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ROMI-resorji" sheetId="1" r:id="rId1"/>
    <sheet name="dodatno" sheetId="2" r:id="rId2"/>
  </sheets>
  <definedNames>
    <definedName name="_xlnm.Print_Area" localSheetId="1">'dodatno'!$A$1:$G$17</definedName>
    <definedName name="_xlnm.Print_Area" localSheetId="0">'ROMI-resorji'!$A$1:$G$75</definedName>
  </definedNames>
  <calcPr fullCalcOnLoad="1" refMode="R1C1"/>
</workbook>
</file>

<file path=xl/comments1.xml><?xml version="1.0" encoding="utf-8"?>
<comments xmlns="http://schemas.openxmlformats.org/spreadsheetml/2006/main">
  <authors>
    <author>MTomsic</author>
  </authors>
  <commentList>
    <comment ref="E36" authorId="0">
      <text>
        <r>
          <rPr>
            <b/>
            <sz val="9"/>
            <rFont val="Segoe UI"/>
            <family val="0"/>
          </rPr>
          <t>MTomsic:</t>
        </r>
        <r>
          <rPr>
            <sz val="9"/>
            <rFont val="Segoe UI"/>
            <family val="0"/>
          </rPr>
          <t xml:space="preserve">
1.614.035,00</t>
        </r>
      </text>
    </comment>
    <comment ref="F36" authorId="0">
      <text>
        <r>
          <rPr>
            <b/>
            <sz val="9"/>
            <rFont val="Segoe UI"/>
            <family val="2"/>
          </rPr>
          <t>MTomsic:</t>
        </r>
        <r>
          <rPr>
            <sz val="9"/>
            <rFont val="Segoe UI"/>
            <family val="2"/>
          </rPr>
          <t xml:space="preserve">
Podatek izhaja iz sprejetega NPUR in znaša 1.500.000,00</t>
        </r>
      </text>
    </comment>
  </commentList>
</comments>
</file>

<file path=xl/sharedStrings.xml><?xml version="1.0" encoding="utf-8"?>
<sst xmlns="http://schemas.openxmlformats.org/spreadsheetml/2006/main" count="136" uniqueCount="97">
  <si>
    <t>RTV programi za Rome</t>
  </si>
  <si>
    <t>Predšolska vzgoja</t>
  </si>
  <si>
    <t>Osnovne šole</t>
  </si>
  <si>
    <t>Učbeniki in učna tehnologija</t>
  </si>
  <si>
    <t>ni podatka</t>
  </si>
  <si>
    <t>Posebni program/kulturna dejavnost</t>
  </si>
  <si>
    <t>MINISTRSTVO ZA ZDRAVJE</t>
  </si>
  <si>
    <t>MINISTRSTVO ZA ZUNANJE ZADEVE</t>
  </si>
  <si>
    <t>Strokovna skupina za reševanje prostorske problematike romskih naselij</t>
  </si>
  <si>
    <t>Različni projekti</t>
  </si>
  <si>
    <t>V obdobju 2002-2010 preko MG in SVLR skupaj: zagotovljeno 7.347.479,36 Eur (črpano 5.606.599,72 Eur).</t>
  </si>
  <si>
    <t>Sofinanciranje programov socialnega varstva za Rome</t>
  </si>
  <si>
    <t xml:space="preserve">URAD VLADE RS ZA KOMUNICIRANJE </t>
  </si>
  <si>
    <t>MDDSZ</t>
  </si>
  <si>
    <t>MINISTRSTVO ZA NOTRANJE ZADEVE</t>
  </si>
  <si>
    <t>Projekt SKUPA-J Osveščanje javnih uslužbencev, Romov in širše javnosti</t>
  </si>
  <si>
    <t>Projekt "Razvoj turizma na eko-socialni kmetiji Korenika"</t>
  </si>
  <si>
    <t>Projekt "Razvoj socialnih tržnih produktov v agroživilstvu"</t>
  </si>
  <si>
    <t>MINISTRSTVO ZA KULTURO</t>
  </si>
  <si>
    <t>MINISTRSTVO ZA GOSPODARSKI RAZVOJ IN TEHNOLOGIJO</t>
  </si>
  <si>
    <t>ESSR 85%, proračun RS 15%): Projekt SORO / RD ROMANO VESELI</t>
  </si>
  <si>
    <t>MINISTRSTVO ZA GOSPODARSTVO in SVLR</t>
  </si>
  <si>
    <t>SKUPAJ URAD:</t>
  </si>
  <si>
    <t>SKUPAJ MIZŠ:</t>
  </si>
  <si>
    <t>SKUPAJ MK:</t>
  </si>
  <si>
    <t xml:space="preserve">MINISTRSTVO ZA DELO, DRUŽINO, SOCIALNE ZADEVE IN ENAKE MOŽNOSTI </t>
  </si>
  <si>
    <t>SKUPAJ MDDSZ:</t>
  </si>
  <si>
    <t>SKUPAJ MOP:</t>
  </si>
  <si>
    <t>SKUPAJ MZ:</t>
  </si>
  <si>
    <t>SKUPAJ MZZ:</t>
  </si>
  <si>
    <t>SKUPAJ MNZ:</t>
  </si>
  <si>
    <t>SKUPAJ MGRT:</t>
  </si>
  <si>
    <t>SKUPAJ SVRK:</t>
  </si>
  <si>
    <t>SKUPAJ UKOM:</t>
  </si>
  <si>
    <t>Integracijski projekti (projekti na različnih področjih kulture)</t>
  </si>
  <si>
    <t>ni bilo razpisa</t>
  </si>
  <si>
    <r>
      <rPr>
        <b/>
        <sz val="11"/>
        <color indexed="8"/>
        <rFont val="Calibri"/>
        <family val="2"/>
      </rPr>
      <t>Integracijski program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(medijski projekti, ki so namenjeni romski skupnosti in drugim manjšinskim skupnostim)</t>
    </r>
  </si>
  <si>
    <r>
      <rPr>
        <b/>
        <sz val="11"/>
        <color indexed="8"/>
        <rFont val="Calibri"/>
        <family val="2"/>
      </rPr>
      <t>Evropski program (ESS)</t>
    </r>
    <r>
      <rPr>
        <sz val="8"/>
        <color indexed="8"/>
        <rFont val="Calibri"/>
        <family val="2"/>
      </rPr>
      <t>-projekti za dvig zaposljivosti ranljivih družbenih skupin na področju kulture in podporo njihovi socialni vključenosti (vključeni Romi in tudi druge ranljive skupine)</t>
    </r>
  </si>
  <si>
    <t>Sofinanciranje programov socialnega varstva: Dnevni center za otroke (DRPD NM), C(petletni)2013-2017</t>
  </si>
  <si>
    <t>Projekt "Romano Kher-Romska hiša"</t>
  </si>
  <si>
    <r>
      <t xml:space="preserve">ESS, </t>
    </r>
    <r>
      <rPr>
        <sz val="10"/>
        <color indexed="8"/>
        <rFont val="Calibri"/>
        <family val="2"/>
      </rPr>
      <t>Javni razpis za spodbujanje razvoja socialnega podjetništva II. /za ranljive.skupine, obdobje 2012-2015, skupna vrednost  je 4.500.000,00 Eur, od tega 2 projekta, ki vključujeta tudi Rome</t>
    </r>
  </si>
  <si>
    <t>ESS: Skupaj za znanje: Izvajanje podpornih mehanizmov pridobivanja znanja za pripadnike romskih skupnosti</t>
  </si>
  <si>
    <t>Sofinanciranje programov socialnega varstva: Dnevni center Kher šu beši (CSD Trebnje), B(enoletni),v obdobju 2016-2020 večletni program</t>
  </si>
  <si>
    <t>razpis se ne izvaja več, ker je konec obdobja OP</t>
  </si>
  <si>
    <t>Projekt ESS CŠOD-Strategije VIZ Romov*</t>
  </si>
  <si>
    <t>Vključitev Romov v aktivnosti za zaposlitev (ukrepi APZ, Karierna središča in Storitve za trg dela)</t>
  </si>
  <si>
    <t>Nacionalna konferenca o zdravju Romov</t>
  </si>
  <si>
    <t>Delavnice za Rome</t>
  </si>
  <si>
    <t>Okrogla miza: Porajmos</t>
  </si>
  <si>
    <t>Razstava: Potujoče ljudstvo</t>
  </si>
  <si>
    <r>
      <t>MNZ</t>
    </r>
    <r>
      <rPr>
        <i/>
        <sz val="11"/>
        <color indexed="8"/>
        <rFont val="Calibri"/>
        <family val="2"/>
      </rPr>
      <t xml:space="preserve"> redno v okviru lastnih sredstev/rednih nalog izvaja usposabljanja javnih uslužbencev, ki se v okviru svojih pristojnosti srečujejo s pripadnicami in pripadniki romske skupnosti na temo "Zavedanje stereotipov, obvladovanje predsodkov in preprečevanje diskiminacije v multikulturni skupnosti".</t>
    </r>
  </si>
  <si>
    <t>Romic-v okviru Sveta (razen 2016-v okviru RTV)</t>
  </si>
  <si>
    <t>Evalvacija NPUR</t>
  </si>
  <si>
    <t>plan 2019</t>
  </si>
  <si>
    <t>MINISTRSTVO ZA KMETIJSTVO, GOZDARSTVO IN PREHRANO</t>
  </si>
  <si>
    <t>Program razvoja podeželja, pobuda LEADER, LAS STIK - operacija, ki vključuje ženske in druge ranljive skupine (npr. brezposelni, Romi, starejši)</t>
  </si>
  <si>
    <t>ni možno oceniti vnaprej, ker je višina sredstev odvisna od prijavljenih projektov na razpise</t>
  </si>
  <si>
    <t xml:space="preserve">106.853,23 (ocenjeno, da je bilo za aktivnosti za Rome porabljenih 60 % sredstev = 64.104,14 EUR). </t>
  </si>
  <si>
    <t>ESS - Uspešno vključevanje Romov v okolje - zdrav življenjski slog</t>
  </si>
  <si>
    <t>SOFINANCIRANJE V KORIST ROMSKE SKUPNOSTI V SLOVENIJI - DODATNE INFORMACIJE</t>
  </si>
  <si>
    <t xml:space="preserve">PODATKI, KI NISO VKLJUČENI V  ZBIRNO TABELO RESORJEV, KER SO LE DELNO NAMENJENI ROMSKI SKUPNOSTI ALI SO BILI ZAKLJUČENI PRED LETI: </t>
  </si>
  <si>
    <t>SIFOROMA (EU + slov.udel.)</t>
  </si>
  <si>
    <t>plan 2020</t>
  </si>
  <si>
    <r>
      <t xml:space="preserve">2017 </t>
    </r>
    <r>
      <rPr>
        <sz val="9"/>
        <color indexed="8"/>
        <rFont val="Calibri"/>
        <family val="2"/>
      </rPr>
      <t>(za 11 projektov)</t>
    </r>
  </si>
  <si>
    <r>
      <t xml:space="preserve">2016 </t>
    </r>
    <r>
      <rPr>
        <sz val="9"/>
        <color indexed="8"/>
        <rFont val="Calibri"/>
        <family val="2"/>
      </rPr>
      <t>(za 6 projektov)</t>
    </r>
  </si>
  <si>
    <r>
      <t xml:space="preserve">2018 </t>
    </r>
    <r>
      <rPr>
        <sz val="9"/>
        <color indexed="8"/>
        <rFont val="Calibri"/>
        <family val="2"/>
      </rPr>
      <t>(za projekt Novo mesto)</t>
    </r>
  </si>
  <si>
    <t>še ni podatka</t>
  </si>
  <si>
    <r>
      <t xml:space="preserve">plan 2019 </t>
    </r>
    <r>
      <rPr>
        <sz val="9"/>
        <color indexed="8"/>
        <rFont val="Calibri"/>
        <family val="2"/>
      </rPr>
      <t>(za projekt Novo mesto 969.000)</t>
    </r>
  </si>
  <si>
    <t>MINISTRSTVO ZA INFRASTRUKTURO, DIREKCIJA RS ZA INFRASTRUKTURO</t>
  </si>
  <si>
    <t>Rekonstrukcija ceste Žabjak - Brezje</t>
  </si>
  <si>
    <t>Sofinanciranje investicij občin v infrastrukturo v romskih naseljih</t>
  </si>
  <si>
    <t>SKUPAJ MINISTRSTVO ZA INFRASTRUKTURO:</t>
  </si>
  <si>
    <t>MINISTRSTVO ZA OKOLJE IN PROSTOR</t>
  </si>
  <si>
    <t xml:space="preserve">URAD VLADE RS ZA NARODNOSTI </t>
  </si>
  <si>
    <t>Svet romske skupnosti RS - delovanje</t>
  </si>
  <si>
    <t>Svet, posodobitev IT opreme</t>
  </si>
  <si>
    <t>Javni razpis za "romska društva"</t>
  </si>
  <si>
    <t>Javni razpis za "romske zveze"</t>
  </si>
  <si>
    <t xml:space="preserve">MINISTRSTVO ZA IZOBRAŽEVANJE, ZNANOST IN ŠPORT </t>
  </si>
  <si>
    <t>SLUŽBA VLADE RS ZA RAZVOJ IN EVROPSKO KOHEZIJSKO POLITIKO</t>
  </si>
  <si>
    <t>V letih 2018 in 2019 je Urad za narodnosti zagotovil UKOM-u po 5.000 EUR - prispevek za JR za sofinanciranje ozaveščevalnih in izobraževalnih projektov nevladnih in humanitarnih organizacij za vsebine, povezane z Romi. Enak prispevek se predvideva tudi v letu 2020.</t>
  </si>
  <si>
    <t>MINISTRSTVO ZA JAVNO UPRAVO</t>
  </si>
  <si>
    <t>Projekt S prostovoljstvom do vključevanja</t>
  </si>
  <si>
    <t>podatek ni možen vnaprej, ker je odvisen odprispelih vlog na posamezne razpise MK</t>
  </si>
  <si>
    <t>Evropski program (ESS)- projekti za dvig zaposljivosti ranljivih družbenih skupin na področju kulture in podporo njihovi socialni vkjučenosti (vključeni samo Romi)</t>
  </si>
  <si>
    <t>podatek še ni možen</t>
  </si>
  <si>
    <t>izvajanje financiranja 2018/2019 v 2019</t>
  </si>
  <si>
    <t>projekt je zaključen</t>
  </si>
  <si>
    <t xml:space="preserve">JR za sofinanciranje programov neposredne pomoči, svetovanj in oskrbe ranljivih, ogroženih oseb ter bolnikov z redkimi boleznimi, ki jih izvajajo humanitarne organizacije - sklop 2 Programi neposredne pomoči, ozaveščanja in svetovanja romskim mladostnicam, ženskam in otrokom s ključnim ciljem: zagotavljanje kvalitnejšega življenja in zdravja. Na voljo je bilo 195.000,00 EUR, na vsebinski sklop za Rome so prispele 3 prijave. Skupni delež razdeljenih sredstev za leto 2019 znaša 45.000,00 EUR. </t>
  </si>
  <si>
    <t>Za stroške pitne vode (Škocjan,Ribnica), na podlagi sklepa vlade</t>
  </si>
  <si>
    <t>Informativna dejavnost romske skupnosti</t>
  </si>
  <si>
    <t>DRŽAVNI ORGANI SKUPAJ</t>
  </si>
  <si>
    <t>DRŽAVNI ORGANI: PREGLED SOFINANCIRANJA ZA POTREBE IZVAJANJA AKTIVNOSTI IN UKREPOV V KORIST ROMSKE SKUPNOSTI (v EUR)</t>
  </si>
  <si>
    <t>ni podatk, odvisno od prijav na JR</t>
  </si>
  <si>
    <t>Projekt "Romska gostilna-Romani kafenava"</t>
  </si>
  <si>
    <t>Venamenski romski centri VNRC 2017-2021</t>
  </si>
  <si>
    <t xml:space="preserve">PRILOGA 2 - (SO)FINANCIRANJE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</si>
</sst>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36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3"/>
      <color indexed="30"/>
      <name val="Calibri"/>
      <family val="2"/>
    </font>
    <font>
      <sz val="13"/>
      <color indexed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7.5"/>
      <name val="Calibri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7" tint="-0.24997000396251678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13"/>
      <color rgb="FF0070C0"/>
      <name val="Calibri"/>
      <family val="2"/>
    </font>
    <font>
      <sz val="13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F8C5"/>
        <bgColor indexed="64"/>
      </patternFill>
    </fill>
    <fill>
      <patternFill patternType="solid">
        <fgColor rgb="FFC9FFFE"/>
        <bgColor indexed="64"/>
      </patternFill>
    </fill>
    <fill>
      <patternFill patternType="solid">
        <fgColor rgb="FFDEFEB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/>
    </xf>
    <xf numFmtId="4" fontId="0" fillId="0" borderId="0" xfId="0" applyNumberFormat="1" applyAlignment="1">
      <alignment/>
    </xf>
    <xf numFmtId="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left"/>
    </xf>
    <xf numFmtId="0" fontId="6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60" fillId="0" borderId="10" xfId="0" applyFont="1" applyBorder="1" applyAlignment="1">
      <alignment/>
    </xf>
    <xf numFmtId="4" fontId="60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right"/>
    </xf>
    <xf numFmtId="0" fontId="67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4" fontId="60" fillId="0" borderId="11" xfId="0" applyNumberFormat="1" applyFont="1" applyBorder="1" applyAlignment="1">
      <alignment/>
    </xf>
    <xf numFmtId="0" fontId="67" fillId="0" borderId="10" xfId="0" applyFont="1" applyBorder="1" applyAlignment="1">
      <alignment horizontal="left" vertical="top" wrapText="1"/>
    </xf>
    <xf numFmtId="4" fontId="0" fillId="0" borderId="12" xfId="0" applyNumberFormat="1" applyBorder="1" applyAlignment="1">
      <alignment/>
    </xf>
    <xf numFmtId="0" fontId="67" fillId="0" borderId="13" xfId="0" applyFont="1" applyBorder="1" applyAlignment="1">
      <alignment horizontal="left" wrapText="1"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59" fillId="33" borderId="11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4" fontId="68" fillId="33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wrapText="1"/>
    </xf>
    <xf numFmtId="0" fontId="59" fillId="33" borderId="10" xfId="0" applyFont="1" applyFill="1" applyBorder="1" applyAlignment="1">
      <alignment/>
    </xf>
    <xf numFmtId="0" fontId="6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67" fillId="34" borderId="11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67" fillId="34" borderId="10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59" fillId="33" borderId="11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2" fillId="0" borderId="10" xfId="0" applyFont="1" applyBorder="1" applyAlignment="1">
      <alignment/>
    </xf>
    <xf numFmtId="0" fontId="67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4" fontId="60" fillId="0" borderId="10" xfId="0" applyNumberFormat="1" applyFont="1" applyFill="1" applyBorder="1" applyAlignment="1">
      <alignment/>
    </xf>
    <xf numFmtId="0" fontId="59" fillId="33" borderId="11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0" fontId="67" fillId="0" borderId="10" xfId="0" applyFont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5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9" fillId="33" borderId="11" xfId="0" applyFont="1" applyFill="1" applyBorder="1" applyAlignment="1">
      <alignment wrapText="1"/>
    </xf>
    <xf numFmtId="4" fontId="60" fillId="0" borderId="0" xfId="0" applyNumberFormat="1" applyFont="1" applyAlignment="1">
      <alignment/>
    </xf>
    <xf numFmtId="0" fontId="59" fillId="33" borderId="11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35" fillId="0" borderId="10" xfId="0" applyFont="1" applyFill="1" applyBorder="1" applyAlignment="1">
      <alignment wrapText="1"/>
    </xf>
    <xf numFmtId="4" fontId="0" fillId="0" borderId="15" xfId="0" applyNumberFormat="1" applyFill="1" applyBorder="1" applyAlignment="1">
      <alignment/>
    </xf>
    <xf numFmtId="0" fontId="65" fillId="0" borderId="0" xfId="0" applyFont="1" applyAlignment="1">
      <alignment horizontal="left"/>
    </xf>
    <xf numFmtId="0" fontId="71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6" xfId="0" applyFont="1" applyBorder="1" applyAlignment="1">
      <alignment horizontal="left" wrapText="1"/>
    </xf>
    <xf numFmtId="4" fontId="38" fillId="34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4" fontId="37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72" fillId="35" borderId="17" xfId="0" applyFont="1" applyFill="1" applyBorder="1" applyAlignment="1">
      <alignment horizontal="center"/>
    </xf>
    <xf numFmtId="0" fontId="72" fillId="35" borderId="0" xfId="0" applyFont="1" applyFill="1" applyBorder="1" applyAlignment="1">
      <alignment horizontal="center"/>
    </xf>
    <xf numFmtId="0" fontId="60" fillId="0" borderId="11" xfId="0" applyFont="1" applyBorder="1" applyAlignment="1">
      <alignment horizontal="left" wrapText="1"/>
    </xf>
    <xf numFmtId="0" fontId="60" fillId="0" borderId="18" xfId="0" applyFont="1" applyBorder="1" applyAlignment="1">
      <alignment horizontal="left" wrapText="1"/>
    </xf>
    <xf numFmtId="0" fontId="62" fillId="0" borderId="17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2" fillId="0" borderId="16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59" fillId="33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59" fillId="34" borderId="11" xfId="0" applyFont="1" applyFill="1" applyBorder="1" applyAlignment="1">
      <alignment wrapText="1"/>
    </xf>
    <xf numFmtId="0" fontId="0" fillId="34" borderId="20" xfId="0" applyFill="1" applyBorder="1" applyAlignment="1">
      <alignment/>
    </xf>
    <xf numFmtId="0" fontId="66" fillId="0" borderId="11" xfId="0" applyFont="1" applyFill="1" applyBorder="1" applyAlignment="1">
      <alignment horizontal="center" wrapText="1"/>
    </xf>
    <xf numFmtId="0" fontId="66" fillId="0" borderId="20" xfId="0" applyFont="1" applyFill="1" applyBorder="1" applyAlignment="1">
      <alignment horizontal="center" wrapText="1"/>
    </xf>
    <xf numFmtId="0" fontId="72" fillId="36" borderId="17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60" fillId="37" borderId="16" xfId="0" applyFont="1" applyFill="1" applyBorder="1" applyAlignment="1">
      <alignment horizontal="center"/>
    </xf>
    <xf numFmtId="0" fontId="60" fillId="37" borderId="19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SheetLayoutView="100" zoomScalePageLayoutView="0" workbookViewId="0" topLeftCell="A64">
      <selection activeCell="A74" sqref="A74"/>
    </sheetView>
  </sheetViews>
  <sheetFormatPr defaultColWidth="9.140625" defaultRowHeight="15"/>
  <cols>
    <col min="1" max="1" width="52.7109375" style="0" customWidth="1"/>
    <col min="2" max="2" width="15.00390625" style="0" bestFit="1" customWidth="1"/>
    <col min="3" max="3" width="15.140625" style="0" customWidth="1"/>
    <col min="4" max="4" width="15.421875" style="0" customWidth="1"/>
    <col min="5" max="5" width="15.57421875" style="0" customWidth="1"/>
    <col min="6" max="7" width="15.00390625" style="0" bestFit="1" customWidth="1"/>
    <col min="8" max="8" width="11.7109375" style="0" bestFit="1" customWidth="1"/>
    <col min="10" max="10" width="12.28125" style="0" bestFit="1" customWidth="1"/>
  </cols>
  <sheetData>
    <row r="1" spans="1:6" ht="15">
      <c r="A1" s="85"/>
      <c r="B1" s="1"/>
      <c r="F1" s="86" t="s">
        <v>96</v>
      </c>
    </row>
    <row r="2" spans="1:7" ht="33" customHeight="1">
      <c r="A2" s="97" t="s">
        <v>92</v>
      </c>
      <c r="B2" s="98"/>
      <c r="C2" s="98"/>
      <c r="D2" s="98"/>
      <c r="E2" s="98"/>
      <c r="F2" s="98"/>
      <c r="G2" s="98"/>
    </row>
    <row r="3" ht="15" customHeight="1"/>
    <row r="4" spans="1:7" ht="15" customHeight="1">
      <c r="A4" s="13"/>
      <c r="B4" s="14">
        <v>2015</v>
      </c>
      <c r="C4" s="50">
        <v>2016</v>
      </c>
      <c r="D4" s="54">
        <v>2017</v>
      </c>
      <c r="E4" s="60">
        <v>2018</v>
      </c>
      <c r="F4" s="60" t="s">
        <v>53</v>
      </c>
      <c r="G4" s="60" t="s">
        <v>62</v>
      </c>
    </row>
    <row r="5" spans="1:7" ht="15" customHeight="1">
      <c r="A5" s="76" t="s">
        <v>73</v>
      </c>
      <c r="B5" s="20"/>
      <c r="C5" s="51"/>
      <c r="D5" s="51"/>
      <c r="E5" s="20"/>
      <c r="F5" s="20"/>
      <c r="G5" s="20"/>
    </row>
    <row r="6" spans="1:7" ht="24" customHeight="1">
      <c r="A6" s="36" t="s">
        <v>74</v>
      </c>
      <c r="B6" s="31">
        <v>88000</v>
      </c>
      <c r="C6" s="52">
        <v>86000</v>
      </c>
      <c r="D6" s="52">
        <v>82200</v>
      </c>
      <c r="E6" s="52">
        <v>83000</v>
      </c>
      <c r="F6" s="52">
        <v>83000</v>
      </c>
      <c r="G6" s="52">
        <v>83000</v>
      </c>
    </row>
    <row r="7" spans="1:7" ht="24" customHeight="1">
      <c r="A7" s="36" t="s">
        <v>75</v>
      </c>
      <c r="B7" s="31">
        <v>0</v>
      </c>
      <c r="C7" s="52">
        <v>0</v>
      </c>
      <c r="D7" s="52">
        <v>0</v>
      </c>
      <c r="E7" s="52">
        <v>997.97</v>
      </c>
      <c r="F7" s="52">
        <v>1000</v>
      </c>
      <c r="G7" s="52">
        <v>1000</v>
      </c>
    </row>
    <row r="8" spans="1:7" ht="15" customHeight="1">
      <c r="A8" s="61" t="s">
        <v>51</v>
      </c>
      <c r="B8" s="31">
        <v>0</v>
      </c>
      <c r="C8" s="52">
        <v>15000</v>
      </c>
      <c r="D8" s="52">
        <v>49850</v>
      </c>
      <c r="E8" s="52">
        <v>50000</v>
      </c>
      <c r="F8" s="52">
        <v>50000</v>
      </c>
      <c r="G8" s="12">
        <v>0</v>
      </c>
    </row>
    <row r="9" spans="1:7" ht="15">
      <c r="A9" s="61" t="s">
        <v>76</v>
      </c>
      <c r="B9" s="31">
        <v>30000</v>
      </c>
      <c r="C9" s="52">
        <v>30000</v>
      </c>
      <c r="D9" s="52">
        <v>30000</v>
      </c>
      <c r="E9" s="52">
        <v>30000</v>
      </c>
      <c r="F9" s="52">
        <v>30000</v>
      </c>
      <c r="G9" s="52">
        <v>30000</v>
      </c>
    </row>
    <row r="10" spans="1:7" ht="15">
      <c r="A10" s="61" t="s">
        <v>77</v>
      </c>
      <c r="B10" s="31">
        <v>220002</v>
      </c>
      <c r="C10" s="52">
        <v>242412.33</v>
      </c>
      <c r="D10" s="52">
        <v>203296.83</v>
      </c>
      <c r="E10" s="52">
        <v>183300</v>
      </c>
      <c r="F10" s="52">
        <v>183300</v>
      </c>
      <c r="G10" s="52">
        <v>183300</v>
      </c>
    </row>
    <row r="11" spans="1:7" ht="15">
      <c r="A11" s="12" t="s">
        <v>0</v>
      </c>
      <c r="B11" s="31">
        <v>183000</v>
      </c>
      <c r="C11" s="52">
        <v>183000</v>
      </c>
      <c r="D11" s="52">
        <v>183000</v>
      </c>
      <c r="E11" s="52">
        <v>183000</v>
      </c>
      <c r="F11" s="52">
        <v>183000</v>
      </c>
      <c r="G11" s="52">
        <v>183000</v>
      </c>
    </row>
    <row r="12" spans="1:7" ht="15">
      <c r="A12" s="12" t="s">
        <v>52</v>
      </c>
      <c r="B12" s="31">
        <v>0</v>
      </c>
      <c r="C12" s="52">
        <v>0</v>
      </c>
      <c r="D12" s="52">
        <v>0</v>
      </c>
      <c r="E12" s="52">
        <v>3900</v>
      </c>
      <c r="F12" s="52">
        <v>5000</v>
      </c>
      <c r="G12" s="52">
        <v>5000</v>
      </c>
    </row>
    <row r="13" spans="1:7" ht="15">
      <c r="A13" s="12" t="s">
        <v>61</v>
      </c>
      <c r="B13" s="31">
        <v>0</v>
      </c>
      <c r="C13" s="52">
        <v>18128.24</v>
      </c>
      <c r="D13" s="52">
        <v>23412.16</v>
      </c>
      <c r="E13" s="52">
        <v>47583.72</v>
      </c>
      <c r="F13" s="52">
        <v>50000</v>
      </c>
      <c r="G13" s="52">
        <v>50000</v>
      </c>
    </row>
    <row r="14" spans="1:7" ht="15">
      <c r="A14" s="70" t="s">
        <v>89</v>
      </c>
      <c r="B14" s="31">
        <v>0</v>
      </c>
      <c r="C14" s="52">
        <v>30000</v>
      </c>
      <c r="D14" s="52">
        <v>0</v>
      </c>
      <c r="E14" s="52">
        <v>0</v>
      </c>
      <c r="F14" s="52">
        <v>0</v>
      </c>
      <c r="G14" s="12">
        <v>0</v>
      </c>
    </row>
    <row r="15" spans="1:7" ht="15">
      <c r="A15" s="78" t="s">
        <v>90</v>
      </c>
      <c r="B15" s="31">
        <v>0</v>
      </c>
      <c r="C15" s="52">
        <v>0</v>
      </c>
      <c r="D15" s="52">
        <v>0</v>
      </c>
      <c r="E15" s="52">
        <v>0</v>
      </c>
      <c r="F15" s="52">
        <v>0</v>
      </c>
      <c r="G15" s="52">
        <v>50000</v>
      </c>
    </row>
    <row r="16" spans="1:7" s="4" customFormat="1" ht="15">
      <c r="A16" s="16" t="s">
        <v>22</v>
      </c>
      <c r="B16" s="17">
        <f aca="true" t="shared" si="0" ref="B16:G16">SUM(B6:B15)</f>
        <v>521002</v>
      </c>
      <c r="C16" s="17">
        <f t="shared" si="0"/>
        <v>604540.57</v>
      </c>
      <c r="D16" s="17">
        <f t="shared" si="0"/>
        <v>571758.99</v>
      </c>
      <c r="E16" s="17">
        <f t="shared" si="0"/>
        <v>581781.69</v>
      </c>
      <c r="F16" s="26">
        <f t="shared" si="0"/>
        <v>585300</v>
      </c>
      <c r="G16" s="26">
        <f t="shared" si="0"/>
        <v>585300</v>
      </c>
    </row>
    <row r="17" spans="1:7" s="1" customFormat="1" ht="15">
      <c r="A17" s="74" t="s">
        <v>78</v>
      </c>
      <c r="B17" s="21">
        <v>2015</v>
      </c>
      <c r="C17" s="53">
        <v>2016</v>
      </c>
      <c r="D17" s="55">
        <v>2017</v>
      </c>
      <c r="E17" s="63">
        <v>2018</v>
      </c>
      <c r="F17" s="64" t="s">
        <v>53</v>
      </c>
      <c r="G17" s="64" t="s">
        <v>62</v>
      </c>
    </row>
    <row r="18" spans="1:7" ht="15">
      <c r="A18" s="22" t="s">
        <v>44</v>
      </c>
      <c r="B18" s="31">
        <v>969874</v>
      </c>
      <c r="C18" s="31">
        <v>0</v>
      </c>
      <c r="D18" s="31">
        <v>0</v>
      </c>
      <c r="E18" s="31">
        <v>0</v>
      </c>
      <c r="F18" s="31">
        <v>0</v>
      </c>
      <c r="G18" s="31"/>
    </row>
    <row r="19" spans="1:7" ht="15">
      <c r="A19" s="12" t="s">
        <v>1</v>
      </c>
      <c r="B19" s="31">
        <v>19746</v>
      </c>
      <c r="C19" s="31">
        <v>31093</v>
      </c>
      <c r="D19" s="31">
        <v>20581</v>
      </c>
      <c r="E19" s="31">
        <v>34582.65</v>
      </c>
      <c r="F19" s="31">
        <v>40549</v>
      </c>
      <c r="G19" s="31">
        <v>40000</v>
      </c>
    </row>
    <row r="20" spans="1:7" ht="15">
      <c r="A20" s="12" t="s">
        <v>2</v>
      </c>
      <c r="B20" s="31">
        <v>1739463</v>
      </c>
      <c r="C20" s="31">
        <v>1721203</v>
      </c>
      <c r="D20" s="31">
        <v>1848657</v>
      </c>
      <c r="E20" s="31">
        <v>1998154</v>
      </c>
      <c r="F20" s="31">
        <v>2050000</v>
      </c>
      <c r="G20" s="31">
        <v>2100000</v>
      </c>
    </row>
    <row r="21" spans="1:7" ht="15">
      <c r="A21" s="12" t="s">
        <v>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/>
    </row>
    <row r="22" spans="1:8" ht="41.25" customHeight="1">
      <c r="A22" s="78" t="s">
        <v>41</v>
      </c>
      <c r="B22" s="31"/>
      <c r="C22" s="31">
        <v>1077419.99</v>
      </c>
      <c r="D22" s="31">
        <v>1102452.79</v>
      </c>
      <c r="E22" s="31">
        <v>1170466.08</v>
      </c>
      <c r="F22" s="31">
        <v>1077420</v>
      </c>
      <c r="G22" s="31">
        <v>1077420</v>
      </c>
      <c r="H22" s="2"/>
    </row>
    <row r="23" spans="1:7" s="4" customFormat="1" ht="15">
      <c r="A23" s="16" t="s">
        <v>23</v>
      </c>
      <c r="B23" s="17">
        <f aca="true" t="shared" si="1" ref="B23:G23">SUM(B18:B22)</f>
        <v>2729083</v>
      </c>
      <c r="C23" s="17">
        <f t="shared" si="1"/>
        <v>2829715.99</v>
      </c>
      <c r="D23" s="62">
        <f t="shared" si="1"/>
        <v>2971690.79</v>
      </c>
      <c r="E23" s="62">
        <f t="shared" si="1"/>
        <v>3203202.73</v>
      </c>
      <c r="F23" s="62">
        <f t="shared" si="1"/>
        <v>3167969</v>
      </c>
      <c r="G23" s="62">
        <f t="shared" si="1"/>
        <v>3217420</v>
      </c>
    </row>
    <row r="24" spans="1:7" s="1" customFormat="1" ht="15">
      <c r="A24" s="74" t="s">
        <v>18</v>
      </c>
      <c r="B24" s="21">
        <v>2015</v>
      </c>
      <c r="C24" s="53">
        <v>2016</v>
      </c>
      <c r="D24" s="55">
        <v>2017</v>
      </c>
      <c r="E24" s="63">
        <v>2018</v>
      </c>
      <c r="F24" s="64" t="s">
        <v>53</v>
      </c>
      <c r="G24" s="64" t="s">
        <v>62</v>
      </c>
    </row>
    <row r="25" spans="1:7" ht="15">
      <c r="A25" s="12" t="s">
        <v>5</v>
      </c>
      <c r="B25" s="15">
        <v>84800.2</v>
      </c>
      <c r="C25" s="15">
        <v>89662.26</v>
      </c>
      <c r="D25" s="31">
        <v>87084.93</v>
      </c>
      <c r="E25" s="31">
        <v>92115</v>
      </c>
      <c r="F25" s="31">
        <v>92115</v>
      </c>
      <c r="G25" s="31">
        <v>92115</v>
      </c>
    </row>
    <row r="26" spans="1:7" s="11" customFormat="1" ht="51" customHeight="1">
      <c r="A26" s="23" t="s">
        <v>34</v>
      </c>
      <c r="B26" s="15">
        <v>64881.6</v>
      </c>
      <c r="C26" s="59" t="s">
        <v>4</v>
      </c>
      <c r="D26" s="31">
        <v>11631.89</v>
      </c>
      <c r="E26" s="31">
        <v>57876.3</v>
      </c>
      <c r="F26" s="83" t="s">
        <v>83</v>
      </c>
      <c r="G26" s="83" t="s">
        <v>83</v>
      </c>
    </row>
    <row r="27" spans="1:9" ht="48.75" customHeight="1">
      <c r="A27" s="42" t="s">
        <v>84</v>
      </c>
      <c r="B27" s="18" t="s">
        <v>35</v>
      </c>
      <c r="C27" s="31">
        <v>90812.5</v>
      </c>
      <c r="D27" s="31">
        <v>212506.41</v>
      </c>
      <c r="E27" s="31">
        <v>0</v>
      </c>
      <c r="F27" s="31">
        <v>0</v>
      </c>
      <c r="G27" s="83" t="s">
        <v>85</v>
      </c>
      <c r="H27" s="4"/>
      <c r="I27" s="4"/>
    </row>
    <row r="28" spans="1:7" s="4" customFormat="1" ht="27" customHeight="1">
      <c r="A28" s="16" t="s">
        <v>24</v>
      </c>
      <c r="B28" s="17">
        <f>SUM(B25:B26)</f>
        <v>149681.8</v>
      </c>
      <c r="C28" s="17">
        <f>SUM(C25,C27)</f>
        <v>180474.76</v>
      </c>
      <c r="D28" s="17">
        <f>SUM(D25:D27)</f>
        <v>311223.23</v>
      </c>
      <c r="E28" s="17">
        <f>SUM(E25:E27)</f>
        <v>149991.3</v>
      </c>
      <c r="F28" s="17">
        <f>SUM(F25,F27)</f>
        <v>92115</v>
      </c>
      <c r="G28" s="17">
        <f>SUM(G25)</f>
        <v>92115</v>
      </c>
    </row>
    <row r="29" spans="1:7" s="1" customFormat="1" ht="15">
      <c r="A29" s="74" t="s">
        <v>25</v>
      </c>
      <c r="B29" s="21">
        <v>2015</v>
      </c>
      <c r="C29" s="53">
        <v>2016</v>
      </c>
      <c r="D29" s="55">
        <v>2017</v>
      </c>
      <c r="E29" s="63">
        <v>2018</v>
      </c>
      <c r="F29" s="64" t="s">
        <v>53</v>
      </c>
      <c r="G29" s="64" t="s">
        <v>62</v>
      </c>
    </row>
    <row r="30" spans="1:7" ht="21">
      <c r="A30" s="19" t="s">
        <v>11</v>
      </c>
      <c r="B30" s="31">
        <v>0</v>
      </c>
      <c r="C30" s="31">
        <v>23000</v>
      </c>
      <c r="D30" s="31">
        <v>37950</v>
      </c>
      <c r="E30" s="52">
        <v>48950</v>
      </c>
      <c r="F30" s="52">
        <v>48950</v>
      </c>
      <c r="G30" s="83" t="s">
        <v>93</v>
      </c>
    </row>
    <row r="31" spans="1:7" ht="24">
      <c r="A31" s="27" t="s">
        <v>38</v>
      </c>
      <c r="B31" s="15">
        <v>45842.7</v>
      </c>
      <c r="C31" s="31">
        <v>46656.5</v>
      </c>
      <c r="D31" s="31">
        <v>46656.5</v>
      </c>
      <c r="E31" s="52">
        <v>70200</v>
      </c>
      <c r="F31" s="52">
        <v>70200</v>
      </c>
      <c r="G31" s="52">
        <v>70200</v>
      </c>
    </row>
    <row r="32" spans="1:7" ht="35.25" customHeight="1">
      <c r="A32" s="65" t="s">
        <v>42</v>
      </c>
      <c r="B32" s="28">
        <v>39900</v>
      </c>
      <c r="C32" s="31">
        <v>39900</v>
      </c>
      <c r="D32" s="31">
        <v>39900</v>
      </c>
      <c r="E32" s="52">
        <v>39900</v>
      </c>
      <c r="F32" s="52">
        <v>39900</v>
      </c>
      <c r="G32" s="52">
        <v>3900</v>
      </c>
    </row>
    <row r="33" spans="1:7" ht="23.25" customHeight="1">
      <c r="A33" s="29" t="s">
        <v>94</v>
      </c>
      <c r="B33" s="45">
        <v>105566.55</v>
      </c>
      <c r="C33" s="31">
        <v>0</v>
      </c>
      <c r="D33" s="31">
        <v>0</v>
      </c>
      <c r="E33" s="52">
        <v>0</v>
      </c>
      <c r="F33" s="59" t="s">
        <v>4</v>
      </c>
      <c r="G33" s="59" t="s">
        <v>4</v>
      </c>
    </row>
    <row r="34" spans="1:7" s="87" customFormat="1" ht="23.25" customHeight="1">
      <c r="A34" s="88" t="s">
        <v>95</v>
      </c>
      <c r="B34" s="89">
        <v>0</v>
      </c>
      <c r="C34" s="90">
        <v>0</v>
      </c>
      <c r="D34" s="90">
        <v>0</v>
      </c>
      <c r="E34" s="91">
        <v>182442.57</v>
      </c>
      <c r="F34" s="91">
        <v>321227.08</v>
      </c>
      <c r="G34" s="91">
        <v>288274.58</v>
      </c>
    </row>
    <row r="35" spans="1:7" s="46" customFormat="1" ht="27.75" customHeight="1">
      <c r="A35" s="47" t="s">
        <v>39</v>
      </c>
      <c r="B35" s="48">
        <v>58400.4</v>
      </c>
      <c r="C35" s="31">
        <v>0</v>
      </c>
      <c r="D35" s="31">
        <v>0</v>
      </c>
      <c r="E35" s="52">
        <v>0</v>
      </c>
      <c r="F35" s="59" t="s">
        <v>4</v>
      </c>
      <c r="G35" s="59" t="s">
        <v>4</v>
      </c>
    </row>
    <row r="36" spans="1:7" s="96" customFormat="1" ht="36" customHeight="1">
      <c r="A36" s="92" t="s">
        <v>45</v>
      </c>
      <c r="B36" s="93">
        <v>1162290</v>
      </c>
      <c r="C36" s="93">
        <v>1137886</v>
      </c>
      <c r="D36" s="93">
        <v>1251698</v>
      </c>
      <c r="E36" s="94">
        <v>1614035</v>
      </c>
      <c r="F36" s="95">
        <v>1500000</v>
      </c>
      <c r="G36" s="59" t="s">
        <v>4</v>
      </c>
    </row>
    <row r="37" spans="1:7" s="4" customFormat="1" ht="15">
      <c r="A37" s="16" t="s">
        <v>26</v>
      </c>
      <c r="B37" s="26">
        <f aca="true" t="shared" si="2" ref="B37:G37">SUM(B30:B36)</f>
        <v>1411999.65</v>
      </c>
      <c r="C37" s="26">
        <f t="shared" si="2"/>
        <v>1247442.5</v>
      </c>
      <c r="D37" s="26">
        <f t="shared" si="2"/>
        <v>1376204.5</v>
      </c>
      <c r="E37" s="26">
        <f t="shared" si="2"/>
        <v>1955527.57</v>
      </c>
      <c r="F37" s="26">
        <f t="shared" si="2"/>
        <v>1980277.08</v>
      </c>
      <c r="G37" s="26">
        <f t="shared" si="2"/>
        <v>362374.58</v>
      </c>
    </row>
    <row r="38" spans="1:7" s="1" customFormat="1" ht="15">
      <c r="A38" s="74" t="s">
        <v>72</v>
      </c>
      <c r="B38" s="21">
        <v>2015</v>
      </c>
      <c r="C38" s="53">
        <v>2016</v>
      </c>
      <c r="D38" s="55">
        <v>2017</v>
      </c>
      <c r="E38" s="63">
        <v>2018</v>
      </c>
      <c r="F38" s="64" t="s">
        <v>53</v>
      </c>
      <c r="G38" s="64" t="s">
        <v>62</v>
      </c>
    </row>
    <row r="39" spans="1:7" ht="24">
      <c r="A39" s="19" t="s">
        <v>8</v>
      </c>
      <c r="B39" s="30">
        <v>0</v>
      </c>
      <c r="C39" s="31">
        <v>0</v>
      </c>
      <c r="D39" s="31">
        <v>35132.92</v>
      </c>
      <c r="E39" s="31">
        <v>88137.99</v>
      </c>
      <c r="F39" s="31">
        <v>0</v>
      </c>
      <c r="G39" s="12">
        <v>0</v>
      </c>
    </row>
    <row r="40" spans="1:7" s="4" customFormat="1" ht="15">
      <c r="A40" s="16" t="s">
        <v>27</v>
      </c>
      <c r="B40" s="17">
        <f aca="true" t="shared" si="3" ref="B40:G40">SUM(B39:B39)</f>
        <v>0</v>
      </c>
      <c r="C40" s="17">
        <f t="shared" si="3"/>
        <v>0</v>
      </c>
      <c r="D40" s="17">
        <f t="shared" si="3"/>
        <v>35132.92</v>
      </c>
      <c r="E40" s="17">
        <f t="shared" si="3"/>
        <v>88137.99</v>
      </c>
      <c r="F40" s="17">
        <f t="shared" si="3"/>
        <v>0</v>
      </c>
      <c r="G40" s="17">
        <f t="shared" si="3"/>
        <v>0</v>
      </c>
    </row>
    <row r="41" spans="1:7" s="1" customFormat="1" ht="15">
      <c r="A41" s="34" t="s">
        <v>6</v>
      </c>
      <c r="B41" s="21">
        <v>2015</v>
      </c>
      <c r="C41" s="53">
        <v>2016</v>
      </c>
      <c r="D41" s="64">
        <v>2017</v>
      </c>
      <c r="E41" s="63">
        <v>2018</v>
      </c>
      <c r="F41" s="64" t="s">
        <v>53</v>
      </c>
      <c r="G41" s="64" t="s">
        <v>62</v>
      </c>
    </row>
    <row r="42" spans="1:9" ht="15">
      <c r="A42" s="12" t="s">
        <v>46</v>
      </c>
      <c r="B42" s="15">
        <v>13469.98</v>
      </c>
      <c r="C42" s="15">
        <v>18449.2</v>
      </c>
      <c r="D42" s="31">
        <v>0</v>
      </c>
      <c r="E42" s="31">
        <v>0</v>
      </c>
      <c r="F42" s="31">
        <v>0</v>
      </c>
      <c r="G42" s="31">
        <v>0</v>
      </c>
      <c r="H42" s="4"/>
      <c r="I42" s="4"/>
    </row>
    <row r="43" spans="1:7" ht="15">
      <c r="A43" s="12" t="s">
        <v>47</v>
      </c>
      <c r="B43" s="15">
        <v>24130</v>
      </c>
      <c r="C43" s="15">
        <v>28050</v>
      </c>
      <c r="D43" s="31">
        <v>0</v>
      </c>
      <c r="E43" s="31">
        <v>0</v>
      </c>
      <c r="F43" s="31">
        <v>0</v>
      </c>
      <c r="G43" s="31">
        <v>0</v>
      </c>
    </row>
    <row r="44" spans="1:7" ht="108">
      <c r="A44" s="65" t="s">
        <v>88</v>
      </c>
      <c r="B44" s="15">
        <v>0</v>
      </c>
      <c r="C44" s="15">
        <v>0</v>
      </c>
      <c r="D44" s="31">
        <v>0</v>
      </c>
      <c r="E44" s="31">
        <v>110000</v>
      </c>
      <c r="F44" s="84">
        <v>45000</v>
      </c>
      <c r="G44" s="31">
        <v>100000</v>
      </c>
    </row>
    <row r="45" spans="1:7" ht="15">
      <c r="A45" s="65" t="s">
        <v>58</v>
      </c>
      <c r="B45" s="15"/>
      <c r="C45" s="15">
        <v>20000</v>
      </c>
      <c r="D45" s="31">
        <v>20000</v>
      </c>
      <c r="E45" s="31">
        <v>20000</v>
      </c>
      <c r="F45" s="59" t="s">
        <v>87</v>
      </c>
      <c r="G45" s="31">
        <v>0</v>
      </c>
    </row>
    <row r="46" spans="1:7" s="4" customFormat="1" ht="15">
      <c r="A46" s="16" t="s">
        <v>28</v>
      </c>
      <c r="B46" s="17">
        <f aca="true" t="shared" si="4" ref="B46:G46">SUM(B42:B45)</f>
        <v>37599.979999999996</v>
      </c>
      <c r="C46" s="17">
        <f t="shared" si="4"/>
        <v>66499.2</v>
      </c>
      <c r="D46" s="17">
        <f t="shared" si="4"/>
        <v>20000</v>
      </c>
      <c r="E46" s="17">
        <f t="shared" si="4"/>
        <v>130000</v>
      </c>
      <c r="F46" s="17">
        <f t="shared" si="4"/>
        <v>45000</v>
      </c>
      <c r="G46" s="17">
        <f t="shared" si="4"/>
        <v>100000</v>
      </c>
    </row>
    <row r="47" spans="1:7" s="1" customFormat="1" ht="15">
      <c r="A47" s="34" t="s">
        <v>7</v>
      </c>
      <c r="B47" s="21">
        <v>2015</v>
      </c>
      <c r="C47" s="53">
        <v>2016</v>
      </c>
      <c r="D47" s="55">
        <v>2017</v>
      </c>
      <c r="E47" s="63">
        <v>2018</v>
      </c>
      <c r="F47" s="64" t="s">
        <v>53</v>
      </c>
      <c r="G47" s="64" t="s">
        <v>62</v>
      </c>
    </row>
    <row r="48" spans="1:7" ht="15">
      <c r="A48" s="58" t="s">
        <v>48</v>
      </c>
      <c r="B48" s="15"/>
      <c r="C48" s="12"/>
      <c r="D48" s="15">
        <v>700</v>
      </c>
      <c r="E48" s="15">
        <v>0</v>
      </c>
      <c r="F48" s="15">
        <v>0</v>
      </c>
      <c r="G48" s="15">
        <v>0</v>
      </c>
    </row>
    <row r="49" spans="1:7" ht="15">
      <c r="A49" s="58" t="s">
        <v>49</v>
      </c>
      <c r="B49" s="15"/>
      <c r="C49" s="12"/>
      <c r="D49" s="15">
        <v>1900</v>
      </c>
      <c r="E49" s="15">
        <v>0</v>
      </c>
      <c r="F49" s="15">
        <v>0</v>
      </c>
      <c r="G49" s="15">
        <v>0</v>
      </c>
    </row>
    <row r="50" spans="1:7" s="4" customFormat="1" ht="15">
      <c r="A50" s="16" t="s">
        <v>29</v>
      </c>
      <c r="B50" s="17">
        <v>0</v>
      </c>
      <c r="C50" s="17">
        <v>0</v>
      </c>
      <c r="D50" s="17">
        <f>SUM(D48:D49)</f>
        <v>2600</v>
      </c>
      <c r="E50" s="17">
        <f>SUM(E48:E49)</f>
        <v>0</v>
      </c>
      <c r="F50" s="17">
        <f>SUM(F48:F49)</f>
        <v>0</v>
      </c>
      <c r="G50" s="17">
        <f>SUM(G48:G49)</f>
        <v>0</v>
      </c>
    </row>
    <row r="51" spans="1:7" s="4" customFormat="1" ht="15">
      <c r="A51" s="74" t="s">
        <v>14</v>
      </c>
      <c r="B51" s="21">
        <v>2015</v>
      </c>
      <c r="C51" s="53">
        <v>2016</v>
      </c>
      <c r="D51" s="55">
        <v>2017</v>
      </c>
      <c r="E51" s="63">
        <v>2018</v>
      </c>
      <c r="F51" s="64" t="s">
        <v>53</v>
      </c>
      <c r="G51" s="64" t="s">
        <v>62</v>
      </c>
    </row>
    <row r="52" spans="1:7" s="4" customFormat="1" ht="24">
      <c r="A52" s="22" t="s">
        <v>15</v>
      </c>
      <c r="B52" s="15">
        <v>38888.89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s="4" customFormat="1" ht="15">
      <c r="A53" s="16" t="s">
        <v>30</v>
      </c>
      <c r="B53" s="17">
        <f aca="true" t="shared" si="5" ref="B53:G53">SUM(B52)</f>
        <v>38888.89</v>
      </c>
      <c r="C53" s="17">
        <f t="shared" si="5"/>
        <v>0</v>
      </c>
      <c r="D53" s="17">
        <f t="shared" si="5"/>
        <v>0</v>
      </c>
      <c r="E53" s="17">
        <f t="shared" si="5"/>
        <v>0</v>
      </c>
      <c r="F53" s="17">
        <f t="shared" si="5"/>
        <v>0</v>
      </c>
      <c r="G53" s="17">
        <f t="shared" si="5"/>
        <v>0</v>
      </c>
    </row>
    <row r="54" spans="1:7" s="4" customFormat="1" ht="36" customHeight="1">
      <c r="A54" s="99" t="s">
        <v>50</v>
      </c>
      <c r="B54" s="100"/>
      <c r="C54" s="100"/>
      <c r="D54" s="100"/>
      <c r="E54" s="100"/>
      <c r="F54" s="100"/>
      <c r="G54" s="100"/>
    </row>
    <row r="55" spans="1:7" s="1" customFormat="1" ht="39.75">
      <c r="A55" s="35" t="s">
        <v>19</v>
      </c>
      <c r="B55" s="21">
        <v>2015</v>
      </c>
      <c r="C55" s="72" t="s">
        <v>64</v>
      </c>
      <c r="D55" s="72" t="s">
        <v>63</v>
      </c>
      <c r="E55" s="72" t="s">
        <v>65</v>
      </c>
      <c r="F55" s="72" t="s">
        <v>67</v>
      </c>
      <c r="G55" s="64" t="s">
        <v>62</v>
      </c>
    </row>
    <row r="56" spans="1:7" ht="30">
      <c r="A56" s="71" t="s">
        <v>70</v>
      </c>
      <c r="B56" s="15">
        <v>0</v>
      </c>
      <c r="C56" s="15">
        <v>899985.85</v>
      </c>
      <c r="D56" s="15">
        <v>795738.63</v>
      </c>
      <c r="E56" s="15">
        <v>442831.1</v>
      </c>
      <c r="F56" s="15">
        <v>1450000</v>
      </c>
      <c r="G56" s="59" t="s">
        <v>66</v>
      </c>
    </row>
    <row r="57" spans="1:7" s="4" customFormat="1" ht="15">
      <c r="A57" s="16" t="s">
        <v>31</v>
      </c>
      <c r="B57" s="17">
        <f>SUM(B56)</f>
        <v>0</v>
      </c>
      <c r="C57" s="17">
        <f>SUM(C56)</f>
        <v>899985.85</v>
      </c>
      <c r="D57" s="17">
        <f>SUM(D56)</f>
        <v>795738.63</v>
      </c>
      <c r="E57" s="17">
        <f>SUM(E56)</f>
        <v>442831.1</v>
      </c>
      <c r="F57" s="17">
        <f>SUM(F56)</f>
        <v>1450000</v>
      </c>
      <c r="G57" s="17">
        <v>0</v>
      </c>
    </row>
    <row r="58" spans="1:7" s="4" customFormat="1" ht="30">
      <c r="A58" s="35" t="s">
        <v>68</v>
      </c>
      <c r="B58" s="21">
        <v>2015</v>
      </c>
      <c r="C58" s="53">
        <v>2016</v>
      </c>
      <c r="D58" s="55">
        <v>2017</v>
      </c>
      <c r="E58" s="63">
        <v>2018</v>
      </c>
      <c r="F58" s="64" t="s">
        <v>53</v>
      </c>
      <c r="G58" s="64" t="s">
        <v>62</v>
      </c>
    </row>
    <row r="59" spans="1:10" s="4" customFormat="1" ht="15">
      <c r="A59" s="12" t="s">
        <v>69</v>
      </c>
      <c r="B59" s="15">
        <v>0</v>
      </c>
      <c r="C59" s="15">
        <v>0</v>
      </c>
      <c r="D59" s="15">
        <v>0</v>
      </c>
      <c r="E59" s="15">
        <v>0</v>
      </c>
      <c r="F59" s="15">
        <v>325478</v>
      </c>
      <c r="G59" s="15">
        <v>1035654</v>
      </c>
      <c r="J59" s="73"/>
    </row>
    <row r="60" spans="1:10" s="4" customFormat="1" ht="15">
      <c r="A60" s="16" t="s">
        <v>71</v>
      </c>
      <c r="B60" s="17">
        <f aca="true" t="shared" si="6" ref="B60:G60">SUM(B59)</f>
        <v>0</v>
      </c>
      <c r="C60" s="17">
        <f t="shared" si="6"/>
        <v>0</v>
      </c>
      <c r="D60" s="17">
        <f t="shared" si="6"/>
        <v>0</v>
      </c>
      <c r="E60" s="17">
        <f t="shared" si="6"/>
        <v>0</v>
      </c>
      <c r="F60" s="17">
        <f t="shared" si="6"/>
        <v>325478</v>
      </c>
      <c r="G60" s="17">
        <f t="shared" si="6"/>
        <v>1035654</v>
      </c>
      <c r="J60" s="73"/>
    </row>
    <row r="61" spans="1:7" ht="30">
      <c r="A61" s="35" t="s">
        <v>79</v>
      </c>
      <c r="B61" s="21">
        <v>2015</v>
      </c>
      <c r="C61" s="53">
        <v>2016</v>
      </c>
      <c r="D61" s="55">
        <v>2017</v>
      </c>
      <c r="E61" s="63">
        <v>2018</v>
      </c>
      <c r="F61" s="64" t="s">
        <v>53</v>
      </c>
      <c r="G61" s="64" t="s">
        <v>62</v>
      </c>
    </row>
    <row r="62" spans="1:7" ht="15">
      <c r="A62" s="27" t="s">
        <v>20</v>
      </c>
      <c r="B62" s="24">
        <v>20300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s="4" customFormat="1" ht="15">
      <c r="A63" s="16" t="s">
        <v>32</v>
      </c>
      <c r="B63" s="17">
        <f aca="true" t="shared" si="7" ref="B63:G63">SUM(B62:B62)</f>
        <v>20300</v>
      </c>
      <c r="C63" s="17">
        <f t="shared" si="7"/>
        <v>0</v>
      </c>
      <c r="D63" s="17">
        <f t="shared" si="7"/>
        <v>0</v>
      </c>
      <c r="E63" s="17">
        <f t="shared" si="7"/>
        <v>0</v>
      </c>
      <c r="F63" s="17">
        <f t="shared" si="7"/>
        <v>0</v>
      </c>
      <c r="G63" s="17">
        <f t="shared" si="7"/>
        <v>0</v>
      </c>
    </row>
    <row r="64" spans="1:7" s="1" customFormat="1" ht="15">
      <c r="A64" s="33" t="s">
        <v>12</v>
      </c>
      <c r="B64" s="21">
        <v>2015</v>
      </c>
      <c r="C64" s="53">
        <v>2016</v>
      </c>
      <c r="D64" s="55">
        <v>2017</v>
      </c>
      <c r="E64" s="63">
        <v>2018</v>
      </c>
      <c r="F64" s="64" t="s">
        <v>53</v>
      </c>
      <c r="G64" s="64" t="s">
        <v>62</v>
      </c>
    </row>
    <row r="65" spans="1:7" ht="15">
      <c r="A65" s="25" t="s">
        <v>9</v>
      </c>
      <c r="B65" s="24">
        <v>0</v>
      </c>
      <c r="C65" s="15">
        <v>0</v>
      </c>
      <c r="D65" s="15">
        <v>0</v>
      </c>
      <c r="E65" s="15">
        <v>5000</v>
      </c>
      <c r="F65" s="15">
        <v>5000</v>
      </c>
      <c r="G65" s="15">
        <v>5000</v>
      </c>
    </row>
    <row r="66" spans="1:7" s="4" customFormat="1" ht="15">
      <c r="A66" s="16" t="s">
        <v>33</v>
      </c>
      <c r="B66" s="17">
        <f aca="true" t="shared" si="8" ref="B66:G66">SUM(B65:B65)</f>
        <v>0</v>
      </c>
      <c r="C66" s="17">
        <f t="shared" si="8"/>
        <v>0</v>
      </c>
      <c r="D66" s="17">
        <f t="shared" si="8"/>
        <v>0</v>
      </c>
      <c r="E66" s="17">
        <f t="shared" si="8"/>
        <v>5000</v>
      </c>
      <c r="F66" s="17">
        <f t="shared" si="8"/>
        <v>5000</v>
      </c>
      <c r="G66" s="17">
        <f t="shared" si="8"/>
        <v>5000</v>
      </c>
    </row>
    <row r="67" spans="1:7" s="4" customFormat="1" ht="14.25" customHeight="1">
      <c r="A67" s="101" t="s">
        <v>80</v>
      </c>
      <c r="B67" s="102"/>
      <c r="C67" s="102"/>
      <c r="D67" s="102"/>
      <c r="E67" s="102"/>
      <c r="F67" s="102"/>
      <c r="G67" s="102"/>
    </row>
    <row r="68" spans="1:7" s="4" customFormat="1" ht="15" customHeight="1">
      <c r="A68" s="103"/>
      <c r="B68" s="104"/>
      <c r="C68" s="104"/>
      <c r="D68" s="104"/>
      <c r="E68" s="104"/>
      <c r="F68" s="104"/>
      <c r="G68" s="104"/>
    </row>
    <row r="69" spans="1:7" s="1" customFormat="1" ht="15">
      <c r="A69" s="33" t="s">
        <v>81</v>
      </c>
      <c r="B69" s="21">
        <v>2015</v>
      </c>
      <c r="C69" s="53">
        <v>2016</v>
      </c>
      <c r="D69" s="55">
        <v>2017</v>
      </c>
      <c r="E69" s="63">
        <v>2018</v>
      </c>
      <c r="F69" s="64" t="s">
        <v>53</v>
      </c>
      <c r="G69" s="64" t="s">
        <v>62</v>
      </c>
    </row>
    <row r="70" spans="1:7" ht="15">
      <c r="A70" s="25" t="s">
        <v>82</v>
      </c>
      <c r="B70" s="24">
        <v>0</v>
      </c>
      <c r="C70" s="15">
        <v>0</v>
      </c>
      <c r="D70" s="15">
        <v>0</v>
      </c>
      <c r="E70" s="15">
        <v>40000</v>
      </c>
      <c r="F70" s="15">
        <v>0</v>
      </c>
      <c r="G70" s="15">
        <v>0</v>
      </c>
    </row>
    <row r="71" spans="1:7" s="4" customFormat="1" ht="15">
      <c r="A71" s="16" t="s">
        <v>33</v>
      </c>
      <c r="B71" s="17">
        <f aca="true" t="shared" si="9" ref="B71:G71">SUM(B70:B70)</f>
        <v>0</v>
      </c>
      <c r="C71" s="17">
        <f t="shared" si="9"/>
        <v>0</v>
      </c>
      <c r="D71" s="17">
        <f t="shared" si="9"/>
        <v>0</v>
      </c>
      <c r="E71" s="17">
        <f t="shared" si="9"/>
        <v>40000</v>
      </c>
      <c r="F71" s="17">
        <f t="shared" si="9"/>
        <v>0</v>
      </c>
      <c r="G71" s="17">
        <f t="shared" si="9"/>
        <v>0</v>
      </c>
    </row>
    <row r="72" spans="1:7" s="39" customFormat="1" ht="26.25" customHeight="1">
      <c r="A72" s="37" t="s">
        <v>91</v>
      </c>
      <c r="B72" s="38">
        <f aca="true" t="shared" si="10" ref="B72:G72">SUM(B16,B23,B28,B37,B40,B46,B50,B53,B57,B60,B63,B66,B71)</f>
        <v>4908555.319999999</v>
      </c>
      <c r="C72" s="38">
        <f t="shared" si="10"/>
        <v>5828658.87</v>
      </c>
      <c r="D72" s="38">
        <f t="shared" si="10"/>
        <v>6084349.06</v>
      </c>
      <c r="E72" s="38">
        <f t="shared" si="10"/>
        <v>6596472.38</v>
      </c>
      <c r="F72" s="38">
        <f t="shared" si="10"/>
        <v>7651139.08</v>
      </c>
      <c r="G72" s="38">
        <f t="shared" si="10"/>
        <v>5397863.58</v>
      </c>
    </row>
    <row r="73" ht="15">
      <c r="B73" s="40"/>
    </row>
    <row r="74" ht="15">
      <c r="A74" s="82"/>
    </row>
    <row r="79" spans="1:5" s="1" customFormat="1" ht="15">
      <c r="A79" s="5"/>
      <c r="B79" s="3"/>
      <c r="C79" s="3"/>
      <c r="D79" s="3"/>
      <c r="E79" s="3"/>
    </row>
    <row r="80" spans="2:5" s="1" customFormat="1" ht="15">
      <c r="B80" s="3"/>
      <c r="C80" s="3"/>
      <c r="D80" s="3"/>
      <c r="E80" s="3"/>
    </row>
    <row r="81" spans="1:5" s="9" customFormat="1" ht="11.25">
      <c r="A81" s="7"/>
      <c r="B81" s="8"/>
      <c r="C81" s="8"/>
      <c r="D81" s="8"/>
      <c r="E81" s="8"/>
    </row>
    <row r="82" spans="2:5" s="9" customFormat="1" ht="11.25">
      <c r="B82" s="8"/>
      <c r="C82" s="8"/>
      <c r="D82" s="8"/>
      <c r="E82" s="8"/>
    </row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11" customFormat="1" ht="12.75"/>
    <row r="102" ht="15">
      <c r="A102" s="10"/>
    </row>
    <row r="103" ht="15">
      <c r="A103" s="10"/>
    </row>
    <row r="104" ht="15">
      <c r="A104" s="77"/>
    </row>
    <row r="105" ht="15">
      <c r="A105" s="77"/>
    </row>
  </sheetData>
  <sheetProtection/>
  <mergeCells count="3">
    <mergeCell ref="A2:G2"/>
    <mergeCell ref="A54:G54"/>
    <mergeCell ref="A67:G68"/>
  </mergeCells>
  <printOptions gridLines="1"/>
  <pageMargins left="0.7" right="0.7" top="0.75" bottom="0.75" header="0.3" footer="0.3"/>
  <pageSetup fitToHeight="0" fitToWidth="1" horizontalDpi="600" verticalDpi="600" orientation="landscape" paperSize="8" r:id="rId3"/>
  <rowBreaks count="3" manualBreakCount="3">
    <brk id="28" max="6" man="1"/>
    <brk id="46" max="6" man="1"/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39.28125" style="0" customWidth="1"/>
    <col min="2" max="2" width="15.00390625" style="0" bestFit="1" customWidth="1"/>
    <col min="3" max="3" width="15.140625" style="0" customWidth="1"/>
    <col min="4" max="4" width="15.421875" style="0" customWidth="1"/>
    <col min="5" max="5" width="15.57421875" style="0" customWidth="1"/>
    <col min="6" max="6" width="15.00390625" style="0" bestFit="1" customWidth="1"/>
    <col min="7" max="7" width="14.140625" style="0" customWidth="1"/>
  </cols>
  <sheetData>
    <row r="1" spans="1:2" ht="15">
      <c r="A1" s="75"/>
      <c r="B1" s="1"/>
    </row>
    <row r="2" spans="1:6" ht="33" customHeight="1">
      <c r="A2" s="113" t="s">
        <v>59</v>
      </c>
      <c r="B2" s="114"/>
      <c r="C2" s="114"/>
      <c r="D2" s="114"/>
      <c r="E2" s="114"/>
      <c r="F2" s="114"/>
    </row>
    <row r="4" spans="1:7" ht="20.25" customHeight="1">
      <c r="A4" s="115" t="s">
        <v>60</v>
      </c>
      <c r="B4" s="116"/>
      <c r="C4" s="116"/>
      <c r="D4" s="116"/>
      <c r="E4" s="116"/>
      <c r="F4" s="116"/>
      <c r="G4" s="116"/>
    </row>
    <row r="5" spans="1:7" s="1" customFormat="1" ht="15">
      <c r="A5" s="68" t="s">
        <v>18</v>
      </c>
      <c r="B5" s="21">
        <v>2015</v>
      </c>
      <c r="C5" s="53">
        <v>2016</v>
      </c>
      <c r="D5" s="55">
        <v>2017</v>
      </c>
      <c r="E5" s="63">
        <v>2018</v>
      </c>
      <c r="F5" s="64" t="s">
        <v>53</v>
      </c>
      <c r="G5" s="64" t="s">
        <v>62</v>
      </c>
    </row>
    <row r="6" spans="1:7" ht="69.75" customHeight="1">
      <c r="A6" s="32" t="s">
        <v>36</v>
      </c>
      <c r="B6" s="15">
        <v>510288.58</v>
      </c>
      <c r="C6" s="31">
        <v>350507.38</v>
      </c>
      <c r="D6" s="31">
        <v>434764.71</v>
      </c>
      <c r="E6" s="31">
        <v>291023.81</v>
      </c>
      <c r="F6" s="66" t="s">
        <v>56</v>
      </c>
      <c r="G6" s="66" t="s">
        <v>56</v>
      </c>
    </row>
    <row r="7" spans="1:7" ht="49.5" customHeight="1">
      <c r="A7" s="43" t="s">
        <v>37</v>
      </c>
      <c r="B7" s="44" t="s">
        <v>43</v>
      </c>
      <c r="C7" s="111" t="s">
        <v>57</v>
      </c>
      <c r="D7" s="112"/>
      <c r="E7" s="67" t="s">
        <v>86</v>
      </c>
      <c r="F7" s="31">
        <v>204816.27</v>
      </c>
      <c r="G7" s="66" t="s">
        <v>85</v>
      </c>
    </row>
    <row r="8" spans="1:7" s="1" customFormat="1" ht="15">
      <c r="A8" s="33" t="s">
        <v>13</v>
      </c>
      <c r="B8" s="21">
        <v>2015</v>
      </c>
      <c r="C8" s="53">
        <v>2016</v>
      </c>
      <c r="D8" s="55">
        <v>2017</v>
      </c>
      <c r="E8" s="63">
        <v>2018</v>
      </c>
      <c r="F8" s="64" t="s">
        <v>53</v>
      </c>
      <c r="G8" s="64" t="s">
        <v>62</v>
      </c>
    </row>
    <row r="9" spans="1:7" s="46" customFormat="1" ht="50.25" customHeight="1">
      <c r="A9" s="109" t="s">
        <v>40</v>
      </c>
      <c r="B9" s="110"/>
      <c r="C9" s="57"/>
      <c r="D9" s="57"/>
      <c r="E9" s="56"/>
      <c r="F9" s="56"/>
      <c r="G9" s="56"/>
    </row>
    <row r="10" spans="1:7" s="46" customFormat="1" ht="24">
      <c r="A10" s="49" t="s">
        <v>16</v>
      </c>
      <c r="B10" s="48">
        <v>101553.86</v>
      </c>
      <c r="C10" s="12"/>
      <c r="D10" s="12"/>
      <c r="E10" s="56"/>
      <c r="F10" s="56"/>
      <c r="G10" s="56"/>
    </row>
    <row r="11" spans="1:7" s="46" customFormat="1" ht="24">
      <c r="A11" s="49" t="s">
        <v>17</v>
      </c>
      <c r="B11" s="48">
        <v>70070.37</v>
      </c>
      <c r="C11" s="57"/>
      <c r="D11" s="57"/>
      <c r="E11" s="56"/>
      <c r="F11" s="56"/>
      <c r="G11" s="56"/>
    </row>
    <row r="12" spans="1:7" s="6" customFormat="1" ht="15">
      <c r="A12" s="76" t="s">
        <v>21</v>
      </c>
      <c r="B12" s="108"/>
      <c r="C12" s="108"/>
      <c r="D12" s="108"/>
      <c r="E12" s="108"/>
      <c r="F12" s="108"/>
      <c r="G12" s="108"/>
    </row>
    <row r="13" spans="1:7" ht="15">
      <c r="A13" s="80" t="s">
        <v>10</v>
      </c>
      <c r="B13" s="81"/>
      <c r="C13" s="77"/>
      <c r="D13" s="77"/>
      <c r="E13" s="77"/>
      <c r="F13" s="77"/>
      <c r="G13" s="77"/>
    </row>
    <row r="14" spans="1:7" ht="15">
      <c r="A14" s="105" t="s">
        <v>54</v>
      </c>
      <c r="B14" s="105"/>
      <c r="C14" s="41"/>
      <c r="D14" s="41">
        <v>2017</v>
      </c>
      <c r="E14" s="63">
        <v>2018</v>
      </c>
      <c r="F14" s="64" t="s">
        <v>53</v>
      </c>
      <c r="G14" s="64" t="s">
        <v>62</v>
      </c>
    </row>
    <row r="15" spans="1:7" ht="44.25" customHeight="1">
      <c r="A15" s="106" t="s">
        <v>55</v>
      </c>
      <c r="B15" s="107"/>
      <c r="C15" s="12"/>
      <c r="D15" s="48">
        <v>21649.12</v>
      </c>
      <c r="E15" s="59"/>
      <c r="F15" s="59"/>
      <c r="G15" s="12"/>
    </row>
    <row r="17" ht="15">
      <c r="A17" s="79"/>
    </row>
    <row r="18" ht="15">
      <c r="F18">
        <v>55</v>
      </c>
    </row>
    <row r="22" spans="1:5" s="1" customFormat="1" ht="15">
      <c r="A22" s="5"/>
      <c r="B22" s="3"/>
      <c r="C22" s="3"/>
      <c r="D22" s="3"/>
      <c r="E22" s="3"/>
    </row>
    <row r="23" spans="2:5" s="1" customFormat="1" ht="15">
      <c r="B23" s="3"/>
      <c r="C23" s="3"/>
      <c r="D23" s="3"/>
      <c r="E23" s="3"/>
    </row>
    <row r="24" spans="1:5" s="9" customFormat="1" ht="11.25">
      <c r="A24" s="7"/>
      <c r="B24" s="8"/>
      <c r="C24" s="8"/>
      <c r="D24" s="8"/>
      <c r="E24" s="8"/>
    </row>
    <row r="25" spans="2:5" s="9" customFormat="1" ht="11.25">
      <c r="B25" s="8"/>
      <c r="C25" s="8"/>
      <c r="D25" s="8"/>
      <c r="E25" s="8"/>
    </row>
    <row r="26" s="7" customFormat="1" ht="11.25"/>
    <row r="27" s="7" customFormat="1" ht="11.25"/>
    <row r="28" s="7" customFormat="1" ht="11.25"/>
    <row r="29" s="7" customFormat="1" ht="11.25"/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  <row r="40" s="7" customFormat="1" ht="11.25"/>
    <row r="41" s="7" customFormat="1" ht="11.25"/>
    <row r="42" s="7" customFormat="1" ht="11.25"/>
    <row r="43" s="7" customFormat="1" ht="11.25"/>
    <row r="44" s="11" customFormat="1" ht="12.75"/>
    <row r="45" ht="15">
      <c r="A45" s="69"/>
    </row>
    <row r="46" ht="15">
      <c r="A46" s="69"/>
    </row>
    <row r="47" ht="15">
      <c r="A47" s="77"/>
    </row>
    <row r="48" ht="15">
      <c r="A48" s="77"/>
    </row>
  </sheetData>
  <sheetProtection/>
  <mergeCells count="7">
    <mergeCell ref="A14:B14"/>
    <mergeCell ref="A15:B15"/>
    <mergeCell ref="B12:G12"/>
    <mergeCell ref="A9:B9"/>
    <mergeCell ref="C7:D7"/>
    <mergeCell ref="A2:F2"/>
    <mergeCell ref="A4:G4"/>
  </mergeCells>
  <printOptions gridLines="1"/>
  <pageMargins left="0.7" right="0.7" top="0.75" bottom="0.75" header="0.3" footer="0.3"/>
  <pageSetup fitToHeight="0" fitToWidth="1"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Brezar</dc:creator>
  <cp:keywords/>
  <dc:description/>
  <cp:lastModifiedBy>Windows User</cp:lastModifiedBy>
  <cp:lastPrinted>2019-06-19T12:04:25Z</cp:lastPrinted>
  <dcterms:created xsi:type="dcterms:W3CDTF">2010-05-12T06:42:58Z</dcterms:created>
  <dcterms:modified xsi:type="dcterms:W3CDTF">2019-10-10T14:01:58Z</dcterms:modified>
  <cp:category/>
  <cp:version/>
  <cp:contentType/>
  <cp:contentStatus/>
</cp:coreProperties>
</file>