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ad.sigov.si\usr\M-P\MamlicM55\Documents\MAJA_2021\POROČILO_ROMI_2020\SPREJETO_POROČILO\"/>
    </mc:Choice>
  </mc:AlternateContent>
  <xr:revisionPtr revIDLastSave="0" documentId="8_{626E7F04-8BD1-4B73-9A9E-76DEE7F3495C}" xr6:coauthVersionLast="45" xr6:coauthVersionMax="45" xr10:uidLastSave="{00000000-0000-0000-0000-000000000000}"/>
  <bookViews>
    <workbookView xWindow="-120" yWindow="-120" windowWidth="25440" windowHeight="15540" xr2:uid="{00000000-000D-0000-FFFF-FFFF00000000}"/>
  </bookViews>
  <sheets>
    <sheet name="ROMI-resorji" sheetId="3" r:id="rId1"/>
    <sheet name="dodatno" sheetId="4" r:id="rId2"/>
    <sheet name="seznam kratic" sheetId="5" r:id="rId3"/>
  </sheets>
  <definedNames>
    <definedName name="_xlnm.Print_Area" localSheetId="1">dodatno!$A$1:$G$17</definedName>
    <definedName name="_xlnm.Print_Area" localSheetId="0">'ROMI-resorji'!$A$1:$G$69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5" i="3" l="1"/>
  <c r="G15" i="3"/>
  <c r="G56" i="3" l="1"/>
  <c r="E63" i="3" l="1"/>
  <c r="G35" i="3" l="1"/>
  <c r="F63" i="3"/>
  <c r="D63" i="3"/>
  <c r="C63" i="3"/>
  <c r="B63" i="3"/>
  <c r="E26" i="3" l="1"/>
  <c r="F35" i="3" l="1"/>
  <c r="G21" i="3" l="1"/>
  <c r="G69" i="3" s="1"/>
  <c r="F21" i="3"/>
  <c r="D26" i="3" l="1"/>
  <c r="E15" i="3"/>
  <c r="D15" i="3"/>
  <c r="E53" i="3"/>
  <c r="F53" i="3"/>
  <c r="D68" i="3"/>
  <c r="E68" i="3"/>
  <c r="F68" i="3"/>
  <c r="C68" i="3"/>
  <c r="B35" i="3"/>
  <c r="C35" i="3"/>
  <c r="D35" i="3"/>
  <c r="E35" i="3"/>
  <c r="F59" i="3"/>
  <c r="F69" i="3" s="1"/>
  <c r="F56" i="3"/>
  <c r="F39" i="3"/>
  <c r="F43" i="3"/>
  <c r="F47" i="3"/>
  <c r="F50" i="3"/>
  <c r="F26" i="3"/>
  <c r="E50" i="3"/>
  <c r="E47" i="3"/>
  <c r="E39" i="3"/>
  <c r="C15" i="3"/>
  <c r="B15" i="3"/>
  <c r="E43" i="3"/>
  <c r="C26" i="3"/>
  <c r="B26" i="3"/>
  <c r="B68" i="3"/>
  <c r="E59" i="3"/>
  <c r="E69" i="3" s="1"/>
  <c r="D59" i="3"/>
  <c r="B56" i="3"/>
  <c r="C56" i="3"/>
  <c r="D56" i="3"/>
  <c r="E56" i="3"/>
  <c r="E21" i="3"/>
  <c r="D39" i="3"/>
  <c r="D53" i="3"/>
  <c r="D50" i="3"/>
  <c r="D47" i="3"/>
  <c r="D43" i="3"/>
  <c r="D21" i="3"/>
  <c r="B21" i="3"/>
  <c r="C21" i="3"/>
  <c r="C47" i="3"/>
  <c r="B47" i="3"/>
  <c r="B43" i="3"/>
  <c r="C43" i="3"/>
  <c r="C59" i="3"/>
  <c r="C53" i="3"/>
  <c r="C50" i="3"/>
  <c r="C39" i="3"/>
  <c r="B39" i="3"/>
  <c r="B59" i="3"/>
  <c r="B50" i="3"/>
  <c r="B53" i="3"/>
  <c r="C69" i="3" l="1"/>
  <c r="D69" i="3"/>
  <c r="B69" i="3"/>
</calcChain>
</file>

<file path=xl/sharedStrings.xml><?xml version="1.0" encoding="utf-8"?>
<sst xmlns="http://schemas.openxmlformats.org/spreadsheetml/2006/main" count="301" uniqueCount="176">
  <si>
    <t>RTV programi za Rome</t>
  </si>
  <si>
    <t>Predšolska vzgoja</t>
  </si>
  <si>
    <t>Osnovne šole</t>
  </si>
  <si>
    <t>Učbeniki in učna tehnologija</t>
  </si>
  <si>
    <t>Posebni program/kulturna dejavnost</t>
  </si>
  <si>
    <t>MINISTRSTVO ZA ZDRAVJE</t>
  </si>
  <si>
    <t>MINISTRSTVO ZA ZUNANJE ZADEVE</t>
  </si>
  <si>
    <t>Strokovna skupina za reševanje prostorske problematike romskih naselij</t>
  </si>
  <si>
    <t>Različni projekti</t>
  </si>
  <si>
    <t>Sofinanciranje programov socialnega varstva za Rome</t>
  </si>
  <si>
    <t xml:space="preserve">URAD VLADE RS ZA KOMUNICIRANJE </t>
  </si>
  <si>
    <t>MINISTRSTVO ZA NOTRANJE ZADEVE</t>
  </si>
  <si>
    <t>MINISTRSTVO ZA KULTURO</t>
  </si>
  <si>
    <t>MINISTRSTVO ZA GOSPODARSKI RAZVOJ IN TEHNOLOGIJO</t>
  </si>
  <si>
    <t>MINISTRSTVO ZA GOSPODARSTVO in SVLR</t>
  </si>
  <si>
    <t>SKUPAJ MIZŠ:</t>
  </si>
  <si>
    <t>SKUPAJ MK:</t>
  </si>
  <si>
    <t xml:space="preserve">MINISTRSTVO ZA DELO, DRUŽINO, SOCIALNE ZADEVE IN ENAKE MOŽNOSTI </t>
  </si>
  <si>
    <t>SKUPAJ MDDSZ:</t>
  </si>
  <si>
    <t>SKUPAJ MOP:</t>
  </si>
  <si>
    <t>SKUPAJ MZ:</t>
  </si>
  <si>
    <t>SKUPAJ MZZ:</t>
  </si>
  <si>
    <t>SKUPAJ MNZ:</t>
  </si>
  <si>
    <t>SKUPAJ MGRT:</t>
  </si>
  <si>
    <t>SKUPAJ UKOM:</t>
  </si>
  <si>
    <t>Integracijski projekti (projekti na različnih področjih kulture)</t>
  </si>
  <si>
    <r>
      <rPr>
        <b/>
        <sz val="11"/>
        <color indexed="8"/>
        <rFont val="Calibri"/>
        <family val="2"/>
        <charset val="238"/>
      </rPr>
      <t>Integracijski program</t>
    </r>
    <r>
      <rPr>
        <sz val="11"/>
        <color theme="1"/>
        <rFont val="Calibri"/>
        <family val="2"/>
        <charset val="238"/>
        <scheme val="minor"/>
      </rPr>
      <t xml:space="preserve"> </t>
    </r>
    <r>
      <rPr>
        <sz val="8"/>
        <color indexed="8"/>
        <rFont val="Calibri"/>
        <family val="2"/>
        <charset val="238"/>
      </rPr>
      <t>(medijski projekti, ki so namenjeni romski skupnosti in drugim manjšinskim skupnostim)</t>
    </r>
  </si>
  <si>
    <r>
      <rPr>
        <b/>
        <sz val="11"/>
        <color indexed="8"/>
        <rFont val="Calibri"/>
        <family val="2"/>
        <charset val="238"/>
      </rPr>
      <t>Evropski program (ESS)</t>
    </r>
    <r>
      <rPr>
        <sz val="8"/>
        <color indexed="8"/>
        <rFont val="Calibri"/>
        <family val="2"/>
        <charset val="238"/>
      </rPr>
      <t>-projekti za dvig zaposljivosti ranljivih družbenih skupin na področju kulture in podporo njihovi socialni vključenosti (vključeni Romi in tudi druge ranljive skupine)</t>
    </r>
  </si>
  <si>
    <t>Sofinanciranje programov socialnega varstva: Dnevni center za otroke (DRPD NM), C(petletni)2013-2017</t>
  </si>
  <si>
    <t>ESS: Skupaj za znanje: Izvajanje podpornih mehanizmov pridobivanja znanja za pripadnike romskih skupnosti</t>
  </si>
  <si>
    <t>Sofinanciranje programov socialnega varstva: Dnevni center Kher šu beši (CSD Trebnje), B(enoletni),v obdobju 2016-2020 večletni program</t>
  </si>
  <si>
    <t>Vključitev Romov v aktivnosti za zaposlitev (ukrepi APZ, Karierna središča in Storitve za trg dela)</t>
  </si>
  <si>
    <t>Okrogla miza: Porajmos</t>
  </si>
  <si>
    <t>Razstava: Potujoče ljudstvo</t>
  </si>
  <si>
    <t>MINISTRSTVO ZA KMETIJSTVO, GOZDARSTVO IN PREHRANO</t>
  </si>
  <si>
    <t>Program razvoja podeželja, pobuda LEADER, LAS STIK - operacija, ki vključuje ženske in druge ranljive skupine (npr. brezposelni, Romi, starejši)</t>
  </si>
  <si>
    <t>ni možno oceniti vnaprej, ker je višina sredstev odvisna od prijavljenih projektov na razpise</t>
  </si>
  <si>
    <t>ESS - Uspešno vključevanje Romov v okolje - zdrav življenjski slog</t>
  </si>
  <si>
    <t>SOFINANCIRANJE V KORIST ROMSKE SKUPNOSTI V SLOVENIJI - DODATNE INFORMACIJE</t>
  </si>
  <si>
    <t xml:space="preserve">PODATKI, KI NISO VKLJUČENI V  ZBIRNO TABELO RESORJEV, KER SO LE DELNO NAMENJENI ROMSKI SKUPNOSTI ALI SO BILI ZAKLJUČENI PRED LETI: </t>
  </si>
  <si>
    <t>SIFOROMA (EU + slov.udel.)</t>
  </si>
  <si>
    <t>MINISTRSTVO ZA INFRASTRUKTURO, DIREKCIJA RS ZA INFRASTRUKTURO</t>
  </si>
  <si>
    <t>Rekonstrukcija ceste Žabjak - Brezje</t>
  </si>
  <si>
    <t>Sofinanciranje investicij občin v infrastrukturo v romskih naseljih</t>
  </si>
  <si>
    <t>SKUPAJ MINISTRSTVO ZA INFRASTRUKTURO:</t>
  </si>
  <si>
    <t>MINISTRSTVO ZA OKOLJE IN PROSTOR</t>
  </si>
  <si>
    <t xml:space="preserve">URAD VLADE RS ZA NARODNOSTI </t>
  </si>
  <si>
    <t>Svet romske skupnosti RS - delovanje</t>
  </si>
  <si>
    <t>Svet, posodobitev IT opreme</t>
  </si>
  <si>
    <t>Javni razpis za "romska društva"</t>
  </si>
  <si>
    <t>Javni razpis za "romske zveze"</t>
  </si>
  <si>
    <t xml:space="preserve">MINISTRSTVO ZA IZOBRAŽEVANJE, ZNANOST IN ŠPORT </t>
  </si>
  <si>
    <t>MINISTRSTVO ZA JAVNO UPRAVO</t>
  </si>
  <si>
    <t>Projekt S prostovoljstvom do vključevanja</t>
  </si>
  <si>
    <t>Evropski program (ESS)- projekti za dvig zaposljivosti ranljivih družbenih skupin na področju kulture in podporo njihovi socialni vkjučenosti (vključeni samo Romi)</t>
  </si>
  <si>
    <t>podatek še ni možen</t>
  </si>
  <si>
    <t>izvajanje financiranja 2018/2019 v 2019</t>
  </si>
  <si>
    <t>projekt je zaključen</t>
  </si>
  <si>
    <t>Večnamenski romski centri VNRC 2017-2021</t>
  </si>
  <si>
    <t>Javni razpis za "medijske programe romske skupnosti"</t>
  </si>
  <si>
    <t>Evalvacija NPUR (2019-2021 = CRP)</t>
  </si>
  <si>
    <t>Sofinancira se plače, prispevke in osebne prejemke učiteljev za DSP za učence Rome v skladu s sistemizacijo delovnih mest ter zagotavlja se dodatna sredstva za materialne stroške za učence Rome.</t>
  </si>
  <si>
    <t>Prilagoditve oz. prevodi učnih gradiv za Rome.</t>
  </si>
  <si>
    <t xml:space="preserve">Projekt je nadgradnja predhodnih projektov, ki so se osredotočali na motivacijo romskih otrok za večjo udeležbo, vključenost ter uspešnost v VIZ – bodisi preko instrumenta romskih pomočnikov, delujočih v osnovnih šolah, bodisi preko t.i. romskih izobraževalnih inkubatorjev sedaj večnamenski centri (VNC)  ali preko obšolskih dejavnosti.  Romski pomočniki so vezni člen med pripadniki romske skupnosti in ter vzgojno izobraževalnimi institucijami. Svoje aktivnosti izvajajo v šolah, vrtcih in delno tudi romskih naseljih. Število se je iz 22 povečalo na 26, s tem pa tudi število vključenih OŠ, prej 29, sedaj 31.                                                                                                                                                                                                                               </t>
  </si>
  <si>
    <t>Sofinanciranje programov socialna aktivacije - sklop 3 (namenjen Rominjam)</t>
  </si>
  <si>
    <t>Sofinanciranje programov socialnega varstva za Rome (Društvo Mozaik;  RIS Dvorec Rakičan)</t>
  </si>
  <si>
    <t>Youth Against Antigypsyism / Mladi proti anticiganizmu</t>
  </si>
  <si>
    <t>Stanovanjski sklad RS izvaja "Program sofinanciranja zagotavljanja javnih najemnih stanovanj v letih 2016 do 2020" (predvideno je podaljšanje do 2025). Program je namenjen sofinanciranju investicijskih projektov za zagotavljanje novih javnih najemnih stanovanj in bivalnih enot v vseh občinah v RS. Stanovanjski sklad RS sofinancira javna najemna stanovanja in bivalne enote tako, da upravičenim prosilcem dodeli ugodno dolgoročno posojilo in investira skupaj z upravičenimi prosilci v nova javna najemna stanovanja in bivalne enote. Na Program se lahko prijavijo vse lokalne skupnosti ali njihovi proračunski skladi, ustanovljeni za pridobivanje za pridobivanje javnih najemnih stanovanj, javni nepremičninski skladi in pravne osebe, vpisane v register neprofitnih stanovanjskih organizacij iz 152. člena  Stanovanjskega zakona (SZ -1).</t>
  </si>
  <si>
    <t>STANOVANJSKI SKLAD RS</t>
  </si>
  <si>
    <t>Program za dodelitev posojil za zagotavljanje neprofitnih najemnih stanovanj (Uradni list RS, št. 27/13 z dne 29. 3. 2013), ki ga je nadomestil Program sofinanciranja zagotavljanja javnih najemnih stanovanj v letih 2016 do 2020 (Uradni list RS št. 41/2016, z dne 10.06.2016, št. 88/2016, z dne 22.12.2016 in št. 10/2019, z dne 15. 2. 2019;  Program JNS) za zagotavljenje stanovanj in bivalnih enot ter je vključen tudi v NPUR 2017-2021. Namenjen je sofinanciranju gradnje stanovanj in bivalnih enot za vse ciljne skupine prebivalstva, med njimi tudi Rome.</t>
  </si>
  <si>
    <t>Ni bilo prijavljenih in posledično sofinanciranih projektov gradnje stanovanj in/ ali bivalnih enot za Rome</t>
  </si>
  <si>
    <t>Za celotno izvajanje Programa JNS v obdobju 2017-2020  je bilo namenjenih 30 mio EUR lastnih sredstev Stanovanjskega sklada RS. Sredstva za namen Romov niso posebej opredeljena in ni možno oceniti vnaprej porabe, ker je višina dodeljenih sredstev odvisna od prijavljenih projektov na Program JNS.</t>
  </si>
  <si>
    <t>Program JNS za to obdobje še ni sprejet.</t>
  </si>
  <si>
    <t>Program za sofinanciranje projektov pridobivanja oskrbovanih stanovanj za starejše in domov za ostarele (Uradni list RS, št. 110/13, 94/14 in 88/16), ki ga je nadomestil Program sofinanciranja zagotavljanja stanovanjskih enot za starejše osebe v letih 2017 do 2020  (Uradni list RS, št. 59/2017, z dne 27.10.2017 s spremembo in dopolnitvijo v št.
17/2019, z dne 22.3.2019, v nadaljevanju Program za starejše). S programom Stanovanjski sklad RS sofinancira stanovanjske enote za starejše, tako da prosilcem:
a) dodeli posojilo za zagotavljanje stanovanjskih enot v domovih za starejše osebe, oskrbovanih stanovanjih in centrih dnevnega varstva za starejše osebe in b) investira skupaj z upravičenimi prosilci v nova oskrbovana stanovanja (t. i. soinvestitorstvo). Namenjen je sofinanciranju gradnje za vse ciljne skupine prebivalstva, med njimi tudi Rome.</t>
  </si>
  <si>
    <t>ni bilo prijavljenih in posledično sofinanciranih projektov gradnje za Rome</t>
  </si>
  <si>
    <t>Za celotno izvajanje Programa Jza starejše v obdobju 2017-2020  je namenjenih 15 mio EUR lastnih sredstev Stanovanjskega sklada RS. Porabe za namen Romov ni možno oceniti vnaprej, ker je višina sredstev odvisna od prijavljenih projektov na Program  za starejše.</t>
  </si>
  <si>
    <t>Program za starejše za to obdobje še ni sprejet.</t>
  </si>
  <si>
    <t>podatek ni možen vnaprej, ker je odvisen od prispelih vlog na posamezne razpise MK</t>
  </si>
  <si>
    <t xml:space="preserve">106.853,23 (ocenjeno, da je bilo za aktivnosti za Rome porabljenih 60 % sredstev v letih 2016 in 2017= 64.104,14 EUR). </t>
  </si>
  <si>
    <t>leto 2017</t>
  </si>
  <si>
    <t>leto 2018</t>
  </si>
  <si>
    <t>leto 2019</t>
  </si>
  <si>
    <t>plan za leto 2020</t>
  </si>
  <si>
    <t>plan za leto 2021</t>
  </si>
  <si>
    <r>
      <t xml:space="preserve">leto 2017 </t>
    </r>
    <r>
      <rPr>
        <sz val="9"/>
        <color indexed="8"/>
        <rFont val="Calibri"/>
        <family val="2"/>
        <charset val="238"/>
      </rPr>
      <t>(za 11 projektov)</t>
    </r>
  </si>
  <si>
    <r>
      <t xml:space="preserve">leto 2018 </t>
    </r>
    <r>
      <rPr>
        <sz val="9"/>
        <color indexed="8"/>
        <rFont val="Calibri"/>
        <family val="2"/>
        <charset val="238"/>
      </rPr>
      <t>(za projekt Novo mesto)</t>
    </r>
  </si>
  <si>
    <r>
      <t xml:space="preserve">leto 2019 </t>
    </r>
    <r>
      <rPr>
        <sz val="9"/>
        <color indexed="8"/>
        <rFont val="Calibri"/>
        <family val="2"/>
        <charset val="238"/>
      </rPr>
      <t>(za projekt Novo mesto)</t>
    </r>
  </si>
  <si>
    <t xml:space="preserve">plan za leto 2021 (razpis) </t>
  </si>
  <si>
    <r>
      <t>MNZ</t>
    </r>
    <r>
      <rPr>
        <sz val="10"/>
        <color indexed="8"/>
        <rFont val="Calibri"/>
        <family val="2"/>
        <charset val="238"/>
      </rPr>
      <t xml:space="preserve"> redno v okviru lastnih sredstev/rednih nalog izvaja usposabljanja javnih uslužbencev, ki se v okviru svojih pristojnosti srečujejo s pripadnicami in pripadniki romske skupnosti na temo "Zavedanje stereotipov, obvladovanje predsodkov in preprečevanje diskiminacije v multikulturni skupnosti".</t>
    </r>
  </si>
  <si>
    <t>SEZNAM KRATIC</t>
  </si>
  <si>
    <t>RS</t>
  </si>
  <si>
    <t>Republika Slovenija</t>
  </si>
  <si>
    <t>IT</t>
  </si>
  <si>
    <t>informacijska tehnologija</t>
  </si>
  <si>
    <t>Romic</t>
  </si>
  <si>
    <t>Romski informativni center</t>
  </si>
  <si>
    <t>RTV</t>
  </si>
  <si>
    <t>Radiotelevizija Slovenija</t>
  </si>
  <si>
    <t>NPUR</t>
  </si>
  <si>
    <t>Nacionalni program ukrepov za Rome</t>
  </si>
  <si>
    <t>CRP</t>
  </si>
  <si>
    <t>Ciljno raziskovalni program</t>
  </si>
  <si>
    <t>EU</t>
  </si>
  <si>
    <t>Evropska unija</t>
  </si>
  <si>
    <t>SKUPAJ URAD VLADE RS ZA NARODNOSTI:</t>
  </si>
  <si>
    <t>ESS</t>
  </si>
  <si>
    <t>Evropski socialni sklad</t>
  </si>
  <si>
    <t>MIZŠ</t>
  </si>
  <si>
    <t>Ministrstvo za izobraževanje, znanost in šport</t>
  </si>
  <si>
    <t>MK</t>
  </si>
  <si>
    <t>Ministrstvo za kulturo</t>
  </si>
  <si>
    <t>DRPD NM</t>
  </si>
  <si>
    <t>Društvo za razvijanje prostovoljnega dela Novo mesto</t>
  </si>
  <si>
    <t>CSD</t>
  </si>
  <si>
    <t>Center za socialno delo</t>
  </si>
  <si>
    <t>VNRC</t>
  </si>
  <si>
    <t>Večnamenski romski center</t>
  </si>
  <si>
    <t>RIS</t>
  </si>
  <si>
    <t>Raziskovalno izobraževalno središče</t>
  </si>
  <si>
    <t xml:space="preserve">APZ </t>
  </si>
  <si>
    <t>Aktivna politika zaposlovanja</t>
  </si>
  <si>
    <t>MDDSZ</t>
  </si>
  <si>
    <t>Ministrstvo za delo, družino, socialne zadeve in enake možnosti</t>
  </si>
  <si>
    <t>SZ</t>
  </si>
  <si>
    <t>Stanovanjski zakon</t>
  </si>
  <si>
    <t>MOP</t>
  </si>
  <si>
    <t>Ministrstvo za okolje in prostor</t>
  </si>
  <si>
    <t>EUR</t>
  </si>
  <si>
    <t>evro</t>
  </si>
  <si>
    <t>MZ</t>
  </si>
  <si>
    <t>Ministrstvo za zdravje</t>
  </si>
  <si>
    <t>MZZ</t>
  </si>
  <si>
    <t>Ministrstvo za zunanje zadeve</t>
  </si>
  <si>
    <t xml:space="preserve">MNZ </t>
  </si>
  <si>
    <t>Ministrstvo za notranje zadeve</t>
  </si>
  <si>
    <t>MGRT</t>
  </si>
  <si>
    <t xml:space="preserve">Ministrstvo za gospodarski razvoj in tehnologijo </t>
  </si>
  <si>
    <t xml:space="preserve">UKOM </t>
  </si>
  <si>
    <t>SKUPAJ MJU:</t>
  </si>
  <si>
    <t xml:space="preserve">MJU </t>
  </si>
  <si>
    <t xml:space="preserve">Ministrsto za javno upravo </t>
  </si>
  <si>
    <t>SVLR</t>
  </si>
  <si>
    <t>MG</t>
  </si>
  <si>
    <t>Ministrstvo za gospodarstvo</t>
  </si>
  <si>
    <t>Služba Vlade Republike Slovenije za lokalno samoupravo in regionalno politiko</t>
  </si>
  <si>
    <t>Urad Vlade Republike Slovenije za komuniciranje</t>
  </si>
  <si>
    <t>LAS STIK</t>
  </si>
  <si>
    <t>Lokalna akcijska skupina Suhe krajine, Temenice in Krke</t>
  </si>
  <si>
    <t>DSP</t>
  </si>
  <si>
    <t>Dodatna strokovna pomoč</t>
  </si>
  <si>
    <t>VIZ</t>
  </si>
  <si>
    <t>Vzgojno izobraževalni zavod</t>
  </si>
  <si>
    <t>JNS</t>
  </si>
  <si>
    <t xml:space="preserve">Program sofinanciranja zagotavljanja javnih najemnih stanovanj </t>
  </si>
  <si>
    <t>V obdobju 2002-2010 preko MG in SVLR skupaj: zagotovljeno 7.347.479,36 Eur (črpano 5.606.599,72 EUR).</t>
  </si>
  <si>
    <t>JR</t>
  </si>
  <si>
    <t>Javni razpis</t>
  </si>
  <si>
    <t>PREGLED SOFINANCIRANJA ZA POTREBE IZVAJANJA AKTIVNOSTI IN UKREPOV V KORIST ROMSKE SKUPNOSTI</t>
  </si>
  <si>
    <t>DRŽAVNI ORGANI SKUPAJ:</t>
  </si>
  <si>
    <t>plan za leto 2022</t>
  </si>
  <si>
    <t xml:space="preserve">Romic-v okviru Sveta </t>
  </si>
  <si>
    <t xml:space="preserve"> leto 2020</t>
  </si>
  <si>
    <r>
      <t xml:space="preserve">leto 2020 </t>
    </r>
    <r>
      <rPr>
        <sz val="9"/>
        <color indexed="8"/>
        <rFont val="Calibri"/>
        <family val="2"/>
        <charset val="238"/>
      </rPr>
      <t>(za projekt Novo mesto)</t>
    </r>
  </si>
  <si>
    <t>leto 2020</t>
  </si>
  <si>
    <t>NI PODATKA, ODVISNO OD PRIJAV NA JR</t>
  </si>
  <si>
    <t>?</t>
  </si>
  <si>
    <t>Respect of diversity as a cornerstone for integration of Roma through employment - the case of Slovenia and Serbia</t>
  </si>
  <si>
    <t>NI BILO RAZPISA</t>
  </si>
  <si>
    <t>SKUPAJ MKGP:</t>
  </si>
  <si>
    <t>Operacija Romska kultura zame in zate (Ukrep LEADER - LAS Po poteh dediščine od Turjaka do Kolpe)</t>
  </si>
  <si>
    <t xml:space="preserve">Za romske oddelke krijemo morebitne višje stroške dela in materialne stroške.  </t>
  </si>
  <si>
    <t>Za romske oddelke krijemo morebitne višje stroške dela in materialne stroške.  V letu 2021 naj bi zaposlili 25 romskih pomočnikov od 1. 9. 2021 dalje.</t>
  </si>
  <si>
    <r>
      <t xml:space="preserve">V letih 2018, 2019 in 2020 je Urad za narodnosti zagotovil UKOM-u po 5.000 EUR - prispevek za JR za sofinanciranje ozaveščevalnih in izobraževalnih projektov nevladnih in humanitarnih organizacij za vsebine, povezane z Romi. Enak prispevek se predvideva tudi v letu 2020. Enak prispevek se predvideva tudi v letu 2021. </t>
    </r>
    <r>
      <rPr>
        <b/>
        <sz val="9"/>
        <color theme="1"/>
        <rFont val="Calibri"/>
        <family val="2"/>
        <charset val="238"/>
        <scheme val="minor"/>
      </rPr>
      <t>Dopis UKOM (16.2.2021)</t>
    </r>
    <r>
      <rPr>
        <sz val="9"/>
        <color theme="1"/>
        <rFont val="Calibri"/>
        <family val="2"/>
        <charset val="238"/>
        <scheme val="minor"/>
      </rPr>
      <t>: Večina projektov, izbranih na razpisu v letu 2020, ni bilo realiziranih, v letu 2021 UKOM razpisa za sofinanciranje projektov nevladnih organizacij ne bo izvajal.</t>
    </r>
  </si>
  <si>
    <t>Uresničevanje ustavnih pravic stalno naseljene romske skupnosti v 25 občinah</t>
  </si>
  <si>
    <t xml:space="preserve">JR za sofinanciranje programov neposredne pomoči, svetovanj in oskrbe ranljivih, ogroženih oseb ter bolnikov z redkimi boleznimi, ki jih izvajajo humanitarne organizacije - sklop 2 Programi neposredne pomoči, ozaveščanja in svetovanja romskim mladostnicam, ženskam in otrokom s ključnim ciljem: zagotavljanje kvalitnejšega življenja in zdravja. V letu 2020 je MZ sofinanciral naslednje programe:
Slovenska zveza za javno zdravje, okolje in tobačno kontrolo, Maribor,  - program – Izboljšanje zdravja Romskih žensk v Podravju – 10.950,00 eur;
Kralji Ulice, Osveščanje romskih otrok v Mariboru, 16.210,00 eur;
Društvo za razvijanje preventivnega in  prostovoljnega dela  Novo mesto, program – Zdravje Romskih ženk, 16.210,00 eur;
Romani Union Murska sobota, program zdravita – 16.210,00 eur.
Sredstva za sofinanciranje programov v okviru javnega razpisa za leti 2021 in 2022 znašajo za vsako leto 560.000,00 eur. Največji zaprošeni znesek prijavitelja za posamično leto je lahko 28.000,00 eur.
Ministrstvo namenja sredstva tudi za druge sistemske storitve kot so nujna zdravljenja nezavarovanih oseb ali doplačila zdravstvenega zavarovanja za prejemnike denarne socialne pomoči, vendar v teh sklopih ne gre samo za Rome, gre za vse ogrožene skupine, zato teh sredstev ni mogoče eksplicitno tolmačiti, da so namenjeni zgolj Romom.
</t>
  </si>
  <si>
    <t>PRILOGA 2 - SOFINANCIRANJE S STRANI DRŽAVNIH ORGANOV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</si>
</sst>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0.00\ &quot;€&quot;"/>
    <numFmt numFmtId="165" formatCode="_-* #,##0.00\ [$€-424]_-;\-* #,##0.00\ [$€-424]_-;_-* &quot;-&quot;??\ [$€-424]_-;_-@_-"/>
    <numFmt numFmtId="166" formatCode="_-* #,##0.00\ [$€-1]_-;\-* #,##0.00\ [$€-1]_-;_-* &quot;-&quot;??\ [$€-1]_-;_-@_-"/>
    <numFmt numFmtId="167" formatCode="#,##0.00_ ;\-#,##0.00\ "/>
  </numFmts>
  <fonts count="27" x14ac:knownFonts="1">
    <font>
      <sz val="11"/>
      <color theme="1"/>
      <name val="Calibri"/>
      <family val="2"/>
      <charset val="238"/>
      <scheme val="minor"/>
    </font>
    <font>
      <b/>
      <sz val="11"/>
      <color indexed="8"/>
      <name val="Calibri"/>
      <family val="2"/>
      <charset val="238"/>
    </font>
    <font>
      <sz val="8"/>
      <color indexed="8"/>
      <name val="Calibri"/>
      <family val="2"/>
      <charset val="238"/>
    </font>
    <font>
      <sz val="9"/>
      <color indexed="8"/>
      <name val="Calibri"/>
      <family val="2"/>
      <charset val="238"/>
    </font>
    <font>
      <b/>
      <sz val="11"/>
      <color theme="1"/>
      <name val="Calibri"/>
      <family val="2"/>
      <charset val="238"/>
      <scheme val="minor"/>
    </font>
    <font>
      <b/>
      <i/>
      <sz val="11"/>
      <color theme="1"/>
      <name val="Calibri"/>
      <family val="2"/>
      <charset val="238"/>
      <scheme val="minor"/>
    </font>
    <font>
      <b/>
      <i/>
      <sz val="9"/>
      <color theme="7" tint="-0.249977111117893"/>
      <name val="Calibri"/>
      <family val="2"/>
      <charset val="238"/>
      <scheme val="minor"/>
    </font>
    <font>
      <i/>
      <sz val="11"/>
      <color theme="1"/>
      <name val="Calibri"/>
      <family val="2"/>
      <charset val="238"/>
      <scheme val="minor"/>
    </font>
    <font>
      <sz val="8"/>
      <color theme="1"/>
      <name val="Calibri"/>
      <family val="2"/>
      <charset val="238"/>
      <scheme val="minor"/>
    </font>
    <font>
      <b/>
      <sz val="8"/>
      <color theme="1"/>
      <name val="Calibri"/>
      <family val="2"/>
      <charset val="238"/>
      <scheme val="minor"/>
    </font>
    <font>
      <sz val="10"/>
      <color theme="1"/>
      <name val="Calibri"/>
      <family val="2"/>
      <charset val="238"/>
      <scheme val="minor"/>
    </font>
    <font>
      <sz val="9"/>
      <color theme="1"/>
      <name val="Calibri"/>
      <family val="2"/>
      <charset val="238"/>
      <scheme val="minor"/>
    </font>
    <font>
      <b/>
      <sz val="13"/>
      <color rgb="FF0070C0"/>
      <name val="Calibri"/>
      <family val="2"/>
      <charset val="238"/>
      <scheme val="minor"/>
    </font>
    <font>
      <sz val="13"/>
      <color theme="1"/>
      <name val="Calibri"/>
      <family val="2"/>
      <charset val="238"/>
      <scheme val="minor"/>
    </font>
    <font>
      <i/>
      <sz val="8"/>
      <name val="Calibri"/>
      <family val="2"/>
      <charset val="238"/>
      <scheme val="minor"/>
    </font>
    <font>
      <i/>
      <sz val="8"/>
      <color theme="1"/>
      <name val="Calibri"/>
      <family val="2"/>
      <charset val="238"/>
      <scheme val="minor"/>
    </font>
    <font>
      <sz val="8"/>
      <name val="Calibri"/>
      <family val="2"/>
      <charset val="238"/>
      <scheme val="minor"/>
    </font>
    <font>
      <sz val="7.5"/>
      <name val="Calibri"/>
      <family val="2"/>
      <charset val="238"/>
      <scheme val="minor"/>
    </font>
    <font>
      <sz val="9"/>
      <name val="Calibri"/>
      <family val="2"/>
      <charset val="238"/>
      <scheme val="minor"/>
    </font>
    <font>
      <b/>
      <i/>
      <sz val="10"/>
      <color theme="1"/>
      <name val="Arial"/>
      <family val="2"/>
      <charset val="238"/>
    </font>
    <font>
      <b/>
      <sz val="13"/>
      <color theme="1"/>
      <name val="Calibri"/>
      <family val="2"/>
      <charset val="238"/>
      <scheme val="minor"/>
    </font>
    <font>
      <sz val="10"/>
      <color indexed="8"/>
      <name val="Calibri"/>
      <family val="2"/>
      <charset val="238"/>
    </font>
    <font>
      <sz val="11"/>
      <name val="Calibri"/>
      <family val="2"/>
      <charset val="238"/>
      <scheme val="minor"/>
    </font>
    <font>
      <i/>
      <sz val="11"/>
      <name val="Calibri"/>
      <family val="2"/>
      <charset val="238"/>
      <scheme val="minor"/>
    </font>
    <font>
      <sz val="11"/>
      <color theme="1"/>
      <name val="Calibri"/>
      <family val="2"/>
      <charset val="238"/>
      <scheme val="minor"/>
    </font>
    <font>
      <b/>
      <sz val="9"/>
      <color theme="1"/>
      <name val="Calibri"/>
      <family val="2"/>
      <charset val="238"/>
      <scheme val="minor"/>
    </font>
    <font>
      <b/>
      <sz val="10"/>
      <color theme="1"/>
      <name val="Arial"/>
      <family val="2"/>
      <charset val="238"/>
    </font>
  </fonts>
  <fills count="4">
    <fill>
      <patternFill patternType="none"/>
    </fill>
    <fill>
      <patternFill patternType="gray125"/>
    </fill>
    <fill>
      <patternFill patternType="solid">
        <fgColor rgb="FF4BEB88"/>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44" fontId="24" fillId="0" borderId="0" applyFont="0" applyFill="0" applyBorder="0" applyAlignment="0" applyProtection="0"/>
  </cellStyleXfs>
  <cellXfs count="90">
    <xf numFmtId="0" fontId="0" fillId="0" borderId="0" xfId="0"/>
    <xf numFmtId="0" fontId="4" fillId="0" borderId="0" xfId="0" applyFont="1"/>
    <xf numFmtId="0" fontId="0" fillId="0" borderId="1" xfId="0" applyFont="1" applyFill="1" applyBorder="1" applyAlignment="1">
      <alignment horizontal="left" vertical="top" wrapText="1"/>
    </xf>
    <xf numFmtId="4" fontId="0" fillId="0" borderId="1" xfId="0" applyNumberFormat="1" applyFill="1" applyBorder="1"/>
    <xf numFmtId="0" fontId="0" fillId="0" borderId="1" xfId="0" applyFont="1" applyFill="1" applyBorder="1"/>
    <xf numFmtId="0" fontId="15" fillId="0" borderId="1" xfId="0" applyFont="1" applyFill="1" applyBorder="1" applyAlignment="1">
      <alignment horizontal="left" wrapText="1"/>
    </xf>
    <xf numFmtId="0" fontId="16" fillId="0" borderId="1" xfId="0" applyFont="1" applyFill="1" applyBorder="1" applyAlignment="1">
      <alignment wrapText="1"/>
    </xf>
    <xf numFmtId="0" fontId="17" fillId="0" borderId="1" xfId="0" applyFont="1" applyFill="1" applyBorder="1" applyAlignment="1">
      <alignment wrapText="1"/>
    </xf>
    <xf numFmtId="0" fontId="18" fillId="0" borderId="3" xfId="0" applyFont="1" applyFill="1" applyBorder="1" applyAlignment="1">
      <alignment horizontal="left" wrapText="1"/>
    </xf>
    <xf numFmtId="0" fontId="18" fillId="0" borderId="2" xfId="0" applyFont="1" applyFill="1" applyBorder="1" applyAlignment="1">
      <alignment horizontal="left" wrapText="1"/>
    </xf>
    <xf numFmtId="0" fontId="8" fillId="0" borderId="1" xfId="0" applyFont="1" applyFill="1" applyBorder="1" applyAlignment="1">
      <alignment horizontal="left" wrapText="1"/>
    </xf>
    <xf numFmtId="0" fontId="0" fillId="0" borderId="0" xfId="0" applyFill="1"/>
    <xf numFmtId="0" fontId="7" fillId="0" borderId="0" xfId="0" applyFont="1" applyFill="1"/>
    <xf numFmtId="0" fontId="9" fillId="0" borderId="0" xfId="0" applyFont="1" applyFill="1"/>
    <xf numFmtId="0" fontId="8" fillId="0" borderId="0" xfId="0" applyFont="1" applyFill="1"/>
    <xf numFmtId="0" fontId="5" fillId="0" borderId="0" xfId="0" applyFont="1" applyFill="1"/>
    <xf numFmtId="0" fontId="4" fillId="0" borderId="0" xfId="0" applyFont="1" applyFill="1"/>
    <xf numFmtId="0" fontId="10" fillId="0" borderId="0" xfId="0" applyFont="1" applyFill="1"/>
    <xf numFmtId="0" fontId="13" fillId="0" borderId="0" xfId="0" applyFont="1" applyFill="1"/>
    <xf numFmtId="0" fontId="15" fillId="0" borderId="2" xfId="0" applyFont="1" applyFill="1" applyBorder="1" applyAlignment="1">
      <alignment wrapText="1"/>
    </xf>
    <xf numFmtId="0" fontId="19" fillId="0" borderId="0" xfId="0" applyFont="1" applyFill="1"/>
    <xf numFmtId="0" fontId="20" fillId="0" borderId="4" xfId="0" applyFont="1" applyFill="1" applyBorder="1" applyAlignment="1"/>
    <xf numFmtId="0" fontId="20" fillId="0" borderId="0" xfId="0" applyFont="1" applyFill="1" applyBorder="1" applyAlignment="1"/>
    <xf numFmtId="0" fontId="0" fillId="0" borderId="1" xfId="0" applyFill="1" applyBorder="1" applyAlignment="1">
      <alignment horizontal="center"/>
    </xf>
    <xf numFmtId="0" fontId="4" fillId="0" borderId="2" xfId="0" applyFont="1" applyFill="1" applyBorder="1"/>
    <xf numFmtId="0" fontId="4" fillId="0" borderId="2" xfId="0" applyFont="1" applyFill="1" applyBorder="1" applyAlignment="1">
      <alignment horizontal="right"/>
    </xf>
    <xf numFmtId="0" fontId="4" fillId="0" borderId="1" xfId="0" applyFont="1" applyFill="1" applyBorder="1" applyAlignment="1">
      <alignment horizontal="right"/>
    </xf>
    <xf numFmtId="0" fontId="4" fillId="0" borderId="1" xfId="0" applyFont="1" applyFill="1" applyBorder="1" applyAlignment="1">
      <alignment horizontal="left"/>
    </xf>
    <xf numFmtId="0" fontId="0" fillId="0" borderId="2" xfId="0" applyFill="1" applyBorder="1"/>
    <xf numFmtId="0" fontId="0" fillId="0" borderId="1" xfId="0" applyFill="1" applyBorder="1"/>
    <xf numFmtId="4" fontId="0" fillId="0" borderId="0" xfId="0" applyNumberFormat="1" applyFill="1"/>
    <xf numFmtId="0" fontId="5" fillId="0" borderId="1" xfId="0" applyFont="1" applyFill="1" applyBorder="1"/>
    <xf numFmtId="4" fontId="5" fillId="0" borderId="0" xfId="0" applyNumberFormat="1" applyFont="1" applyFill="1"/>
    <xf numFmtId="0" fontId="4" fillId="0" borderId="2" xfId="0" applyFont="1" applyFill="1" applyBorder="1" applyAlignment="1">
      <alignment horizontal="left"/>
    </xf>
    <xf numFmtId="4" fontId="4" fillId="0" borderId="0" xfId="0" applyNumberFormat="1" applyFont="1" applyFill="1"/>
    <xf numFmtId="0" fontId="10" fillId="0" borderId="1" xfId="0" applyFont="1" applyFill="1" applyBorder="1" applyAlignment="1">
      <alignment wrapText="1"/>
    </xf>
    <xf numFmtId="0" fontId="14" fillId="0" borderId="1" xfId="0" applyFont="1" applyFill="1" applyBorder="1" applyAlignment="1">
      <alignment horizontal="right"/>
    </xf>
    <xf numFmtId="0" fontId="11" fillId="0" borderId="1" xfId="0" applyFont="1" applyFill="1" applyBorder="1" applyAlignment="1">
      <alignment wrapText="1"/>
    </xf>
    <xf numFmtId="0" fontId="4" fillId="0" borderId="2" xfId="0" applyFont="1" applyFill="1" applyBorder="1" applyAlignment="1">
      <alignment horizontal="left" wrapText="1"/>
    </xf>
    <xf numFmtId="0" fontId="11" fillId="0" borderId="1" xfId="0" applyFont="1" applyFill="1" applyBorder="1" applyAlignment="1">
      <alignment horizontal="left" vertical="top" wrapText="1"/>
    </xf>
    <xf numFmtId="4" fontId="0" fillId="0" borderId="1" xfId="0" applyNumberFormat="1" applyFont="1" applyFill="1" applyBorder="1"/>
    <xf numFmtId="0" fontId="10" fillId="0" borderId="5" xfId="0" applyFont="1" applyFill="1" applyBorder="1" applyAlignment="1">
      <alignment wrapText="1"/>
    </xf>
    <xf numFmtId="0" fontId="10" fillId="0" borderId="6" xfId="0" applyFont="1" applyFill="1" applyBorder="1" applyAlignment="1">
      <alignment wrapText="1"/>
    </xf>
    <xf numFmtId="0" fontId="4" fillId="0" borderId="1" xfId="0" applyFont="1" applyFill="1" applyBorder="1" applyAlignment="1"/>
    <xf numFmtId="0" fontId="10" fillId="0" borderId="1" xfId="0" applyFont="1" applyFill="1" applyBorder="1" applyAlignment="1">
      <alignment horizontal="left" vertical="top" wrapText="1"/>
    </xf>
    <xf numFmtId="0" fontId="5" fillId="0" borderId="1" xfId="0" applyFont="1" applyFill="1" applyBorder="1" applyAlignment="1">
      <alignment wrapText="1"/>
    </xf>
    <xf numFmtId="0" fontId="4" fillId="0" borderId="1" xfId="0" applyFont="1" applyFill="1" applyBorder="1" applyAlignment="1">
      <alignment horizontal="left" wrapText="1"/>
    </xf>
    <xf numFmtId="0" fontId="4" fillId="0" borderId="2" xfId="0" applyFont="1" applyFill="1" applyBorder="1" applyAlignment="1">
      <alignment wrapText="1"/>
    </xf>
    <xf numFmtId="0" fontId="4" fillId="0" borderId="2" xfId="0" applyFont="1" applyFill="1" applyBorder="1" applyAlignment="1"/>
    <xf numFmtId="0" fontId="11" fillId="0" borderId="4" xfId="0" applyFont="1" applyFill="1" applyBorder="1" applyAlignment="1">
      <alignment wrapText="1"/>
    </xf>
    <xf numFmtId="0" fontId="7" fillId="0" borderId="0" xfId="0" applyFont="1" applyFill="1" applyBorder="1" applyAlignment="1">
      <alignment wrapText="1"/>
    </xf>
    <xf numFmtId="0" fontId="12" fillId="0" borderId="1" xfId="0" applyFont="1" applyFill="1" applyBorder="1"/>
    <xf numFmtId="0" fontId="6" fillId="0" borderId="0" xfId="0" applyFont="1" applyFill="1"/>
    <xf numFmtId="4" fontId="9" fillId="0" borderId="0" xfId="0" applyNumberFormat="1" applyFont="1" applyFill="1"/>
    <xf numFmtId="0" fontId="0" fillId="0" borderId="0" xfId="0" applyFill="1" applyAlignment="1">
      <alignment horizontal="left"/>
    </xf>
    <xf numFmtId="0" fontId="5" fillId="0" borderId="3" xfId="0" applyFont="1" applyFill="1" applyBorder="1" applyAlignment="1"/>
    <xf numFmtId="0" fontId="5" fillId="0" borderId="7" xfId="0" applyFont="1" applyFill="1" applyBorder="1" applyAlignment="1"/>
    <xf numFmtId="0" fontId="0" fillId="0" borderId="1" xfId="0" applyFill="1" applyBorder="1" applyAlignment="1">
      <alignment wrapText="1"/>
    </xf>
    <xf numFmtId="0" fontId="2" fillId="0" borderId="1" xfId="0" applyFont="1" applyFill="1" applyBorder="1" applyAlignment="1">
      <alignment wrapText="1"/>
    </xf>
    <xf numFmtId="0" fontId="0" fillId="0" borderId="4" xfId="0" applyFill="1" applyBorder="1" applyAlignment="1">
      <alignment horizontal="left"/>
    </xf>
    <xf numFmtId="0" fontId="0" fillId="0" borderId="2" xfId="0" applyFont="1" applyFill="1" applyBorder="1" applyAlignment="1">
      <alignment wrapText="1"/>
    </xf>
    <xf numFmtId="0" fontId="4" fillId="0" borderId="1" xfId="0" applyFont="1" applyFill="1" applyBorder="1" applyAlignment="1">
      <alignment wrapText="1"/>
    </xf>
    <xf numFmtId="4" fontId="11" fillId="0" borderId="2" xfId="0" applyNumberFormat="1" applyFont="1" applyFill="1" applyBorder="1" applyAlignment="1">
      <alignment vertical="top" wrapText="1"/>
    </xf>
    <xf numFmtId="4" fontId="11" fillId="0" borderId="1" xfId="0" applyNumberFormat="1" applyFont="1" applyFill="1" applyBorder="1" applyAlignment="1">
      <alignment vertical="top" wrapText="1"/>
    </xf>
    <xf numFmtId="4" fontId="11" fillId="0" borderId="5" xfId="0" applyNumberFormat="1" applyFont="1" applyFill="1" applyBorder="1" applyAlignment="1">
      <alignment vertical="top" wrapText="1"/>
    </xf>
    <xf numFmtId="164" fontId="0" fillId="0" borderId="2" xfId="0" applyNumberFormat="1" applyFill="1" applyBorder="1"/>
    <xf numFmtId="164" fontId="5" fillId="0" borderId="1" xfId="0" applyNumberFormat="1" applyFont="1" applyFill="1" applyBorder="1"/>
    <xf numFmtId="164" fontId="12" fillId="0" borderId="1" xfId="0" applyNumberFormat="1" applyFont="1" applyFill="1" applyBorder="1"/>
    <xf numFmtId="164" fontId="0" fillId="0" borderId="1" xfId="0" applyNumberFormat="1" applyFill="1" applyBorder="1"/>
    <xf numFmtId="164" fontId="0" fillId="0" borderId="0" xfId="0" applyNumberFormat="1" applyFill="1"/>
    <xf numFmtId="164" fontId="5" fillId="0" borderId="2" xfId="0" applyNumberFormat="1" applyFont="1" applyFill="1" applyBorder="1"/>
    <xf numFmtId="0" fontId="5" fillId="0" borderId="2" xfId="0" applyFont="1" applyFill="1" applyBorder="1" applyAlignment="1">
      <alignment wrapText="1"/>
    </xf>
    <xf numFmtId="0" fontId="4" fillId="0" borderId="2" xfId="0" applyFont="1" applyFill="1" applyBorder="1" applyAlignment="1">
      <alignment horizontal="right" wrapText="1"/>
    </xf>
    <xf numFmtId="4" fontId="22" fillId="0" borderId="1" xfId="0" applyNumberFormat="1" applyFont="1" applyFill="1" applyBorder="1" applyAlignment="1">
      <alignment wrapText="1"/>
    </xf>
    <xf numFmtId="0" fontId="17" fillId="0" borderId="1" xfId="0" applyFont="1" applyFill="1" applyBorder="1" applyAlignment="1">
      <alignment horizontal="right" wrapText="1"/>
    </xf>
    <xf numFmtId="165" fontId="0" fillId="0" borderId="2" xfId="0" applyNumberFormat="1" applyFill="1" applyBorder="1"/>
    <xf numFmtId="44" fontId="0" fillId="0" borderId="1" xfId="1" applyFont="1" applyFill="1" applyBorder="1"/>
    <xf numFmtId="44" fontId="23" fillId="0" borderId="1" xfId="1" applyFont="1" applyFill="1" applyBorder="1" applyAlignment="1">
      <alignment horizontal="right"/>
    </xf>
    <xf numFmtId="166" fontId="0" fillId="0" borderId="2" xfId="0" applyNumberFormat="1" applyFill="1" applyBorder="1"/>
    <xf numFmtId="44" fontId="22" fillId="0" borderId="1" xfId="1" applyFont="1" applyFill="1" applyBorder="1" applyAlignment="1">
      <alignment wrapText="1"/>
    </xf>
    <xf numFmtId="4" fontId="0" fillId="0" borderId="1" xfId="0" applyNumberFormat="1" applyFill="1" applyBorder="1" applyAlignment="1">
      <alignment vertical="top" wrapText="1"/>
    </xf>
    <xf numFmtId="164" fontId="0" fillId="3" borderId="2" xfId="0" applyNumberFormat="1" applyFill="1" applyBorder="1" applyAlignment="1">
      <alignment horizontal="right" wrapText="1"/>
    </xf>
    <xf numFmtId="164" fontId="5" fillId="3" borderId="1" xfId="0" applyNumberFormat="1" applyFont="1" applyFill="1" applyBorder="1"/>
    <xf numFmtId="167" fontId="7" fillId="0" borderId="1" xfId="0" applyNumberFormat="1" applyFont="1" applyFill="1" applyBorder="1" applyAlignment="1">
      <alignment horizontal="left" wrapText="1"/>
    </xf>
    <xf numFmtId="0" fontId="5" fillId="0" borderId="0" xfId="0" applyFont="1" applyFill="1" applyAlignment="1"/>
    <xf numFmtId="0" fontId="0" fillId="0" borderId="1" xfId="0" applyFill="1" applyBorder="1" applyAlignment="1">
      <alignment horizontal="left" vertical="top" wrapText="1"/>
    </xf>
    <xf numFmtId="0" fontId="23" fillId="0" borderId="1" xfId="0" applyFont="1" applyFill="1" applyBorder="1" applyAlignment="1">
      <alignment horizontal="right"/>
    </xf>
    <xf numFmtId="0" fontId="20" fillId="2" borderId="3" xfId="0" applyFont="1" applyFill="1" applyBorder="1" applyAlignment="1">
      <alignment horizontal="left"/>
    </xf>
    <xf numFmtId="0" fontId="20" fillId="2" borderId="7" xfId="0" applyFont="1" applyFill="1" applyBorder="1" applyAlignment="1">
      <alignment horizontal="left"/>
    </xf>
    <xf numFmtId="0" fontId="26" fillId="0" borderId="0" xfId="0" applyFont="1" applyFill="1"/>
  </cellXfs>
  <cellStyles count="2">
    <cellStyle name="Navadno" xfId="0" builtinId="0"/>
    <cellStyle name="Valuta" xfId="1"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99"/>
  <sheetViews>
    <sheetView tabSelected="1" view="pageBreakPreview" zoomScaleNormal="145" zoomScaleSheetLayoutView="100" workbookViewId="0">
      <selection activeCell="D4" sqref="D4"/>
    </sheetView>
  </sheetViews>
  <sheetFormatPr defaultColWidth="9.140625" defaultRowHeight="15" x14ac:dyDescent="0.25"/>
  <cols>
    <col min="1" max="1" width="52.7109375" style="11" customWidth="1"/>
    <col min="2" max="2" width="16.85546875" style="11" bestFit="1" customWidth="1"/>
    <col min="3" max="3" width="16.5703125" style="11" customWidth="1"/>
    <col min="4" max="6" width="16.85546875" style="11" bestFit="1" customWidth="1"/>
    <col min="7" max="7" width="16.85546875" style="11" customWidth="1"/>
    <col min="8" max="8" width="10.140625" style="11" bestFit="1" customWidth="1"/>
    <col min="9" max="9" width="12.28515625" style="11" bestFit="1" customWidth="1"/>
    <col min="10" max="10" width="10.140625" style="11" bestFit="1" customWidth="1"/>
    <col min="11" max="16384" width="9.140625" style="11"/>
  </cols>
  <sheetData>
    <row r="1" spans="1:10" x14ac:dyDescent="0.25">
      <c r="C1" s="20"/>
      <c r="D1" s="89" t="s">
        <v>175</v>
      </c>
      <c r="E1" s="89"/>
      <c r="F1" s="89"/>
      <c r="G1" s="89"/>
    </row>
    <row r="2" spans="1:10" ht="18" customHeight="1" x14ac:dyDescent="0.3">
      <c r="A2" s="87" t="s">
        <v>157</v>
      </c>
      <c r="B2" s="88"/>
      <c r="C2" s="88"/>
      <c r="D2" s="88"/>
      <c r="E2" s="88"/>
      <c r="F2" s="88"/>
      <c r="G2" s="88"/>
    </row>
    <row r="3" spans="1:10" ht="15" customHeight="1" x14ac:dyDescent="0.25">
      <c r="A3" s="23"/>
      <c r="B3" s="24" t="s">
        <v>79</v>
      </c>
      <c r="C3" s="25" t="s">
        <v>80</v>
      </c>
      <c r="D3" s="26" t="s">
        <v>81</v>
      </c>
      <c r="E3" s="26" t="s">
        <v>161</v>
      </c>
      <c r="F3" s="26" t="s">
        <v>83</v>
      </c>
      <c r="G3" s="26" t="s">
        <v>159</v>
      </c>
    </row>
    <row r="4" spans="1:10" ht="15" customHeight="1" x14ac:dyDescent="0.25">
      <c r="A4" s="27" t="s">
        <v>46</v>
      </c>
      <c r="B4" s="28"/>
      <c r="C4" s="29"/>
      <c r="D4" s="29"/>
      <c r="E4" s="29"/>
      <c r="F4" s="29"/>
      <c r="G4" s="29"/>
    </row>
    <row r="5" spans="1:10" ht="24" customHeight="1" x14ac:dyDescent="0.25">
      <c r="A5" s="4" t="s">
        <v>47</v>
      </c>
      <c r="B5" s="65">
        <v>82200</v>
      </c>
      <c r="C5" s="65">
        <v>83000</v>
      </c>
      <c r="D5" s="65">
        <v>83000</v>
      </c>
      <c r="E5" s="65">
        <v>94000</v>
      </c>
      <c r="F5" s="65">
        <v>94000</v>
      </c>
      <c r="G5" s="68">
        <v>94000</v>
      </c>
    </row>
    <row r="6" spans="1:10" ht="24" customHeight="1" x14ac:dyDescent="0.25">
      <c r="A6" s="4" t="s">
        <v>48</v>
      </c>
      <c r="B6" s="65">
        <v>0</v>
      </c>
      <c r="C6" s="65">
        <v>997.97</v>
      </c>
      <c r="D6" s="65">
        <v>982.73</v>
      </c>
      <c r="E6" s="65">
        <v>1000</v>
      </c>
      <c r="F6" s="65">
        <v>1000</v>
      </c>
      <c r="G6" s="68">
        <v>1000</v>
      </c>
    </row>
    <row r="7" spans="1:10" ht="15" customHeight="1" x14ac:dyDescent="0.25">
      <c r="A7" s="2" t="s">
        <v>160</v>
      </c>
      <c r="B7" s="65">
        <v>49850</v>
      </c>
      <c r="C7" s="65">
        <v>50000</v>
      </c>
      <c r="D7" s="65">
        <v>50000</v>
      </c>
      <c r="E7" s="65">
        <v>0</v>
      </c>
      <c r="F7" s="65">
        <v>0</v>
      </c>
      <c r="G7" s="68">
        <v>0</v>
      </c>
    </row>
    <row r="8" spans="1:10" x14ac:dyDescent="0.25">
      <c r="A8" s="2" t="s">
        <v>49</v>
      </c>
      <c r="B8" s="65">
        <v>30000</v>
      </c>
      <c r="C8" s="65">
        <v>30000</v>
      </c>
      <c r="D8" s="65">
        <v>19327</v>
      </c>
      <c r="E8" s="65">
        <v>20000</v>
      </c>
      <c r="F8" s="65">
        <v>20000</v>
      </c>
      <c r="G8" s="68">
        <v>20000</v>
      </c>
      <c r="I8" s="69"/>
    </row>
    <row r="9" spans="1:10" x14ac:dyDescent="0.25">
      <c r="A9" s="2" t="s">
        <v>50</v>
      </c>
      <c r="B9" s="65">
        <v>203296.83</v>
      </c>
      <c r="C9" s="65">
        <v>183300</v>
      </c>
      <c r="D9" s="65">
        <v>190000</v>
      </c>
      <c r="E9" s="65">
        <v>200000</v>
      </c>
      <c r="F9" s="65">
        <v>200000</v>
      </c>
      <c r="G9" s="68">
        <v>200000</v>
      </c>
    </row>
    <row r="10" spans="1:10" x14ac:dyDescent="0.25">
      <c r="A10" s="2" t="s">
        <v>59</v>
      </c>
      <c r="B10" s="65">
        <v>0</v>
      </c>
      <c r="C10" s="65">
        <v>0</v>
      </c>
      <c r="D10" s="65">
        <v>0</v>
      </c>
      <c r="E10" s="65">
        <v>65000</v>
      </c>
      <c r="F10" s="65">
        <v>65000</v>
      </c>
      <c r="G10" s="68">
        <v>65000</v>
      </c>
      <c r="I10" s="30"/>
      <c r="J10" s="30"/>
    </row>
    <row r="11" spans="1:10" x14ac:dyDescent="0.25">
      <c r="A11" s="29" t="s">
        <v>0</v>
      </c>
      <c r="B11" s="65">
        <v>183000</v>
      </c>
      <c r="C11" s="65">
        <v>183000</v>
      </c>
      <c r="D11" s="65">
        <v>183000</v>
      </c>
      <c r="E11" s="65">
        <v>193000</v>
      </c>
      <c r="F11" s="65">
        <v>193000</v>
      </c>
      <c r="G11" s="68">
        <v>193000</v>
      </c>
    </row>
    <row r="12" spans="1:10" x14ac:dyDescent="0.25">
      <c r="A12" s="29" t="s">
        <v>60</v>
      </c>
      <c r="B12" s="65">
        <v>0</v>
      </c>
      <c r="C12" s="65">
        <v>3900</v>
      </c>
      <c r="D12" s="65">
        <v>5000</v>
      </c>
      <c r="E12" s="65">
        <v>5000</v>
      </c>
      <c r="F12" s="65">
        <v>5000</v>
      </c>
      <c r="G12" s="68">
        <v>0</v>
      </c>
    </row>
    <row r="13" spans="1:10" x14ac:dyDescent="0.25">
      <c r="A13" s="29" t="s">
        <v>40</v>
      </c>
      <c r="B13" s="65">
        <v>23412.16</v>
      </c>
      <c r="C13" s="65">
        <v>47583.72</v>
      </c>
      <c r="D13" s="65">
        <v>61533.79</v>
      </c>
      <c r="E13" s="65">
        <v>34045.03</v>
      </c>
      <c r="F13" s="65">
        <v>68500</v>
      </c>
      <c r="G13" s="68">
        <v>68500</v>
      </c>
    </row>
    <row r="14" spans="1:10" ht="30" x14ac:dyDescent="0.25">
      <c r="A14" s="85" t="s">
        <v>173</v>
      </c>
      <c r="B14" s="65"/>
      <c r="C14" s="65"/>
      <c r="D14" s="65"/>
      <c r="E14" s="65"/>
      <c r="F14" s="65">
        <v>1520684</v>
      </c>
      <c r="G14" s="68">
        <v>3041367</v>
      </c>
    </row>
    <row r="15" spans="1:10" s="15" customFormat="1" x14ac:dyDescent="0.25">
      <c r="A15" s="31" t="s">
        <v>104</v>
      </c>
      <c r="B15" s="66">
        <f t="shared" ref="B15:E15" si="0">SUM(B5:B13)</f>
        <v>571758.99</v>
      </c>
      <c r="C15" s="66">
        <f t="shared" si="0"/>
        <v>581781.68999999994</v>
      </c>
      <c r="D15" s="66">
        <f t="shared" si="0"/>
        <v>592843.52000000002</v>
      </c>
      <c r="E15" s="66">
        <f t="shared" si="0"/>
        <v>612045.03</v>
      </c>
      <c r="F15" s="66">
        <f>SUM(F5:F14)</f>
        <v>2167184</v>
      </c>
      <c r="G15" s="66">
        <f>SUM(G5:G14)</f>
        <v>3682867</v>
      </c>
      <c r="I15" s="32"/>
    </row>
    <row r="16" spans="1:10" s="16" customFormat="1" x14ac:dyDescent="0.25">
      <c r="A16" s="33" t="s">
        <v>51</v>
      </c>
      <c r="B16" s="24" t="s">
        <v>79</v>
      </c>
      <c r="C16" s="25" t="s">
        <v>80</v>
      </c>
      <c r="D16" s="26" t="s">
        <v>81</v>
      </c>
      <c r="E16" s="26" t="s">
        <v>163</v>
      </c>
      <c r="F16" s="26" t="s">
        <v>83</v>
      </c>
      <c r="G16" s="26" t="s">
        <v>159</v>
      </c>
      <c r="I16" s="34"/>
    </row>
    <row r="17" spans="1:8" x14ac:dyDescent="0.25">
      <c r="A17" s="29" t="s">
        <v>1</v>
      </c>
      <c r="B17" s="65">
        <v>20581</v>
      </c>
      <c r="C17" s="65">
        <v>34582.65</v>
      </c>
      <c r="D17" s="65">
        <v>37540.129999999997</v>
      </c>
      <c r="E17" s="65">
        <v>10650.43</v>
      </c>
      <c r="F17" s="65">
        <v>116515</v>
      </c>
      <c r="G17" s="68">
        <v>329378</v>
      </c>
    </row>
    <row r="18" spans="1:8" x14ac:dyDescent="0.25">
      <c r="A18" s="29" t="s">
        <v>2</v>
      </c>
      <c r="B18" s="65">
        <v>1848657</v>
      </c>
      <c r="C18" s="65">
        <v>1998154</v>
      </c>
      <c r="D18" s="65">
        <v>2051504</v>
      </c>
      <c r="E18" s="65">
        <v>2259411</v>
      </c>
      <c r="F18" s="65">
        <v>2500000</v>
      </c>
      <c r="G18" s="68">
        <v>2700000</v>
      </c>
    </row>
    <row r="19" spans="1:8" x14ac:dyDescent="0.25">
      <c r="A19" s="29" t="s">
        <v>3</v>
      </c>
      <c r="B19" s="65">
        <v>0</v>
      </c>
      <c r="C19" s="65">
        <v>0</v>
      </c>
      <c r="D19" s="65">
        <v>0</v>
      </c>
      <c r="E19" s="65">
        <v>0</v>
      </c>
      <c r="F19" s="65">
        <v>10000</v>
      </c>
      <c r="G19" s="68">
        <v>10000</v>
      </c>
    </row>
    <row r="20" spans="1:8" ht="41.25" customHeight="1" x14ac:dyDescent="0.25">
      <c r="A20" s="2" t="s">
        <v>29</v>
      </c>
      <c r="B20" s="65">
        <v>1102452.79</v>
      </c>
      <c r="C20" s="65">
        <v>1170466.08</v>
      </c>
      <c r="D20" s="65">
        <v>1277419.97</v>
      </c>
      <c r="E20" s="65">
        <v>1077420</v>
      </c>
      <c r="F20" s="65">
        <v>852387.21</v>
      </c>
      <c r="G20" s="68">
        <v>0</v>
      </c>
    </row>
    <row r="21" spans="1:8" s="15" customFormat="1" x14ac:dyDescent="0.25">
      <c r="A21" s="31" t="s">
        <v>15</v>
      </c>
      <c r="B21" s="66">
        <f t="shared" ref="B21:E21" si="1">SUM(B17:B20)</f>
        <v>2971690.79</v>
      </c>
      <c r="C21" s="66">
        <f t="shared" si="1"/>
        <v>3203202.73</v>
      </c>
      <c r="D21" s="66">
        <f t="shared" si="1"/>
        <v>3366464.0999999996</v>
      </c>
      <c r="E21" s="66">
        <f t="shared" si="1"/>
        <v>3347481.43</v>
      </c>
      <c r="F21" s="66">
        <f>SUM(G17:G20)</f>
        <v>3039378</v>
      </c>
      <c r="G21" s="66">
        <f>SUM(G17:G20)</f>
        <v>3039378</v>
      </c>
    </row>
    <row r="22" spans="1:8" s="16" customFormat="1" x14ac:dyDescent="0.25">
      <c r="A22" s="33" t="s">
        <v>12</v>
      </c>
      <c r="B22" s="24" t="s">
        <v>79</v>
      </c>
      <c r="C22" s="25" t="s">
        <v>80</v>
      </c>
      <c r="D22" s="26" t="s">
        <v>81</v>
      </c>
      <c r="E22" s="26" t="s">
        <v>161</v>
      </c>
      <c r="F22" s="26" t="s">
        <v>83</v>
      </c>
      <c r="G22" s="26" t="s">
        <v>159</v>
      </c>
    </row>
    <row r="23" spans="1:8" ht="42.75" x14ac:dyDescent="0.25">
      <c r="A23" s="29" t="s">
        <v>4</v>
      </c>
      <c r="B23" s="65">
        <v>87084.93</v>
      </c>
      <c r="C23" s="65">
        <v>92115</v>
      </c>
      <c r="D23" s="65">
        <v>90614.96</v>
      </c>
      <c r="E23" s="65">
        <v>81715</v>
      </c>
      <c r="F23" s="75">
        <v>92115</v>
      </c>
      <c r="G23" s="7" t="s">
        <v>77</v>
      </c>
    </row>
    <row r="24" spans="1:8" s="17" customFormat="1" ht="51" customHeight="1" x14ac:dyDescent="0.25">
      <c r="A24" s="35" t="s">
        <v>25</v>
      </c>
      <c r="B24" s="65">
        <v>11631.89</v>
      </c>
      <c r="C24" s="65">
        <v>57876.3</v>
      </c>
      <c r="D24" s="65">
        <v>19814</v>
      </c>
      <c r="E24" s="79">
        <v>437465.12</v>
      </c>
      <c r="F24" s="7" t="s">
        <v>77</v>
      </c>
      <c r="G24" s="7" t="s">
        <v>77</v>
      </c>
    </row>
    <row r="25" spans="1:8" ht="48.75" customHeight="1" x14ac:dyDescent="0.25">
      <c r="A25" s="37" t="s">
        <v>54</v>
      </c>
      <c r="B25" s="65">
        <v>212506.41</v>
      </c>
      <c r="C25" s="65">
        <v>0</v>
      </c>
      <c r="D25" s="65">
        <v>0</v>
      </c>
      <c r="E25" s="74" t="s">
        <v>167</v>
      </c>
      <c r="F25" s="7" t="s">
        <v>77</v>
      </c>
      <c r="G25" s="7" t="s">
        <v>77</v>
      </c>
      <c r="H25" s="15"/>
    </row>
    <row r="26" spans="1:8" s="15" customFormat="1" ht="27" customHeight="1" x14ac:dyDescent="0.25">
      <c r="A26" s="31" t="s">
        <v>16</v>
      </c>
      <c r="B26" s="66">
        <f>SUM(B23:B25)</f>
        <v>311223.23</v>
      </c>
      <c r="C26" s="66">
        <f>SUM(C23:C25)</f>
        <v>149991.29999999999</v>
      </c>
      <c r="D26" s="66">
        <f>SUM(D23:D25)</f>
        <v>110428.96</v>
      </c>
      <c r="E26" s="66">
        <f>SUM(E23,E24)</f>
        <v>519180.12</v>
      </c>
      <c r="F26" s="66">
        <f>SUM(F23)</f>
        <v>92115</v>
      </c>
      <c r="G26" s="66">
        <v>0</v>
      </c>
    </row>
    <row r="27" spans="1:8" s="16" customFormat="1" ht="30" x14ac:dyDescent="0.25">
      <c r="A27" s="38" t="s">
        <v>17</v>
      </c>
      <c r="B27" s="24" t="s">
        <v>79</v>
      </c>
      <c r="C27" s="25" t="s">
        <v>80</v>
      </c>
      <c r="D27" s="26" t="s">
        <v>81</v>
      </c>
      <c r="E27" s="26" t="s">
        <v>161</v>
      </c>
      <c r="F27" s="26" t="s">
        <v>83</v>
      </c>
      <c r="G27" s="26" t="s">
        <v>159</v>
      </c>
    </row>
    <row r="28" spans="1:8" ht="21.75" x14ac:dyDescent="0.25">
      <c r="A28" s="39" t="s">
        <v>9</v>
      </c>
      <c r="B28" s="65">
        <v>37950</v>
      </c>
      <c r="C28" s="65">
        <v>48950</v>
      </c>
      <c r="D28" s="65">
        <v>48950</v>
      </c>
      <c r="E28" s="73">
        <v>48950</v>
      </c>
      <c r="F28" s="7" t="s">
        <v>164</v>
      </c>
      <c r="G28" s="7" t="s">
        <v>164</v>
      </c>
    </row>
    <row r="29" spans="1:8" ht="24" x14ac:dyDescent="0.25">
      <c r="A29" s="39" t="s">
        <v>28</v>
      </c>
      <c r="B29" s="65">
        <v>46656.5</v>
      </c>
      <c r="C29" s="65">
        <v>70200</v>
      </c>
      <c r="D29" s="65">
        <v>70200</v>
      </c>
      <c r="E29" s="65">
        <v>70200</v>
      </c>
      <c r="F29" s="76">
        <v>70200</v>
      </c>
      <c r="G29" s="76">
        <v>70200</v>
      </c>
    </row>
    <row r="30" spans="1:8" ht="35.25" customHeight="1" x14ac:dyDescent="0.25">
      <c r="A30" s="39" t="s">
        <v>30</v>
      </c>
      <c r="B30" s="65">
        <v>39900</v>
      </c>
      <c r="C30" s="65">
        <v>39900</v>
      </c>
      <c r="D30" s="65">
        <v>39900</v>
      </c>
      <c r="E30" s="65">
        <v>39900</v>
      </c>
      <c r="F30" s="7" t="s">
        <v>164</v>
      </c>
      <c r="G30" s="7" t="s">
        <v>164</v>
      </c>
    </row>
    <row r="31" spans="1:8" ht="23.25" customHeight="1" x14ac:dyDescent="0.25">
      <c r="A31" s="8" t="s">
        <v>58</v>
      </c>
      <c r="B31" s="65">
        <v>0</v>
      </c>
      <c r="C31" s="65">
        <v>182442.57</v>
      </c>
      <c r="D31" s="65">
        <v>299575.06</v>
      </c>
      <c r="E31" s="65">
        <v>292498.61</v>
      </c>
      <c r="F31" s="76">
        <v>222364.76</v>
      </c>
      <c r="G31" s="76">
        <v>0</v>
      </c>
    </row>
    <row r="32" spans="1:8" s="12" customFormat="1" ht="36" customHeight="1" x14ac:dyDescent="0.25">
      <c r="A32" s="9" t="s">
        <v>64</v>
      </c>
      <c r="B32" s="65">
        <v>0</v>
      </c>
      <c r="C32" s="65">
        <v>0</v>
      </c>
      <c r="D32" s="65">
        <v>77992.800000000003</v>
      </c>
      <c r="E32" s="65">
        <v>533409.18000000005</v>
      </c>
      <c r="F32" s="77">
        <v>572069.81000000006</v>
      </c>
      <c r="G32" s="77">
        <v>441957.46</v>
      </c>
    </row>
    <row r="33" spans="1:8" s="12" customFormat="1" ht="36" customHeight="1" x14ac:dyDescent="0.25">
      <c r="A33" s="9" t="s">
        <v>65</v>
      </c>
      <c r="B33" s="65">
        <v>0</v>
      </c>
      <c r="C33" s="65">
        <v>0</v>
      </c>
      <c r="D33" s="65">
        <v>48950</v>
      </c>
      <c r="E33" s="65">
        <v>48950</v>
      </c>
      <c r="F33" s="86" t="s">
        <v>165</v>
      </c>
      <c r="G33" s="86" t="s">
        <v>165</v>
      </c>
    </row>
    <row r="34" spans="1:8" s="12" customFormat="1" ht="36" customHeight="1" x14ac:dyDescent="0.25">
      <c r="A34" s="39" t="s">
        <v>31</v>
      </c>
      <c r="B34" s="65">
        <v>1251698</v>
      </c>
      <c r="C34" s="65">
        <v>1614035</v>
      </c>
      <c r="D34" s="65">
        <v>1245642.5</v>
      </c>
      <c r="E34" s="65">
        <v>1061972</v>
      </c>
      <c r="F34" s="77">
        <v>1500000</v>
      </c>
      <c r="G34" s="77">
        <v>0</v>
      </c>
    </row>
    <row r="35" spans="1:8" s="15" customFormat="1" x14ac:dyDescent="0.25">
      <c r="A35" s="31" t="s">
        <v>18</v>
      </c>
      <c r="B35" s="66">
        <f t="shared" ref="B35:E35" si="2">SUM(B28:B34)</f>
        <v>1376204.5</v>
      </c>
      <c r="C35" s="66">
        <f t="shared" si="2"/>
        <v>1955527.57</v>
      </c>
      <c r="D35" s="66">
        <f t="shared" si="2"/>
        <v>1831210.3599999999</v>
      </c>
      <c r="E35" s="66">
        <f t="shared" si="2"/>
        <v>2095879.79</v>
      </c>
      <c r="F35" s="66">
        <f>SUM(F28:F34)</f>
        <v>2364634.5700000003</v>
      </c>
      <c r="G35" s="66">
        <f>SUM(G29:G34)</f>
        <v>512157.46</v>
      </c>
    </row>
    <row r="36" spans="1:8" s="16" customFormat="1" x14ac:dyDescent="0.25">
      <c r="A36" s="33" t="s">
        <v>45</v>
      </c>
      <c r="B36" s="24" t="s">
        <v>79</v>
      </c>
      <c r="C36" s="25" t="s">
        <v>80</v>
      </c>
      <c r="D36" s="26" t="s">
        <v>81</v>
      </c>
      <c r="E36" s="26" t="s">
        <v>161</v>
      </c>
      <c r="F36" s="26" t="s">
        <v>83</v>
      </c>
      <c r="G36" s="26" t="s">
        <v>159</v>
      </c>
    </row>
    <row r="37" spans="1:8" ht="24" x14ac:dyDescent="0.25">
      <c r="A37" s="39" t="s">
        <v>7</v>
      </c>
      <c r="B37" s="65">
        <v>35132.92</v>
      </c>
      <c r="C37" s="65">
        <v>88137.99</v>
      </c>
      <c r="D37" s="65">
        <v>0</v>
      </c>
      <c r="E37" s="65">
        <v>0</v>
      </c>
      <c r="F37" s="65"/>
      <c r="G37" s="68"/>
    </row>
    <row r="38" spans="1:8" ht="180.75" customHeight="1" x14ac:dyDescent="0.25">
      <c r="A38" s="41" t="s">
        <v>67</v>
      </c>
      <c r="B38" s="41"/>
      <c r="C38" s="41"/>
      <c r="D38" s="41"/>
      <c r="E38" s="41"/>
      <c r="F38" s="42"/>
      <c r="G38" s="42"/>
    </row>
    <row r="39" spans="1:8" s="15" customFormat="1" x14ac:dyDescent="0.25">
      <c r="A39" s="31" t="s">
        <v>19</v>
      </c>
      <c r="B39" s="66">
        <f t="shared" ref="B39:F39" si="3">SUM(B37:B37)</f>
        <v>35132.92</v>
      </c>
      <c r="C39" s="66">
        <f t="shared" si="3"/>
        <v>88137.99</v>
      </c>
      <c r="D39" s="66">
        <f t="shared" si="3"/>
        <v>0</v>
      </c>
      <c r="E39" s="66">
        <f t="shared" si="3"/>
        <v>0</v>
      </c>
      <c r="F39" s="66">
        <f t="shared" si="3"/>
        <v>0</v>
      </c>
      <c r="G39" s="66">
        <v>0</v>
      </c>
    </row>
    <row r="40" spans="1:8" s="16" customFormat="1" x14ac:dyDescent="0.25">
      <c r="A40" s="43" t="s">
        <v>5</v>
      </c>
      <c r="B40" s="24" t="s">
        <v>79</v>
      </c>
      <c r="C40" s="25" t="s">
        <v>80</v>
      </c>
      <c r="D40" s="26" t="s">
        <v>81</v>
      </c>
      <c r="E40" s="26" t="s">
        <v>161</v>
      </c>
      <c r="F40" s="26" t="s">
        <v>83</v>
      </c>
      <c r="G40" s="26" t="s">
        <v>159</v>
      </c>
    </row>
    <row r="41" spans="1:8" ht="342.75" customHeight="1" x14ac:dyDescent="0.25">
      <c r="A41" s="41" t="s">
        <v>174</v>
      </c>
      <c r="B41" s="65">
        <v>0</v>
      </c>
      <c r="C41" s="65">
        <v>110000</v>
      </c>
      <c r="D41" s="65">
        <v>45000</v>
      </c>
      <c r="E41" s="65">
        <v>59580</v>
      </c>
      <c r="F41" s="3"/>
      <c r="G41" s="3"/>
    </row>
    <row r="42" spans="1:8" x14ac:dyDescent="0.25">
      <c r="A42" s="39" t="s">
        <v>37</v>
      </c>
      <c r="B42" s="65">
        <v>20000</v>
      </c>
      <c r="C42" s="65">
        <v>20000</v>
      </c>
      <c r="D42" s="36" t="s">
        <v>57</v>
      </c>
      <c r="E42" s="65">
        <v>0</v>
      </c>
      <c r="F42" s="3"/>
      <c r="G42" s="3"/>
    </row>
    <row r="43" spans="1:8" s="15" customFormat="1" x14ac:dyDescent="0.25">
      <c r="A43" s="31" t="s">
        <v>20</v>
      </c>
      <c r="B43" s="66">
        <f>SUM(B41:B42)</f>
        <v>20000</v>
      </c>
      <c r="C43" s="66">
        <f>SUM(C41:C42)</f>
        <v>130000</v>
      </c>
      <c r="D43" s="66">
        <f>SUM(D41:D42)</f>
        <v>45000</v>
      </c>
      <c r="E43" s="66">
        <f>SUM(E41:E42)</f>
        <v>59580</v>
      </c>
      <c r="F43" s="66">
        <f>SUM(F41:F42)</f>
        <v>0</v>
      </c>
      <c r="G43" s="66"/>
    </row>
    <row r="44" spans="1:8" s="16" customFormat="1" x14ac:dyDescent="0.25">
      <c r="A44" s="43" t="s">
        <v>6</v>
      </c>
      <c r="B44" s="24" t="s">
        <v>79</v>
      </c>
      <c r="C44" s="25" t="s">
        <v>80</v>
      </c>
      <c r="D44" s="26" t="s">
        <v>81</v>
      </c>
      <c r="E44" s="26" t="s">
        <v>161</v>
      </c>
      <c r="F44" s="26" t="s">
        <v>83</v>
      </c>
      <c r="G44" s="26" t="s">
        <v>159</v>
      </c>
    </row>
    <row r="45" spans="1:8" x14ac:dyDescent="0.25">
      <c r="A45" s="39" t="s">
        <v>32</v>
      </c>
      <c r="B45" s="65">
        <v>700</v>
      </c>
      <c r="C45" s="65">
        <v>0</v>
      </c>
      <c r="D45" s="65">
        <v>0</v>
      </c>
      <c r="E45" s="65">
        <v>0</v>
      </c>
      <c r="F45" s="65">
        <v>0</v>
      </c>
      <c r="G45" s="68"/>
    </row>
    <row r="46" spans="1:8" x14ac:dyDescent="0.25">
      <c r="A46" s="39" t="s">
        <v>33</v>
      </c>
      <c r="B46" s="65">
        <v>1900</v>
      </c>
      <c r="C46" s="65">
        <v>0</v>
      </c>
      <c r="D46" s="65">
        <v>0</v>
      </c>
      <c r="E46" s="65">
        <v>0</v>
      </c>
      <c r="F46" s="65">
        <v>0</v>
      </c>
      <c r="G46" s="68"/>
    </row>
    <row r="47" spans="1:8" s="15" customFormat="1" x14ac:dyDescent="0.25">
      <c r="A47" s="31" t="s">
        <v>21</v>
      </c>
      <c r="B47" s="66">
        <f>SUM(B45:B46)</f>
        <v>2600</v>
      </c>
      <c r="C47" s="66">
        <f>SUM(C45:C46)</f>
        <v>0</v>
      </c>
      <c r="D47" s="66">
        <f>SUM(D45:D46)</f>
        <v>0</v>
      </c>
      <c r="E47" s="66">
        <f>SUM(E45:E46)</f>
        <v>0</v>
      </c>
      <c r="F47" s="70">
        <f>SUM(F45:F46)</f>
        <v>0</v>
      </c>
      <c r="G47" s="66"/>
    </row>
    <row r="48" spans="1:8" s="15" customFormat="1" x14ac:dyDescent="0.25">
      <c r="A48" s="33" t="s">
        <v>11</v>
      </c>
      <c r="B48" s="24" t="s">
        <v>79</v>
      </c>
      <c r="C48" s="25" t="s">
        <v>80</v>
      </c>
      <c r="D48" s="26" t="s">
        <v>81</v>
      </c>
      <c r="E48" s="26" t="s">
        <v>161</v>
      </c>
      <c r="F48" s="25" t="s">
        <v>83</v>
      </c>
      <c r="G48" s="26" t="s">
        <v>159</v>
      </c>
      <c r="H48" s="11"/>
    </row>
    <row r="49" spans="1:9" s="15" customFormat="1" ht="76.5" customHeight="1" x14ac:dyDescent="0.25">
      <c r="A49" s="44" t="s">
        <v>88</v>
      </c>
      <c r="B49" s="45"/>
      <c r="C49" s="45"/>
      <c r="D49" s="45"/>
      <c r="E49" s="45"/>
      <c r="F49" s="71"/>
      <c r="G49" s="45"/>
      <c r="H49" s="11"/>
    </row>
    <row r="50" spans="1:9" s="15" customFormat="1" x14ac:dyDescent="0.25">
      <c r="A50" s="31" t="s">
        <v>22</v>
      </c>
      <c r="B50" s="66">
        <f t="shared" ref="B50:F50" si="4">SUM(B49)</f>
        <v>0</v>
      </c>
      <c r="C50" s="66">
        <f t="shared" si="4"/>
        <v>0</v>
      </c>
      <c r="D50" s="66">
        <f t="shared" si="4"/>
        <v>0</v>
      </c>
      <c r="E50" s="66">
        <f t="shared" si="4"/>
        <v>0</v>
      </c>
      <c r="F50" s="70">
        <f t="shared" si="4"/>
        <v>0</v>
      </c>
      <c r="G50" s="66"/>
    </row>
    <row r="51" spans="1:9" s="16" customFormat="1" ht="39.75" x14ac:dyDescent="0.25">
      <c r="A51" s="46" t="s">
        <v>13</v>
      </c>
      <c r="B51" s="47" t="s">
        <v>84</v>
      </c>
      <c r="C51" s="47" t="s">
        <v>85</v>
      </c>
      <c r="D51" s="47" t="s">
        <v>86</v>
      </c>
      <c r="E51" s="47" t="s">
        <v>162</v>
      </c>
      <c r="F51" s="72" t="s">
        <v>87</v>
      </c>
      <c r="G51" s="26" t="s">
        <v>159</v>
      </c>
    </row>
    <row r="52" spans="1:9" ht="30" x14ac:dyDescent="0.25">
      <c r="A52" s="2" t="s">
        <v>43</v>
      </c>
      <c r="B52" s="65">
        <v>795738.63</v>
      </c>
      <c r="C52" s="65">
        <v>442831.1</v>
      </c>
      <c r="D52" s="65">
        <v>569000</v>
      </c>
      <c r="E52" s="65">
        <v>1375669.41</v>
      </c>
      <c r="F52" s="65">
        <v>0</v>
      </c>
      <c r="G52" s="68">
        <v>0</v>
      </c>
    </row>
    <row r="53" spans="1:9" s="15" customFormat="1" x14ac:dyDescent="0.25">
      <c r="A53" s="31" t="s">
        <v>23</v>
      </c>
      <c r="B53" s="66">
        <f t="shared" ref="B53:F53" si="5">SUM(B52)</f>
        <v>795738.63</v>
      </c>
      <c r="C53" s="66">
        <f t="shared" si="5"/>
        <v>442831.1</v>
      </c>
      <c r="D53" s="66">
        <f t="shared" si="5"/>
        <v>569000</v>
      </c>
      <c r="E53" s="66">
        <f t="shared" si="5"/>
        <v>1375669.41</v>
      </c>
      <c r="F53" s="70">
        <f t="shared" si="5"/>
        <v>0</v>
      </c>
      <c r="G53" s="66">
        <v>0</v>
      </c>
    </row>
    <row r="54" spans="1:9" s="15" customFormat="1" ht="30" x14ac:dyDescent="0.25">
      <c r="A54" s="46" t="s">
        <v>41</v>
      </c>
      <c r="B54" s="24" t="s">
        <v>79</v>
      </c>
      <c r="C54" s="25" t="s">
        <v>80</v>
      </c>
      <c r="D54" s="26" t="s">
        <v>81</v>
      </c>
      <c r="E54" s="26" t="s">
        <v>161</v>
      </c>
      <c r="F54" s="25" t="s">
        <v>83</v>
      </c>
      <c r="G54" s="26" t="s">
        <v>159</v>
      </c>
    </row>
    <row r="55" spans="1:9" s="15" customFormat="1" x14ac:dyDescent="0.25">
      <c r="A55" s="29" t="s">
        <v>42</v>
      </c>
      <c r="B55" s="65">
        <v>0</v>
      </c>
      <c r="C55" s="65">
        <v>0</v>
      </c>
      <c r="D55" s="65">
        <v>0</v>
      </c>
      <c r="E55" s="65">
        <v>520944.04</v>
      </c>
      <c r="F55" s="65">
        <v>705000</v>
      </c>
      <c r="G55" s="68">
        <v>336525</v>
      </c>
      <c r="I55" s="32"/>
    </row>
    <row r="56" spans="1:9" s="15" customFormat="1" x14ac:dyDescent="0.25">
      <c r="A56" s="31" t="s">
        <v>44</v>
      </c>
      <c r="B56" s="66">
        <f t="shared" ref="B56:F56" si="6">SUM(B55)</f>
        <v>0</v>
      </c>
      <c r="C56" s="66">
        <f t="shared" si="6"/>
        <v>0</v>
      </c>
      <c r="D56" s="66">
        <f t="shared" si="6"/>
        <v>0</v>
      </c>
      <c r="E56" s="66">
        <f t="shared" si="6"/>
        <v>520944.04</v>
      </c>
      <c r="F56" s="70">
        <f t="shared" si="6"/>
        <v>705000</v>
      </c>
      <c r="G56" s="66">
        <f>SUM(G55)</f>
        <v>336525</v>
      </c>
      <c r="I56" s="32"/>
    </row>
    <row r="57" spans="1:9" s="16" customFormat="1" x14ac:dyDescent="0.25">
      <c r="A57" s="48" t="s">
        <v>10</v>
      </c>
      <c r="B57" s="24" t="s">
        <v>79</v>
      </c>
      <c r="C57" s="25" t="s">
        <v>80</v>
      </c>
      <c r="D57" s="26" t="s">
        <v>81</v>
      </c>
      <c r="E57" s="26" t="s">
        <v>161</v>
      </c>
      <c r="F57" s="25" t="s">
        <v>83</v>
      </c>
      <c r="G57" s="26" t="s">
        <v>159</v>
      </c>
    </row>
    <row r="58" spans="1:9" x14ac:dyDescent="0.25">
      <c r="A58" s="2" t="s">
        <v>8</v>
      </c>
      <c r="B58" s="65">
        <v>0</v>
      </c>
      <c r="C58" s="65">
        <v>5000</v>
      </c>
      <c r="D58" s="65">
        <v>5000</v>
      </c>
      <c r="E58" s="65">
        <v>2204.5500000000002</v>
      </c>
      <c r="F58" s="65">
        <v>0</v>
      </c>
      <c r="G58" s="68"/>
    </row>
    <row r="59" spans="1:9" s="15" customFormat="1" x14ac:dyDescent="0.25">
      <c r="A59" s="31" t="s">
        <v>24</v>
      </c>
      <c r="B59" s="66">
        <f t="shared" ref="B59:F59" si="7">SUM(B58:B58)</f>
        <v>0</v>
      </c>
      <c r="C59" s="66">
        <f t="shared" si="7"/>
        <v>5000</v>
      </c>
      <c r="D59" s="66">
        <f t="shared" si="7"/>
        <v>5000</v>
      </c>
      <c r="E59" s="66">
        <f t="shared" si="7"/>
        <v>2204.5500000000002</v>
      </c>
      <c r="F59" s="66">
        <f t="shared" si="7"/>
        <v>0</v>
      </c>
      <c r="G59" s="66">
        <v>0</v>
      </c>
    </row>
    <row r="60" spans="1:9" s="15" customFormat="1" ht="99.6" customHeight="1" x14ac:dyDescent="0.25">
      <c r="A60" s="49" t="s">
        <v>172</v>
      </c>
      <c r="B60" s="50"/>
      <c r="C60" s="50"/>
      <c r="D60" s="50"/>
      <c r="E60" s="50"/>
      <c r="F60" s="50"/>
      <c r="G60" s="50"/>
      <c r="I60" s="84"/>
    </row>
    <row r="61" spans="1:9" s="16" customFormat="1" x14ac:dyDescent="0.25">
      <c r="A61" s="48" t="s">
        <v>34</v>
      </c>
      <c r="B61" s="24" t="s">
        <v>79</v>
      </c>
      <c r="C61" s="25" t="s">
        <v>80</v>
      </c>
      <c r="D61" s="26" t="s">
        <v>81</v>
      </c>
      <c r="E61" s="26" t="s">
        <v>161</v>
      </c>
      <c r="F61" s="26" t="s">
        <v>83</v>
      </c>
      <c r="G61" s="26" t="s">
        <v>83</v>
      </c>
    </row>
    <row r="62" spans="1:9" ht="30" x14ac:dyDescent="0.25">
      <c r="A62" s="2" t="s">
        <v>169</v>
      </c>
      <c r="B62" s="65">
        <v>0</v>
      </c>
      <c r="C62" s="65">
        <v>0</v>
      </c>
      <c r="D62" s="65">
        <v>0</v>
      </c>
      <c r="E62" s="81">
        <v>79151.259999999995</v>
      </c>
      <c r="F62" s="80" t="s">
        <v>55</v>
      </c>
      <c r="G62" s="80" t="s">
        <v>55</v>
      </c>
    </row>
    <row r="63" spans="1:9" x14ac:dyDescent="0.25">
      <c r="A63" s="31" t="s">
        <v>168</v>
      </c>
      <c r="B63" s="66">
        <f>SUM(B62:B62)</f>
        <v>0</v>
      </c>
      <c r="C63" s="66">
        <f>SUM(C62:C62)</f>
        <v>0</v>
      </c>
      <c r="D63" s="66">
        <f>SUM(D62:D62)</f>
        <v>0</v>
      </c>
      <c r="E63" s="82">
        <f>SUM(E62)</f>
        <v>79151.259999999995</v>
      </c>
      <c r="F63" s="66">
        <f>SUM(F62:F62)</f>
        <v>0</v>
      </c>
      <c r="G63" s="66">
        <v>0</v>
      </c>
    </row>
    <row r="64" spans="1:9" x14ac:dyDescent="0.25">
      <c r="A64" s="48" t="s">
        <v>52</v>
      </c>
      <c r="B64" s="24" t="s">
        <v>79</v>
      </c>
      <c r="C64" s="25" t="s">
        <v>80</v>
      </c>
      <c r="D64" s="26" t="s">
        <v>81</v>
      </c>
      <c r="E64" s="26" t="s">
        <v>161</v>
      </c>
      <c r="F64" s="26" t="s">
        <v>83</v>
      </c>
      <c r="G64" s="26" t="s">
        <v>83</v>
      </c>
    </row>
    <row r="65" spans="1:7" s="15" customFormat="1" x14ac:dyDescent="0.25">
      <c r="A65" s="2" t="s">
        <v>53</v>
      </c>
      <c r="B65" s="65">
        <v>0</v>
      </c>
      <c r="C65" s="65">
        <v>40000</v>
      </c>
      <c r="D65" s="65">
        <v>0</v>
      </c>
      <c r="E65" s="65">
        <v>0</v>
      </c>
      <c r="F65" s="3"/>
      <c r="G65" s="3"/>
    </row>
    <row r="66" spans="1:7" s="18" customFormat="1" ht="26.25" customHeight="1" x14ac:dyDescent="0.3">
      <c r="A66" s="2" t="s">
        <v>66</v>
      </c>
      <c r="B66" s="65"/>
      <c r="C66" s="65"/>
      <c r="D66" s="65">
        <v>5143.5</v>
      </c>
      <c r="E66" s="65">
        <v>0</v>
      </c>
      <c r="F66" s="3"/>
      <c r="G66" s="3"/>
    </row>
    <row r="67" spans="1:7" ht="45" x14ac:dyDescent="0.25">
      <c r="A67" s="2" t="s">
        <v>166</v>
      </c>
      <c r="B67" s="76">
        <v>0</v>
      </c>
      <c r="C67" s="76">
        <v>0</v>
      </c>
      <c r="D67" s="78">
        <v>0</v>
      </c>
      <c r="E67" s="76">
        <v>17006.849999999999</v>
      </c>
      <c r="F67" s="40"/>
      <c r="G67" s="40"/>
    </row>
    <row r="68" spans="1:7" x14ac:dyDescent="0.25">
      <c r="A68" s="31" t="s">
        <v>138</v>
      </c>
      <c r="B68" s="66">
        <f>SUM(B65:B65)</f>
        <v>0</v>
      </c>
      <c r="C68" s="66">
        <f>SUM(C65:C67)</f>
        <v>40000</v>
      </c>
      <c r="D68" s="66">
        <f>SUM(D65:D67)</f>
        <v>5143.5</v>
      </c>
      <c r="E68" s="66">
        <f>SUM(E65:E67)</f>
        <v>17006.849999999999</v>
      </c>
      <c r="F68" s="66">
        <f>SUM(F65:F67)</f>
        <v>0</v>
      </c>
      <c r="G68" s="66"/>
    </row>
    <row r="69" spans="1:7" ht="17.25" x14ac:dyDescent="0.3">
      <c r="A69" s="51" t="s">
        <v>158</v>
      </c>
      <c r="B69" s="67">
        <f>SUM(B15,B21,B26,B35,B39,B43,B47,B50,B53,B56,B59,B68)</f>
        <v>6084349.0599999996</v>
      </c>
      <c r="C69" s="67">
        <f>SUM(C15,C21,C26,C35,C39,C43,C47,C50,C53,C56,C59,C68)</f>
        <v>6596472.3799999999</v>
      </c>
      <c r="D69" s="67">
        <f>SUM(D15,D21,D26,D35,D39,D43,D47,D50,D53,D56,D59,D68)</f>
        <v>6525090.4399999995</v>
      </c>
      <c r="E69" s="67">
        <f>SUM(E15,E21,E26,E35,E39,E43,E47,E50,E53,E56,E59,E63,E68)</f>
        <v>8629142.4800000004</v>
      </c>
      <c r="F69" s="67">
        <f>SUM(F15,F21,F26,F35,F39,F43,F47,F50,F53,F56,F59,F63,F68)</f>
        <v>8368311.5700000003</v>
      </c>
      <c r="G69" s="67">
        <f>SUM(G15,G21,G26,G35,G39,G43,G47,G50,G53,G56,G59,G63,G68)</f>
        <v>7570927.46</v>
      </c>
    </row>
    <row r="70" spans="1:7" s="16" customFormat="1" x14ac:dyDescent="0.25">
      <c r="A70" s="11"/>
      <c r="B70" s="11"/>
      <c r="C70" s="11"/>
      <c r="D70" s="11"/>
      <c r="E70" s="11"/>
      <c r="F70" s="11"/>
      <c r="G70" s="11"/>
    </row>
    <row r="71" spans="1:7" s="16" customFormat="1" x14ac:dyDescent="0.25">
      <c r="A71" s="11"/>
      <c r="B71" s="11"/>
      <c r="C71" s="11"/>
      <c r="D71" s="11"/>
      <c r="E71" s="11"/>
      <c r="F71" s="11"/>
      <c r="G71" s="11"/>
    </row>
    <row r="72" spans="1:7" s="13" customFormat="1" x14ac:dyDescent="0.25">
      <c r="A72" s="11"/>
      <c r="B72" s="11"/>
      <c r="C72" s="11"/>
      <c r="D72" s="11"/>
      <c r="E72" s="11"/>
      <c r="F72" s="11"/>
      <c r="G72" s="11"/>
    </row>
    <row r="73" spans="1:7" s="13" customFormat="1" x14ac:dyDescent="0.25">
      <c r="A73" s="52"/>
      <c r="B73" s="34"/>
      <c r="C73" s="34"/>
      <c r="D73" s="16"/>
      <c r="E73" s="16"/>
      <c r="F73" s="16"/>
      <c r="G73" s="16"/>
    </row>
    <row r="74" spans="1:7" s="14" customFormat="1" x14ac:dyDescent="0.25">
      <c r="A74" s="16"/>
      <c r="B74" s="34"/>
      <c r="C74" s="34"/>
      <c r="D74" s="16"/>
      <c r="E74" s="16"/>
      <c r="F74" s="16"/>
      <c r="G74" s="16"/>
    </row>
    <row r="75" spans="1:7" s="14" customFormat="1" ht="11.25" x14ac:dyDescent="0.2">
      <c r="B75" s="53"/>
      <c r="C75" s="53"/>
      <c r="D75" s="13"/>
      <c r="E75" s="13"/>
      <c r="F75" s="13"/>
      <c r="G75" s="13"/>
    </row>
    <row r="76" spans="1:7" s="14" customFormat="1" ht="11.25" x14ac:dyDescent="0.2">
      <c r="A76" s="13"/>
      <c r="B76" s="53"/>
      <c r="C76" s="53"/>
      <c r="D76" s="13"/>
      <c r="E76" s="13"/>
      <c r="F76" s="13"/>
      <c r="G76" s="13"/>
    </row>
    <row r="77" spans="1:7" s="14" customFormat="1" ht="11.25" x14ac:dyDescent="0.2"/>
    <row r="78" spans="1:7" s="14" customFormat="1" ht="11.25" x14ac:dyDescent="0.2"/>
    <row r="79" spans="1:7" s="14" customFormat="1" ht="11.25" x14ac:dyDescent="0.2"/>
    <row r="80" spans="1:7" s="14" customFormat="1" ht="11.25" x14ac:dyDescent="0.2"/>
    <row r="81" spans="1:7" s="14" customFormat="1" ht="11.25" x14ac:dyDescent="0.2"/>
    <row r="82" spans="1:7" s="14" customFormat="1" ht="11.25" x14ac:dyDescent="0.2"/>
    <row r="83" spans="1:7" s="14" customFormat="1" ht="11.25" x14ac:dyDescent="0.2"/>
    <row r="84" spans="1:7" s="14" customFormat="1" ht="11.25" x14ac:dyDescent="0.2"/>
    <row r="85" spans="1:7" s="14" customFormat="1" ht="11.25" x14ac:dyDescent="0.2"/>
    <row r="86" spans="1:7" s="14" customFormat="1" ht="11.25" x14ac:dyDescent="0.2"/>
    <row r="87" spans="1:7" s="14" customFormat="1" ht="11.25" x14ac:dyDescent="0.2"/>
    <row r="88" spans="1:7" s="14" customFormat="1" ht="11.25" x14ac:dyDescent="0.2"/>
    <row r="89" spans="1:7" s="14" customFormat="1" ht="11.25" x14ac:dyDescent="0.2"/>
    <row r="90" spans="1:7" s="14" customFormat="1" ht="11.25" x14ac:dyDescent="0.2"/>
    <row r="91" spans="1:7" s="14" customFormat="1" ht="11.25" x14ac:dyDescent="0.2"/>
    <row r="92" spans="1:7" s="17" customFormat="1" ht="12.75" x14ac:dyDescent="0.2">
      <c r="A92" s="14"/>
      <c r="B92" s="14"/>
      <c r="C92" s="14"/>
      <c r="D92" s="14"/>
      <c r="E92" s="14"/>
      <c r="F92" s="14"/>
      <c r="G92" s="14"/>
    </row>
    <row r="93" spans="1:7" x14ac:dyDescent="0.25">
      <c r="A93" s="14"/>
      <c r="B93" s="14"/>
      <c r="C93" s="14"/>
      <c r="D93" s="14"/>
      <c r="E93" s="14"/>
      <c r="F93" s="14"/>
      <c r="G93" s="14"/>
    </row>
    <row r="94" spans="1:7" x14ac:dyDescent="0.25">
      <c r="A94" s="14"/>
      <c r="B94" s="14"/>
      <c r="C94" s="14"/>
      <c r="D94" s="14"/>
      <c r="E94" s="14"/>
      <c r="F94" s="14"/>
      <c r="G94" s="14"/>
    </row>
    <row r="95" spans="1:7" x14ac:dyDescent="0.25">
      <c r="A95" s="17"/>
      <c r="B95" s="17"/>
      <c r="C95" s="17"/>
      <c r="D95" s="17"/>
      <c r="E95" s="17"/>
      <c r="F95" s="17"/>
      <c r="G95" s="17"/>
    </row>
    <row r="96" spans="1:7" x14ac:dyDescent="0.25">
      <c r="A96" s="54"/>
    </row>
    <row r="97" spans="1:1" x14ac:dyDescent="0.25">
      <c r="A97" s="54"/>
    </row>
    <row r="98" spans="1:1" x14ac:dyDescent="0.25">
      <c r="A98" s="54"/>
    </row>
    <row r="99" spans="1:1" x14ac:dyDescent="0.25">
      <c r="A99" s="54"/>
    </row>
  </sheetData>
  <printOptions gridLines="1"/>
  <pageMargins left="0.7" right="0.7" top="0.75" bottom="0.75" header="0.3" footer="0.3"/>
  <pageSetup paperSize="8" scale="85" fitToHeight="0" orientation="landscape" r:id="rId1"/>
  <rowBreaks count="4" manualBreakCount="4">
    <brk id="26" max="6" man="1"/>
    <brk id="39" max="6" man="1"/>
    <brk id="43" max="6" man="1"/>
    <brk id="7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38"/>
  <sheetViews>
    <sheetView zoomScaleNormal="100" zoomScaleSheetLayoutView="100" workbookViewId="0">
      <selection activeCell="G14" sqref="G14"/>
    </sheetView>
  </sheetViews>
  <sheetFormatPr defaultColWidth="9.140625" defaultRowHeight="15" x14ac:dyDescent="0.25"/>
  <cols>
    <col min="1" max="1" width="39.28515625" style="11" customWidth="1"/>
    <col min="2" max="2" width="15.42578125" style="11" customWidth="1"/>
    <col min="3" max="3" width="15.5703125" style="11" customWidth="1"/>
    <col min="4" max="4" width="15" style="11" bestFit="1" customWidth="1"/>
    <col min="5" max="5" width="16.7109375" style="11" customWidth="1"/>
    <col min="6" max="6" width="16.85546875" style="11" customWidth="1"/>
    <col min="7" max="7" width="18.85546875" style="11" customWidth="1"/>
    <col min="8" max="16384" width="9.140625" style="11"/>
  </cols>
  <sheetData>
    <row r="1" spans="1:17" ht="33" customHeight="1" x14ac:dyDescent="0.3">
      <c r="A1" s="21" t="s">
        <v>38</v>
      </c>
      <c r="B1" s="22"/>
      <c r="C1" s="22"/>
      <c r="D1" s="22"/>
      <c r="E1" s="22"/>
      <c r="F1" s="22"/>
    </row>
    <row r="2" spans="1:17" ht="20.25" customHeight="1" x14ac:dyDescent="0.25">
      <c r="A2" s="55" t="s">
        <v>39</v>
      </c>
      <c r="B2" s="56"/>
      <c r="C2" s="56"/>
      <c r="D2" s="56"/>
      <c r="E2" s="56"/>
      <c r="F2" s="56"/>
    </row>
    <row r="3" spans="1:17" s="16" customFormat="1" x14ac:dyDescent="0.25">
      <c r="A3" s="43" t="s">
        <v>12</v>
      </c>
      <c r="B3" s="24" t="s">
        <v>79</v>
      </c>
      <c r="C3" s="25" t="s">
        <v>80</v>
      </c>
      <c r="D3" s="26" t="s">
        <v>81</v>
      </c>
      <c r="E3" s="26" t="s">
        <v>163</v>
      </c>
      <c r="F3" s="26" t="s">
        <v>83</v>
      </c>
      <c r="G3" s="26" t="s">
        <v>83</v>
      </c>
    </row>
    <row r="4" spans="1:17" ht="69.75" customHeight="1" x14ac:dyDescent="0.25">
      <c r="A4" s="57" t="s">
        <v>26</v>
      </c>
      <c r="B4" s="68">
        <v>434764.71</v>
      </c>
      <c r="C4" s="68">
        <v>291023.81</v>
      </c>
      <c r="D4" s="68">
        <v>391564.88</v>
      </c>
      <c r="E4" s="83">
        <v>437465.12</v>
      </c>
      <c r="F4" s="5" t="s">
        <v>36</v>
      </c>
      <c r="G4" s="5" t="s">
        <v>36</v>
      </c>
    </row>
    <row r="5" spans="1:17" ht="72" customHeight="1" x14ac:dyDescent="0.25">
      <c r="A5" s="58" t="s">
        <v>27</v>
      </c>
      <c r="B5" s="19" t="s">
        <v>78</v>
      </c>
      <c r="C5" s="6" t="s">
        <v>56</v>
      </c>
      <c r="D5" s="68">
        <v>204816.27</v>
      </c>
      <c r="E5" s="5" t="s">
        <v>167</v>
      </c>
      <c r="F5" s="5" t="s">
        <v>36</v>
      </c>
      <c r="G5" s="5" t="s">
        <v>36</v>
      </c>
    </row>
    <row r="6" spans="1:17" s="12" customFormat="1" x14ac:dyDescent="0.25">
      <c r="A6" s="43" t="s">
        <v>14</v>
      </c>
      <c r="B6" s="43"/>
      <c r="C6" s="43"/>
      <c r="D6" s="43"/>
      <c r="E6" s="43"/>
      <c r="F6" s="43"/>
      <c r="G6" s="43"/>
    </row>
    <row r="7" spans="1:17" x14ac:dyDescent="0.25">
      <c r="A7" s="59" t="s">
        <v>154</v>
      </c>
      <c r="B7" s="54"/>
      <c r="C7" s="54"/>
      <c r="D7" s="54"/>
      <c r="E7" s="54"/>
    </row>
    <row r="8" spans="1:17" x14ac:dyDescent="0.25">
      <c r="A8" s="33" t="s">
        <v>34</v>
      </c>
      <c r="B8" s="24" t="s">
        <v>79</v>
      </c>
      <c r="C8" s="25" t="s">
        <v>80</v>
      </c>
      <c r="D8" s="26" t="s">
        <v>81</v>
      </c>
      <c r="E8" s="26" t="s">
        <v>163</v>
      </c>
      <c r="F8" s="26" t="s">
        <v>83</v>
      </c>
      <c r="G8" s="26" t="s">
        <v>83</v>
      </c>
    </row>
    <row r="9" spans="1:17" ht="44.25" customHeight="1" x14ac:dyDescent="0.25">
      <c r="A9" s="60" t="s">
        <v>35</v>
      </c>
      <c r="B9" s="3">
        <v>21649.119999999999</v>
      </c>
      <c r="C9" s="36"/>
      <c r="D9" s="36"/>
      <c r="E9" s="29"/>
      <c r="F9" s="29"/>
    </row>
    <row r="10" spans="1:17" ht="30" x14ac:dyDescent="0.25">
      <c r="A10" s="61" t="s">
        <v>51</v>
      </c>
      <c r="B10" s="24" t="s">
        <v>79</v>
      </c>
      <c r="C10" s="25" t="s">
        <v>80</v>
      </c>
      <c r="D10" s="26" t="s">
        <v>81</v>
      </c>
      <c r="E10" s="26" t="s">
        <v>163</v>
      </c>
      <c r="F10" s="26" t="s">
        <v>83</v>
      </c>
      <c r="G10" s="26" t="s">
        <v>83</v>
      </c>
      <c r="K10" s="13"/>
      <c r="L10" s="13"/>
      <c r="M10" s="13"/>
      <c r="N10" s="13"/>
      <c r="O10" s="13"/>
      <c r="P10" s="13"/>
      <c r="Q10" s="13"/>
    </row>
    <row r="11" spans="1:17" ht="144" customHeight="1" x14ac:dyDescent="0.25">
      <c r="A11" s="4" t="s">
        <v>1</v>
      </c>
      <c r="B11" s="62" t="s">
        <v>170</v>
      </c>
      <c r="C11" s="62" t="s">
        <v>170</v>
      </c>
      <c r="D11" s="62" t="s">
        <v>170</v>
      </c>
      <c r="E11" s="62" t="s">
        <v>170</v>
      </c>
      <c r="F11" s="62" t="s">
        <v>171</v>
      </c>
      <c r="G11" s="63"/>
      <c r="K11" s="13"/>
      <c r="L11" s="13"/>
      <c r="M11" s="13"/>
      <c r="N11" s="13"/>
      <c r="O11" s="13"/>
      <c r="P11" s="13"/>
      <c r="Q11" s="13"/>
    </row>
    <row r="12" spans="1:17" s="16" customFormat="1" ht="161.25" customHeight="1" x14ac:dyDescent="0.25">
      <c r="A12" s="4" t="s">
        <v>2</v>
      </c>
      <c r="B12" s="62" t="s">
        <v>61</v>
      </c>
      <c r="C12" s="62" t="s">
        <v>61</v>
      </c>
      <c r="D12" s="62" t="s">
        <v>61</v>
      </c>
      <c r="E12" s="62" t="s">
        <v>61</v>
      </c>
      <c r="F12" s="62" t="s">
        <v>61</v>
      </c>
      <c r="G12" s="62"/>
    </row>
    <row r="13" spans="1:17" s="16" customFormat="1" ht="43.5" customHeight="1" x14ac:dyDescent="0.25">
      <c r="A13" s="4" t="s">
        <v>3</v>
      </c>
      <c r="B13" s="62" t="s">
        <v>62</v>
      </c>
      <c r="C13" s="62" t="s">
        <v>62</v>
      </c>
      <c r="D13" s="62" t="s">
        <v>62</v>
      </c>
      <c r="E13" s="62" t="s">
        <v>62</v>
      </c>
      <c r="F13" s="62" t="s">
        <v>62</v>
      </c>
      <c r="G13" s="62"/>
    </row>
    <row r="14" spans="1:17" s="13" customFormat="1" ht="409.5" customHeight="1" x14ac:dyDescent="0.2">
      <c r="A14" s="2" t="s">
        <v>29</v>
      </c>
      <c r="B14" s="64"/>
      <c r="C14" s="64"/>
      <c r="D14" s="64"/>
      <c r="E14" s="62" t="s">
        <v>63</v>
      </c>
      <c r="F14" s="62" t="s">
        <v>63</v>
      </c>
      <c r="G14" s="62"/>
    </row>
    <row r="15" spans="1:17" s="13" customFormat="1" ht="14.25" customHeight="1" x14ac:dyDescent="0.25">
      <c r="A15" s="48" t="s">
        <v>68</v>
      </c>
      <c r="B15" s="24" t="s">
        <v>79</v>
      </c>
      <c r="C15" s="25" t="s">
        <v>80</v>
      </c>
      <c r="D15" s="26" t="s">
        <v>81</v>
      </c>
      <c r="E15" s="26" t="s">
        <v>82</v>
      </c>
      <c r="F15" s="26" t="s">
        <v>83</v>
      </c>
      <c r="G15" s="26" t="s">
        <v>83</v>
      </c>
    </row>
    <row r="16" spans="1:17" s="14" customFormat="1" ht="157.5" customHeight="1" x14ac:dyDescent="0.2">
      <c r="A16" s="10" t="s">
        <v>69</v>
      </c>
      <c r="B16" s="10" t="s">
        <v>70</v>
      </c>
      <c r="C16" s="10" t="s">
        <v>70</v>
      </c>
      <c r="D16" s="10" t="s">
        <v>70</v>
      </c>
      <c r="E16" s="5" t="s">
        <v>71</v>
      </c>
      <c r="F16" s="5" t="s">
        <v>72</v>
      </c>
      <c r="G16" s="5"/>
    </row>
    <row r="17" spans="1:7" s="14" customFormat="1" ht="190.5" customHeight="1" x14ac:dyDescent="0.2">
      <c r="A17" s="10" t="s">
        <v>73</v>
      </c>
      <c r="B17" s="10" t="s">
        <v>74</v>
      </c>
      <c r="C17" s="10" t="s">
        <v>74</v>
      </c>
      <c r="D17" s="10" t="s">
        <v>74</v>
      </c>
      <c r="E17" s="5" t="s">
        <v>75</v>
      </c>
      <c r="F17" s="5" t="s">
        <v>76</v>
      </c>
      <c r="G17" s="5"/>
    </row>
    <row r="18" spans="1:7" s="14" customFormat="1" ht="11.25" x14ac:dyDescent="0.2"/>
    <row r="19" spans="1:7" s="14" customFormat="1" ht="11.25" x14ac:dyDescent="0.2"/>
    <row r="20" spans="1:7" s="14" customFormat="1" ht="11.25" x14ac:dyDescent="0.2"/>
    <row r="21" spans="1:7" s="14" customFormat="1" ht="11.25" x14ac:dyDescent="0.2"/>
    <row r="22" spans="1:7" s="14" customFormat="1" ht="11.25" x14ac:dyDescent="0.2"/>
    <row r="23" spans="1:7" s="14" customFormat="1" ht="11.25" x14ac:dyDescent="0.2"/>
    <row r="24" spans="1:7" s="14" customFormat="1" ht="11.25" x14ac:dyDescent="0.2"/>
    <row r="25" spans="1:7" s="14" customFormat="1" ht="11.25" x14ac:dyDescent="0.2"/>
    <row r="26" spans="1:7" s="14" customFormat="1" ht="11.25" x14ac:dyDescent="0.2"/>
    <row r="27" spans="1:7" s="14" customFormat="1" ht="11.25" x14ac:dyDescent="0.2"/>
    <row r="28" spans="1:7" s="14" customFormat="1" ht="11.25" x14ac:dyDescent="0.2"/>
    <row r="29" spans="1:7" s="14" customFormat="1" ht="11.25" x14ac:dyDescent="0.2"/>
    <row r="30" spans="1:7" s="14" customFormat="1" ht="11.25" x14ac:dyDescent="0.2"/>
    <row r="31" spans="1:7" s="14" customFormat="1" ht="11.25" x14ac:dyDescent="0.2"/>
    <row r="32" spans="1:7" s="14" customFormat="1" ht="11.25" x14ac:dyDescent="0.2"/>
    <row r="33" spans="1:1" s="14" customFormat="1" ht="11.25" x14ac:dyDescent="0.2"/>
    <row r="34" spans="1:1" s="17" customFormat="1" ht="12.75" x14ac:dyDescent="0.2"/>
    <row r="35" spans="1:1" x14ac:dyDescent="0.25">
      <c r="A35" s="54"/>
    </row>
    <row r="36" spans="1:1" x14ac:dyDescent="0.25">
      <c r="A36" s="54"/>
    </row>
    <row r="37" spans="1:1" x14ac:dyDescent="0.25">
      <c r="A37" s="54"/>
    </row>
    <row r="38" spans="1:1" x14ac:dyDescent="0.25">
      <c r="A38" s="54"/>
    </row>
  </sheetData>
  <printOptions gridLines="1"/>
  <pageMargins left="0.7" right="0.7" top="0.75" bottom="0.75" header="0.3" footer="0.3"/>
  <pageSetup paperSize="9" scale="95" fitToHeight="0" orientation="landscape" r:id="rId1"/>
  <rowBreaks count="1" manualBreakCount="1">
    <brk id="14"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3"/>
  <sheetViews>
    <sheetView workbookViewId="0">
      <selection activeCell="A3" sqref="A3:XFD3"/>
    </sheetView>
  </sheetViews>
  <sheetFormatPr defaultRowHeight="15" x14ac:dyDescent="0.25"/>
  <cols>
    <col min="2" max="2" width="72.5703125" bestFit="1" customWidth="1"/>
  </cols>
  <sheetData>
    <row r="1" spans="1:2" x14ac:dyDescent="0.25">
      <c r="A1" s="1" t="s">
        <v>89</v>
      </c>
      <c r="B1" s="1"/>
    </row>
    <row r="2" spans="1:2" x14ac:dyDescent="0.25">
      <c r="A2" t="s">
        <v>90</v>
      </c>
      <c r="B2" t="s">
        <v>91</v>
      </c>
    </row>
    <row r="3" spans="1:2" x14ac:dyDescent="0.25">
      <c r="A3" t="s">
        <v>92</v>
      </c>
      <c r="B3" t="s">
        <v>93</v>
      </c>
    </row>
    <row r="4" spans="1:2" x14ac:dyDescent="0.25">
      <c r="A4" t="s">
        <v>94</v>
      </c>
      <c r="B4" t="s">
        <v>95</v>
      </c>
    </row>
    <row r="5" spans="1:2" x14ac:dyDescent="0.25">
      <c r="A5" t="s">
        <v>96</v>
      </c>
      <c r="B5" t="s">
        <v>97</v>
      </c>
    </row>
    <row r="6" spans="1:2" x14ac:dyDescent="0.25">
      <c r="A6" t="s">
        <v>98</v>
      </c>
      <c r="B6" t="s">
        <v>99</v>
      </c>
    </row>
    <row r="7" spans="1:2" x14ac:dyDescent="0.25">
      <c r="A7" t="s">
        <v>100</v>
      </c>
      <c r="B7" t="s">
        <v>101</v>
      </c>
    </row>
    <row r="8" spans="1:2" x14ac:dyDescent="0.25">
      <c r="A8" t="s">
        <v>102</v>
      </c>
      <c r="B8" t="s">
        <v>103</v>
      </c>
    </row>
    <row r="9" spans="1:2" x14ac:dyDescent="0.25">
      <c r="A9" t="s">
        <v>105</v>
      </c>
      <c r="B9" t="s">
        <v>106</v>
      </c>
    </row>
    <row r="10" spans="1:2" x14ac:dyDescent="0.25">
      <c r="A10" t="s">
        <v>107</v>
      </c>
      <c r="B10" t="s">
        <v>108</v>
      </c>
    </row>
    <row r="11" spans="1:2" x14ac:dyDescent="0.25">
      <c r="A11" t="s">
        <v>109</v>
      </c>
      <c r="B11" t="s">
        <v>110</v>
      </c>
    </row>
    <row r="12" spans="1:2" x14ac:dyDescent="0.25">
      <c r="A12" t="s">
        <v>111</v>
      </c>
      <c r="B12" t="s">
        <v>112</v>
      </c>
    </row>
    <row r="13" spans="1:2" x14ac:dyDescent="0.25">
      <c r="A13" t="s">
        <v>113</v>
      </c>
      <c r="B13" t="s">
        <v>114</v>
      </c>
    </row>
    <row r="14" spans="1:2" x14ac:dyDescent="0.25">
      <c r="A14" t="s">
        <v>115</v>
      </c>
      <c r="B14" t="s">
        <v>116</v>
      </c>
    </row>
    <row r="15" spans="1:2" x14ac:dyDescent="0.25">
      <c r="A15" t="s">
        <v>117</v>
      </c>
      <c r="B15" t="s">
        <v>118</v>
      </c>
    </row>
    <row r="16" spans="1:2" x14ac:dyDescent="0.25">
      <c r="A16" t="s">
        <v>119</v>
      </c>
      <c r="B16" t="s">
        <v>120</v>
      </c>
    </row>
    <row r="17" spans="1:2" x14ac:dyDescent="0.25">
      <c r="A17" t="s">
        <v>121</v>
      </c>
      <c r="B17" t="s">
        <v>122</v>
      </c>
    </row>
    <row r="18" spans="1:2" x14ac:dyDescent="0.25">
      <c r="A18" t="s">
        <v>123</v>
      </c>
      <c r="B18" t="s">
        <v>124</v>
      </c>
    </row>
    <row r="19" spans="1:2" x14ac:dyDescent="0.25">
      <c r="A19" t="s">
        <v>125</v>
      </c>
      <c r="B19" t="s">
        <v>126</v>
      </c>
    </row>
    <row r="20" spans="1:2" x14ac:dyDescent="0.25">
      <c r="A20" t="s">
        <v>127</v>
      </c>
      <c r="B20" t="s">
        <v>128</v>
      </c>
    </row>
    <row r="21" spans="1:2" x14ac:dyDescent="0.25">
      <c r="A21" t="s">
        <v>129</v>
      </c>
      <c r="B21" t="s">
        <v>130</v>
      </c>
    </row>
    <row r="22" spans="1:2" x14ac:dyDescent="0.25">
      <c r="A22" t="s">
        <v>131</v>
      </c>
      <c r="B22" t="s">
        <v>132</v>
      </c>
    </row>
    <row r="23" spans="1:2" x14ac:dyDescent="0.25">
      <c r="A23" t="s">
        <v>133</v>
      </c>
      <c r="B23" t="s">
        <v>134</v>
      </c>
    </row>
    <row r="24" spans="1:2" x14ac:dyDescent="0.25">
      <c r="A24" t="s">
        <v>135</v>
      </c>
      <c r="B24" t="s">
        <v>136</v>
      </c>
    </row>
    <row r="25" spans="1:2" x14ac:dyDescent="0.25">
      <c r="A25" t="s">
        <v>137</v>
      </c>
      <c r="B25" t="s">
        <v>145</v>
      </c>
    </row>
    <row r="26" spans="1:2" x14ac:dyDescent="0.25">
      <c r="A26" t="s">
        <v>155</v>
      </c>
      <c r="B26" t="s">
        <v>156</v>
      </c>
    </row>
    <row r="27" spans="1:2" x14ac:dyDescent="0.25">
      <c r="A27" t="s">
        <v>139</v>
      </c>
      <c r="B27" t="s">
        <v>140</v>
      </c>
    </row>
    <row r="28" spans="1:2" x14ac:dyDescent="0.25">
      <c r="A28" t="s">
        <v>141</v>
      </c>
      <c r="B28" t="s">
        <v>144</v>
      </c>
    </row>
    <row r="29" spans="1:2" x14ac:dyDescent="0.25">
      <c r="A29" t="s">
        <v>142</v>
      </c>
      <c r="B29" t="s">
        <v>143</v>
      </c>
    </row>
    <row r="30" spans="1:2" x14ac:dyDescent="0.25">
      <c r="A30" t="s">
        <v>146</v>
      </c>
      <c r="B30" t="s">
        <v>147</v>
      </c>
    </row>
    <row r="31" spans="1:2" x14ac:dyDescent="0.25">
      <c r="A31" t="s">
        <v>148</v>
      </c>
      <c r="B31" t="s">
        <v>149</v>
      </c>
    </row>
    <row r="32" spans="1:2" x14ac:dyDescent="0.25">
      <c r="A32" t="s">
        <v>150</v>
      </c>
      <c r="B32" t="s">
        <v>151</v>
      </c>
    </row>
    <row r="33" spans="1:2" x14ac:dyDescent="0.25">
      <c r="A33" t="s">
        <v>152</v>
      </c>
      <c r="B33" t="s">
        <v>153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3</vt:i4>
      </vt:variant>
      <vt:variant>
        <vt:lpstr>Imenovani obsegi</vt:lpstr>
      </vt:variant>
      <vt:variant>
        <vt:i4>2</vt:i4>
      </vt:variant>
    </vt:vector>
  </HeadingPairs>
  <TitlesOfParts>
    <vt:vector size="5" baseType="lpstr">
      <vt:lpstr>ROMI-resorji</vt:lpstr>
      <vt:lpstr>dodatno</vt:lpstr>
      <vt:lpstr>seznam kratic</vt:lpstr>
      <vt:lpstr>dodatno!Področje_tiskanja</vt:lpstr>
      <vt:lpstr>'ROMI-resorji'!Področje_tiskanja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Mihaela Brezar</dc:creator>
  <cp:lastModifiedBy>Maja Mamlić</cp:lastModifiedBy>
  <cp:lastPrinted>2020-04-21T12:44:38Z</cp:lastPrinted>
  <dcterms:created xsi:type="dcterms:W3CDTF">2010-05-12T06:42:58Z</dcterms:created>
  <dcterms:modified xsi:type="dcterms:W3CDTF">2021-07-01T10:44:27Z</dcterms:modified>
</cp:coreProperties>
</file>