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8 Avgust\"/>
    </mc:Choice>
  </mc:AlternateContent>
  <bookViews>
    <workbookView xWindow="-120" yWindow="-120" windowWidth="29040" windowHeight="15840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24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I10" i="24" s="1"/>
  <c r="H9" i="24"/>
  <c r="I9" i="24" s="1"/>
  <c r="E53" i="24"/>
  <c r="E51" i="24"/>
  <c r="E52" i="24"/>
  <c r="E54" i="24"/>
  <c r="F54" i="24" s="1"/>
  <c r="E37" i="24"/>
  <c r="E34" i="24"/>
  <c r="E33" i="24"/>
  <c r="F33" i="24" s="1"/>
  <c r="E27" i="24"/>
  <c r="E26" i="24"/>
  <c r="E44" i="24"/>
  <c r="E46" i="24"/>
  <c r="F46" i="24" s="1"/>
  <c r="E45" i="24"/>
  <c r="F45" i="24" s="1"/>
  <c r="E43" i="24"/>
  <c r="E11" i="24"/>
  <c r="E8" i="24"/>
  <c r="F8" i="24" s="1"/>
  <c r="E9" i="24"/>
  <c r="E7" i="24"/>
  <c r="E17" i="24"/>
  <c r="F17" i="24" s="1"/>
  <c r="E10" i="24"/>
  <c r="G6" i="24"/>
  <c r="G54" i="24"/>
  <c r="D52" i="24"/>
  <c r="D6" i="24"/>
  <c r="D50" i="24" l="1"/>
  <c r="F11" i="24"/>
  <c r="F34" i="24"/>
  <c r="F51" i="24"/>
  <c r="I8" i="24"/>
  <c r="F26" i="24"/>
  <c r="I7" i="24"/>
  <c r="I45" i="24"/>
  <c r="I11" i="24"/>
  <c r="I32" i="24"/>
  <c r="I46" i="24"/>
  <c r="I43" i="24"/>
  <c r="D42" i="24"/>
  <c r="G30" i="24"/>
  <c r="G23" i="24" s="1"/>
  <c r="G42" i="24"/>
  <c r="D25" i="24"/>
  <c r="F27" i="24"/>
  <c r="F53" i="24"/>
  <c r="G5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F50" i="24" s="1"/>
  <c r="I31" i="24"/>
  <c r="H30" i="24"/>
  <c r="H25" i="24"/>
  <c r="H24" i="24" s="1"/>
  <c r="I24" i="24" s="1"/>
  <c r="H42" i="24"/>
  <c r="I42" i="24" s="1"/>
  <c r="F7" i="24"/>
  <c r="G50" i="24"/>
  <c r="F52" i="24"/>
  <c r="F25" i="24" l="1"/>
  <c r="F42" i="24"/>
  <c r="I30" i="24"/>
  <c r="F6" i="24"/>
  <c r="F5" i="24"/>
  <c r="I5" i="24"/>
  <c r="E7" i="22"/>
  <c r="I6" i="24"/>
  <c r="I50" i="24"/>
  <c r="I25" i="24"/>
  <c r="H23" i="24"/>
  <c r="I23" i="24" s="1"/>
  <c r="E35" i="24"/>
  <c r="E38" i="22" l="1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<sst xmlns="http://schemas.openxmlformats.org/spreadsheetml/2006/main" count="326" uniqueCount="189">
  <si>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</si>
  <si>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</si>
  <si>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</si>
  <si>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</si>
  <si>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</si>
  <si>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</si>
  <si>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</si>
  <si>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</si>
  <si>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</si>
  <si>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</si>
  <si>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</si>
  <si>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</si>
  <si>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</si>
  <si>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</si>
  <si>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</si>
  <si>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</si>
  <si>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</si>
  <si>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</si>
  <si>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</si>
  <si>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</si>
  <si>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</si>
  <si>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</si>
  <si>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</si>
  <si>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</si>
  <si>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</si>
  <si>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</si>
  <si>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</si>
  <si>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</si>
  <si>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</si>
  <si>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</si>
  <si>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</si>
  <si>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</si>
  <si>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</si>
  <si>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</si>
  <si>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</si>
  <si>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</si>
  <si>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</si>
  <si>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</si>
  <si>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</si>
  <si>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</si>
  <si>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</si>
  <si>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</si>
  <si>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</si>
  <si>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</si>
  <si>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</si>
  <si>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</si>
  <si>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</si>
  <si>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</si>
  <si>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</si>
  <si>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</si>
  <si>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</si>
  <si>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</si>
  <si>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</si>
  <si>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</si>
  <si>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</si>
  <si>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</si>
  <si>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</si>
  <si>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</si>
  <si>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</si>
  <si>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</si>
  <si>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</si>
  <si>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</si>
  <si>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</si>
  <si>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</si>
  <si>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</si>
  <si>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</si>
  <si>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</si>
  <si>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</si>
  <si>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</si>
  <si>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</si>
  <si>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</si>
  <si>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</si>
  <si>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</si>
  <si>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</si>
  <si>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</si>
  <si>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</si>
  <si>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</si>
  <si>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</si>
  <si>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</si>
  <si>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</si>
  <si>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</si>
  <si>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</si>
  <si>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</si>
  <si>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</si>
  <si>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</si>
  <si>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</si>
  <si>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</si>
  <si>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</si>
  <si>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</si>
  <si>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</si>
  <si>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</si>
  <si>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</si>
  <si>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</si>
  <si>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</si>
  <si>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</si>
  <si>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</si>
  <si>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</si>
  <si>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</si>
  <si>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</si>
  <si>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</si>
  <si>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</si>
  <si>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</si>
  <si>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</si>
  <si>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</si>
  <si>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</si>
  <si>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</si>
  <si>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</si>
  <si>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</si>
  <si>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</si>
  <si>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</si>
  <si>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</si>
  <si>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</si>
  <si>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</si>
  <si>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</si>
  <si>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</si>
  <si>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</si>
  <si>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</si>
  <si>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</si>
  <si>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</si>
  <si>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</si>
  <si>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</si>
  <si>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</si>
  <si>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</si>
  <si>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</si>
  <si>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</si>
  <si>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</si>
  <si>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</si>
  <si>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</si>
  <si>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</si>
  <si>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</si>
  <si>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</si>
  <si>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</si>
  <si>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</si>
  <si>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</si>
  <si>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</si>
  <si>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</si>
  <si>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</si>
  <si>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</si>
  <si>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</si>
  <si>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</si>
  <si>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</si>
  <si>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</si>
  <si>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</si>
  <si>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</si>
  <si>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</si>
  <si>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</si>
  <si>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</si>
  <si>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</si>
  <si>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</si>
  <si>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</si>
  <si>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</si>
  <si>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</si>
  <si>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</si>
  <si>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</si>
  <si>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</si>
  <si>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</si>
  <si>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</si>
  <si>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</si>
  <si>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</si>
  <si>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</si>
  <si>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</si>
  <si>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</si>
  <si>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</si>
  <si>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</si>
  <si>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</si>
  <si>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</si>
  <si>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</si>
  <si>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</si>
  <si>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</si>
  <si>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</si>
  <si>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</si>
  <si>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</si>
  <si>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</si>
  <si>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</si>
  <si>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</si>
  <si>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</si>
  <si>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</si>
  <si>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</si>
  <si>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</si>
  <si>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</si>
  <si>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</si>
  <si>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</si>
  <si>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Priloga 1: Pobrani javnofinančni prihodki in prejemki FURS</t>
  </si>
  <si>
    <t>REALIZACIJA  AVGUST 2020</t>
  </si>
  <si>
    <t xml:space="preserve"> REALIZACIJA  AVGUST 2021</t>
  </si>
  <si>
    <t>REALIZACIJA  AVGUST 2019</t>
  </si>
  <si>
    <t>REALIZACIJA JANUAR - AVGUST 2021</t>
  </si>
  <si>
    <t>REALIZACIJA JANUAR - AVGUST 2020</t>
  </si>
  <si>
    <t>REALIZACIJA JANUAR - AVGUST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</si>
</sst>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1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7 6" xfId="711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2 6" xfId="750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30143120"/>
        <c:axId val="230145472"/>
      </c:barChart>
      <c:catAx>
        <c:axId val="23014312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30145472"/>
        <c:crosses val="autoZero"/>
        <c:auto val="1"/>
        <c:lblAlgn val="ctr"/>
        <c:lblOffset val="100"/>
        <c:noMultiLvlLbl val="0"/>
      </c:catAx>
      <c:valAx>
        <c:axId val="23014547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23014312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10.449619685979341</c:v>
                </c:pt>
                <c:pt idx="1">
                  <c:v>20.571253719237745</c:v>
                </c:pt>
                <c:pt idx="2">
                  <c:v>15.624439126117212</c:v>
                </c:pt>
                <c:pt idx="3">
                  <c:v>53.354687468665716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10.579054145740001</c:v>
                </c:pt>
                <c:pt idx="1">
                  <c:v>21.02573612307868</c:v>
                </c:pt>
                <c:pt idx="2">
                  <c:v>15.480867160841532</c:v>
                </c:pt>
                <c:pt idx="3">
                  <c:v>52.914342570339777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=""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=""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=""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=""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=""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=""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=""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=""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=""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=""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=""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=""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=""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=""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=""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=""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=""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=""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=""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=""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=""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=""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=""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=""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=""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=""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=""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=""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=""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=""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=""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=""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=""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=""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=""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=""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=""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=""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=""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=""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=""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=""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=""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=""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=""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=""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=""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=""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=""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=""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=""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=""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=""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=""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=""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=""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=""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=""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=""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=""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=""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=""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=""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=""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=""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=""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=""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=""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=""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=""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=""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=""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=""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=""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=""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=""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=""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=""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=""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=""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=""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=""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=""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=""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=""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=""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=""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=""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=""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=""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=""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=""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=""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=""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=""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=""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=""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=""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=""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=""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=""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=""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=""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=""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=""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=""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=""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=""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=""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=""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=""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=""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=""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=""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=""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=""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=""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=""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=""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=""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=""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=""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=""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=""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=""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=""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=""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=""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=""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=""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=""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=""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=""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=""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=""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=""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=""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=""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=""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=""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=""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=""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=""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=""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=""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=""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=""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=""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=""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=""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=""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=""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=""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=""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=""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=""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=""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=""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=""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=""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=""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=""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=""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=""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=""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=""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=""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=""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=""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=""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=""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=""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=""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=""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=""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=""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=""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=""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=""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=""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=""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=""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=""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=""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=""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=""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=""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=""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=""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=""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=""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=""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=""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=""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=""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=""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=""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=""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=""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=""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=""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=""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=""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=""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=""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=""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=""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=""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=""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=""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=""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=""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=""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=""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=""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=""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=""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=""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=""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=""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=""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=""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=""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=""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=""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=""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=""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=""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=""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=""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=""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=""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=""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=""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=""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=""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=""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=""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=""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=""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=""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=""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=""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=""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=""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=""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=""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=""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=""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=""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=""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=""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=""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=""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=""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=""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=""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=""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=""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=""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=""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=""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=""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=""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=""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=""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=""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=""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=""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=""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=""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=""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=""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=""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=""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=""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=""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=""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=""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=""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=""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=""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=""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=""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=""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=""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=""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=""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=""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=""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=""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=""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=""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=""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=""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=""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=""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=""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=""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=""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=""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=""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=""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=""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=""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=""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=""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=""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=""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=""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=""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=""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=""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=""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=""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=""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=""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=""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=""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=""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=""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=""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=""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=""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=""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=""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=""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=""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=""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=""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=""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=""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=""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=""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=""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=""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=""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=""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=""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=""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=""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=""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=""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=""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=""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=""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=""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=""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=""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=""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=""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=""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=""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=""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=""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=""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=""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=""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=""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=""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=""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=""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=""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=""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=""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=""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=""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=""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=""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=""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=""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=""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=""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=""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=""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=""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=""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=""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=""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=""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=""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=""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=""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=""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=""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=""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=""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=""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=""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=""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=""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=""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=""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=""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=""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=""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=""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=""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=""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=""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=""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=""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=""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=""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=""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=""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=""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=""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=""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=""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=""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=""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=""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=""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=""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=""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=""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=""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=""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=""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=""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=""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=""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=""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=""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=""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=""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=""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=""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=""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=""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=""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=""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=""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=""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=""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=""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=""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=""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=""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=""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=""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=""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=""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=""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=""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=""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=""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=""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=""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=""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=""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=""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=""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=""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=""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=""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=""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=""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=""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=""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=""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=""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=""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=""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=""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=""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=""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=""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=""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=""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=""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=""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=""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=""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=""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=""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=""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=""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=""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=""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=""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=""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=""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=""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=""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=""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=""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=""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=""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=""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=""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=""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=""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=""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=""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=""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=""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=""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=""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=""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=""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=""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=""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=""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=""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=""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=""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=""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=""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=""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=""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=""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=""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=""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=""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=""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=""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=""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=""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=""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=""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=""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=""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=""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=""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=""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=""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=""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=""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=""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=""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=""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=""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=""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=""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=""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=""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=""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=""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=""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=""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=""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=""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=""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=""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=""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=""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=""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=""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=""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=""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=""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=""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=""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=""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=""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=""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=""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=""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=""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=""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=""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=""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=""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=""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=""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=""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=""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=""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=""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=""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=""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=""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=""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=""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=""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=""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=""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=""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=""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=""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=""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=""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=""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=""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=""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=""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=""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=""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=""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=""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=""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=""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=""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=""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=""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=""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=""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=""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=""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=""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=""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=""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=""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=""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=""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=""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=""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=""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=""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=""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=""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=""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=""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=""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=""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=""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=""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=""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=""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=""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=""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=""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=""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=""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=""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=""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=""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=""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=""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=""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=""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=""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=""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=""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=""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=""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=""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=""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=""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=""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=""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=""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=""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=""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=""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=""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=""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=""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=""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=""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=""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=""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=""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=""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=""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=""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=""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=""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=""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=""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=""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=""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=""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=""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=""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=""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=""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=""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=""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=""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=""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=""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=""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=""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=""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=""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=""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=""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=""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=""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=""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=""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=""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=""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=""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=""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=""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=""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=""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=""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=""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=""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=""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=""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=""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=""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=""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=""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=""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=""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=""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=""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=""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=""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=""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=""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=""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=""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=""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=""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=""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=""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=""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=""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=""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=""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=""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=""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=""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=""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=""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=""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=""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=""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=""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=""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=""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=""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=""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=""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=""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=""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=""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=""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=""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=""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=""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=""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=""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=""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=""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=""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=""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=""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=""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=""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=""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=""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=""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=""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=""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=""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=""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=""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=""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=""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=""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=""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=""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=""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=""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=""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=""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=""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=""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=""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=""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=""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=""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=""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=""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=""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=""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=""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=""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=""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=""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=""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=""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=""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=""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=""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=""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=""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=""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=""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=""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=""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=""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=""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=""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=""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=""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=""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=""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=""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=""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=""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=""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=""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=""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=""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=""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=""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=""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=""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=""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=""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=""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=""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=""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=""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=""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=""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=""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=""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=""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=""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=""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=""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=""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=""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=""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=""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=""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=""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=""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=""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=""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=""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=""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=""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=""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=""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=""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=""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=""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=""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=""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=""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=""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=""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=""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=""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=""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=""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=""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=""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=""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=""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=""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=""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=""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=""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=""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=""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=""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=""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=""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=""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=""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=""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=""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=""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=""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=""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=""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=""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=""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=""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=""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=""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=""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=""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=""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=""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=""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=""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=""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=""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=""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=""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=""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=""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=""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=""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=""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=""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=""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=""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=""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=""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=""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=""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=""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=""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=""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=""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=""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=""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=""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=""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=""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=""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=""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=""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=""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=""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=""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=""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=""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=""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=""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=""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=""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=""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=""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=""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=""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=""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=""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=""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=""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=""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=""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=""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=""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=""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=""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=""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=""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=""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=""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=""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=""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=""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=""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=""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=""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=""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=""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=""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=""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=""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=""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=""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=""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=""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=""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=""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=""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=""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=""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=""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=""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=""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=""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=""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=""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=""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=""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=""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=""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=""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=""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=""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=""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=""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=""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=""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=""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=""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=""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=""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=""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=""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=""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=""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=""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=""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=""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=""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=""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=""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=""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=""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=""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=""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=""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=""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=""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=""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=""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=""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=""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=""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=""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=""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=""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=""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=""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=""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=""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=""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=""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=""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=""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=""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=""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=""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=""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=""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=""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=""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=""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=""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=""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=""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=""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=""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=""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=""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=""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=""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=""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=""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=""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=""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=""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=""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=""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=""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=""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=""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=""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=""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=""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=""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=""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=""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=""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=""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=""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=""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=""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=""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=""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=""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=""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=""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=""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=""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=""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=""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=""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=""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=""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=""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=""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=""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=""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=""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=""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=""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=""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=""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=""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=""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=""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=""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=""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=""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=""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=""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=""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=""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=""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=""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=""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=""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=""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=""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=""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=""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=""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=""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=""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=""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=""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=""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=""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=""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=""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=""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=""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=""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=""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=""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=""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=""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=""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=""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=""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=""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=""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=""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=""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=""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=""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=""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=""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=""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=""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=""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=""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=""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=""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=""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=""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=""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=""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=""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=""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=""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=""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=""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=""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=""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=""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=""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=""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=""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=""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=""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=""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=""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=""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=""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=""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=""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=""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=""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=""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=""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=""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=""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=""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=""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=""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=""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=""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=""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=""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=""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=""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=""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=""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=""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=""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=""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=""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=""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=""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=""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=""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=""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=""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=""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=""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=""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=""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=""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=""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=""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=""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=""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=""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=""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=""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=""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=""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=""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=""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=""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=""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=""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=""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=""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=""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=""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=""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=""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=""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=""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=""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=""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=""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=""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=""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=""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=""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=""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=""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=""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=""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=""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=""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=""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=""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=""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=""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=""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=""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=""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=""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=""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=""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=""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=""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=""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=""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=""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=""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=""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=""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=""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=""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=""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=""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=""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=""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=""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=""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=""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=""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=""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=""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=""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=""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=""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=""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=""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=""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=""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=""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=""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=""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=""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=""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=""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=""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=""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=""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=""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=""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=""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=""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=""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=""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=""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=""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=""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=""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=""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=""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=""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=""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=""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=""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=""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=""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=""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=""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=""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=""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=""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=""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=""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=""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=""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=""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=""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=""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=""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=""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=""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=""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=""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=""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=""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=""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=""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=""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=""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=""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=""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=""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=""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=""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=""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=""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=""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=""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=""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=""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=""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=""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=""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=""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=""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=""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=""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=""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=""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=""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=""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=""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=""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=""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=""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=""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=""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=""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=""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=""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=""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=""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=""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=""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=""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=""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=""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=""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=""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=""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=""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=""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=""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=""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=""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=""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=""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=""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=""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=""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=""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=""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=""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=""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=""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=""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=""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=""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=""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=""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=""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=""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=""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=""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=""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=""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=""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=""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=""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=""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=""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=""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=""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=""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=""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=""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=""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=""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=""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=""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=""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=""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=""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=""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=""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=""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=""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=""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=""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=""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=""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=""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=""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=""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=""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=""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=""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=""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=""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=""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=""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=""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=""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=""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=""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=""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=""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=""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=""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=""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=""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=""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=""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=""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=""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=""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=""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=""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=""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=""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=""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=""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=""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=""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=""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=""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=""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=""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=""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=""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=""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=""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=""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=""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=""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=""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=""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=""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=""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=""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=""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=""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=""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=""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=""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=""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=""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=""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=""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=""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=""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=""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=""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=""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=""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=""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=""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=""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=""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=""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=""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=""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=""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=""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=""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=""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=""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=""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=""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=""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=""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=""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=""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=""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=""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=""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=""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=""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=""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=""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=""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=""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=""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=""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=""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=""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=""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=""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=""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=""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=""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=""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=""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=""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=""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=""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=""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=""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=""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=""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=""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=""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=""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=""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=""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=""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=""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=""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=""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=""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=""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=""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=""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=""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=""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=""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=""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=""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=""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=""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=""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=""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=""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=""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=""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=""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=""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=""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=""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=""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=""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=""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=""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=""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=""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=""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=""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=""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=""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=""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=""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=""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=""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=""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=""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=""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=""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=""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=""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=""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=""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=""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=""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=""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=""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=""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=""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=""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=""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=""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=""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=""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=""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=""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=""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=""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=""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=""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=""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=""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=""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=""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=""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=""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=""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=""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=""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=""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=""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=""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=""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=""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=""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=""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=""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=""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=""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=""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=""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=""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=""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=""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=""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=""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=""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=""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=""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=""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=""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=""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=""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=""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=""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=""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=""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=""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=""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=""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=""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=""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=""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=""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=""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=""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=""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=""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=""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=""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=""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=""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=""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=""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=""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=""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=""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=""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=""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=""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=""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=""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=""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=""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=""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=""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=""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=""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=""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=""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=""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=""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=""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=""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=""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=""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=""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=""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=""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=""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=""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=""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=""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=""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=""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=""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=""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=""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=""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=""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=""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=""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=""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=""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=""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=""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=""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=""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=""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=""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=""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=""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=""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=""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=""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=""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=""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=""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=""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=""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=""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=""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=""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=""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=""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=""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=""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=""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=""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=""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=""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=""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=""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=""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=""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=""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=""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=""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=""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=""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=""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=""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=""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=""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=""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=""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=""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=""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=""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=""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=""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=""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=""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=""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=""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=""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=""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=""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=""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=""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=""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=""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=""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=""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=""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=""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=""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=""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=""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=""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=""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=""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=""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=""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=""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=""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=""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=""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=""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=""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=""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=""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=""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=""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=""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=""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=""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=""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=""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=""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=""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=""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=""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=""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=""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=""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=""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=""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=""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=""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=""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=""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=""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=""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=""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=""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=""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=""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=""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=""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=""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=""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=""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=""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=""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=""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=""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=""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=""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=""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=""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=""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=""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=""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=""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=""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=""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=""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=""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=""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=""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=""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=""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=""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=""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=""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=""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=""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=""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=""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=""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=""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=""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=""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=""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=""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=""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=""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=""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=""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=""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=""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=""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=""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=""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=""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=""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=""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=""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=""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=""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=""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=""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=""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=""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=""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=""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=""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=""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=""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=""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=""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=""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=""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=""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=""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=""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=""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=""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=""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=""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=""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=""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=""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=""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=""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=""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=""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=""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=""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=""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=""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=""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=""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=""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=""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=""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=""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=""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=""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=""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=""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=""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=""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=""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=""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=""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=""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=""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=""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=""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=""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=""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=""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=""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=""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=""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=""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=""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=""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=""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=""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=""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=""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=""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=""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=""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=""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=""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=""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=""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=""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=""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=""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=""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=""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=""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=""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=""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=""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=""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=""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=""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=""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=""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=""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=""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=""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=""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=""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=""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=""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=""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=""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=""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=""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=""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=""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=""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=""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=""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=""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=""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=""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=""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=""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=""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=""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=""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=""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=""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=""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=""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=""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=""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=""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=""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=""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=""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=""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=""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=""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=""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=""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=""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=""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=""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=""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=""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=""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=""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=""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=""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=""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=""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=""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=""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=""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=""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=""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=""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=""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=""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=""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=""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=""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=""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=""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=""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=""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=""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=""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=""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=""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=""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=""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=""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=""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=""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=""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=""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=""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=""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=""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=""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=""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=""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=""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=""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=""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=""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=""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=""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=""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=""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=""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=""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=""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=""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=""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=""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=""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=""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=""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=""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=""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=""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=""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=""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=""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=""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=""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=""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=""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=""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=""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=""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=""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=""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=""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=""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=""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=""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=""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=""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=""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=""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=""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=""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=""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=""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=""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=""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=""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=""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=""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=""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=""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=""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=""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=""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=""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=""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=""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=""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=""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=""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=""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=""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=""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=""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=""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=""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=""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=""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=""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=""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=""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=""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=""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=""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=""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=""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=""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=""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=""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=""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=""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=""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=""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=""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=""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=""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=""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=""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=""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=""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=""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=""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=""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=""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=""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=""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=""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=""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=""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=""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=""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=""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=""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=""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=""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=""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=""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=""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=""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=""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=""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=""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=""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=""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=""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=""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=""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=""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=""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=""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=""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=""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=""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=""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=""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=""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=""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=""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=""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=""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=""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=""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=""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=""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=""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=""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="" xmlns:a16="http://schemas.microsoft.com/office/drawing/2014/main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=""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4"/>
  <sheetViews>
    <sheetView tabSelected="1" topLeftCell="D1" zoomScaleNormal="100" workbookViewId="0">
      <selection activeCell="R10" sqref="R10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5.6640625" style="221" customWidth="1"/>
    <col min="7" max="7" width="9.33203125" style="221" customWidth="1"/>
    <col min="8" max="8" width="10.109375" style="221" customWidth="1"/>
    <col min="9" max="9" width="10" style="125" customWidth="1"/>
    <col min="10" max="10" width="17.33203125" style="125" customWidth="1"/>
    <col min="11" max="12" width="17.33203125" style="125" bestFit="1" customWidth="1"/>
    <col min="13" max="13" width="9.6640625" style="125" bestFit="1" customWidth="1"/>
    <col min="14" max="15" width="8.6640625" style="125" customWidth="1"/>
    <col min="16" max="16384" width="11.5546875" style="125"/>
  </cols>
  <sheetData>
    <row r="1" spans="1:15" ht="17.399999999999999" x14ac:dyDescent="0.3">
      <c r="B1" s="265" t="s">
        <v>182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266"/>
      <c r="F4" s="266"/>
      <c r="G4" s="141"/>
      <c r="H4" s="141"/>
      <c r="I4" s="6"/>
      <c r="J4" s="7"/>
      <c r="K4" s="266"/>
      <c r="L4" s="266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idden="1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67"/>
      <c r="B8" s="268" t="s">
        <v>106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ht="53.25" customHeight="1" x14ac:dyDescent="0.3">
      <c r="A9" s="267"/>
      <c r="B9" s="8"/>
      <c r="C9" s="18"/>
      <c r="D9" s="122" t="s">
        <v>184</v>
      </c>
      <c r="E9" s="123" t="s">
        <v>183</v>
      </c>
      <c r="F9" s="123" t="s">
        <v>185</v>
      </c>
      <c r="G9" s="231" t="s">
        <v>173</v>
      </c>
      <c r="H9" s="231" t="s">
        <v>177</v>
      </c>
      <c r="I9" s="243" t="s">
        <v>180</v>
      </c>
      <c r="J9" s="123" t="s">
        <v>186</v>
      </c>
      <c r="K9" s="123" t="s">
        <v>187</v>
      </c>
      <c r="L9" s="123" t="s">
        <v>188</v>
      </c>
      <c r="M9" s="231" t="s">
        <v>173</v>
      </c>
      <c r="N9" s="231" t="s">
        <v>177</v>
      </c>
      <c r="O9" s="241" t="s">
        <v>180</v>
      </c>
    </row>
    <row r="10" spans="1:15" s="136" customFormat="1" ht="19.2" customHeight="1" x14ac:dyDescent="0.25">
      <c r="A10" s="267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7" t="s">
        <v>178</v>
      </c>
      <c r="H10" s="227" t="s">
        <v>179</v>
      </c>
      <c r="I10" s="14" t="s">
        <v>181</v>
      </c>
      <c r="J10" s="10">
        <v>1</v>
      </c>
      <c r="K10" s="10">
        <v>2</v>
      </c>
      <c r="L10" s="10">
        <v>3</v>
      </c>
      <c r="M10" s="10" t="s">
        <v>178</v>
      </c>
      <c r="N10" s="10" t="s">
        <v>179</v>
      </c>
      <c r="O10" s="242" t="s">
        <v>181</v>
      </c>
    </row>
    <row r="11" spans="1:15" s="136" customFormat="1" ht="22.95" customHeight="1" x14ac:dyDescent="0.3">
      <c r="A11" s="267"/>
      <c r="B11" s="118" t="s">
        <v>21</v>
      </c>
      <c r="C11" s="142" t="s">
        <v>98</v>
      </c>
      <c r="D11" s="119">
        <v>1538279090.8099992</v>
      </c>
      <c r="E11" s="120">
        <v>1461456291.4600005</v>
      </c>
      <c r="F11" s="120">
        <v>1440099008.1900015</v>
      </c>
      <c r="G11" s="144">
        <v>105.25659233183447</v>
      </c>
      <c r="H11" s="144">
        <v>106.81759254479289</v>
      </c>
      <c r="I11" s="143">
        <v>101.483042703907</v>
      </c>
      <c r="J11" s="120">
        <v>11990617795.730001</v>
      </c>
      <c r="K11" s="120">
        <v>9825331682.9800014</v>
      </c>
      <c r="L11" s="120">
        <v>11055236101.300001</v>
      </c>
      <c r="M11" s="144">
        <v>122.03779152311807</v>
      </c>
      <c r="N11" s="144">
        <v>108.46098342775336</v>
      </c>
      <c r="O11" s="222">
        <v>88.874914953870828</v>
      </c>
    </row>
    <row r="12" spans="1:15" s="136" customFormat="1" ht="31.95" customHeight="1" x14ac:dyDescent="0.3">
      <c r="A12" s="267"/>
      <c r="B12" s="146" t="s">
        <v>22</v>
      </c>
      <c r="C12" s="147" t="s">
        <v>119</v>
      </c>
      <c r="D12" s="254">
        <v>334263831.60000002</v>
      </c>
      <c r="E12" s="148">
        <v>301665935.69000024</v>
      </c>
      <c r="F12" s="148">
        <v>307691230.05000007</v>
      </c>
      <c r="G12" s="150">
        <v>110.80595853006692</v>
      </c>
      <c r="H12" s="150">
        <v>108.63612575037705</v>
      </c>
      <c r="I12" s="149">
        <v>98.041772474626356</v>
      </c>
      <c r="J12" s="138">
        <v>2629433443.3700004</v>
      </c>
      <c r="K12" s="138">
        <v>2037971959.1600001</v>
      </c>
      <c r="L12" s="148">
        <v>2348381021.1999998</v>
      </c>
      <c r="M12" s="150">
        <v>129.02206193522827</v>
      </c>
      <c r="N12" s="150">
        <v>111.96792256592099</v>
      </c>
      <c r="O12" s="223">
        <v>86.781997502203296</v>
      </c>
    </row>
    <row r="13" spans="1:15" s="136" customFormat="1" ht="22.95" customHeight="1" x14ac:dyDescent="0.25">
      <c r="A13" s="267"/>
      <c r="B13" s="2" t="s">
        <v>23</v>
      </c>
      <c r="C13" s="151" t="s">
        <v>61</v>
      </c>
      <c r="D13" s="255">
        <v>252144512.16000006</v>
      </c>
      <c r="E13" s="152">
        <v>221849299.77000001</v>
      </c>
      <c r="F13" s="152">
        <v>235375498.61000004</v>
      </c>
      <c r="G13" s="154">
        <v>113.65576200664518</v>
      </c>
      <c r="H13" s="154">
        <v>107.1243666605185</v>
      </c>
      <c r="I13" s="153">
        <v>94.25335308055493</v>
      </c>
      <c r="J13" s="127">
        <v>1833622576.3800001</v>
      </c>
      <c r="K13" s="127">
        <v>1554641909.3</v>
      </c>
      <c r="L13" s="152">
        <v>1617676177.3299999</v>
      </c>
      <c r="M13" s="154">
        <v>117.94501135027392</v>
      </c>
      <c r="N13" s="154">
        <v>113.34917346724009</v>
      </c>
      <c r="O13" s="224">
        <v>96.103406298902229</v>
      </c>
    </row>
    <row r="14" spans="1:15" s="136" customFormat="1" ht="19.95" customHeight="1" x14ac:dyDescent="0.25">
      <c r="A14" s="267"/>
      <c r="B14" s="155" t="s">
        <v>24</v>
      </c>
      <c r="C14" s="156" t="s">
        <v>62</v>
      </c>
      <c r="D14" s="256">
        <v>2732758.6899999976</v>
      </c>
      <c r="E14" s="157">
        <v>-1584739.8199999928</v>
      </c>
      <c r="F14" s="157">
        <v>5405554.8999999985</v>
      </c>
      <c r="G14" s="160">
        <v>-172.44210409251974</v>
      </c>
      <c r="H14" s="160">
        <v>50.554637600665167</v>
      </c>
      <c r="I14" s="158">
        <v>-29.316875867822439</v>
      </c>
      <c r="J14" s="159">
        <v>-278455117.01999998</v>
      </c>
      <c r="K14" s="159">
        <v>-247653668.5</v>
      </c>
      <c r="L14" s="157">
        <v>-200190096.16</v>
      </c>
      <c r="M14" s="160">
        <v>112.4373075943351</v>
      </c>
      <c r="N14" s="160">
        <v>139.09535104945823</v>
      </c>
      <c r="O14" s="232">
        <v>123.70925098215908</v>
      </c>
    </row>
    <row r="15" spans="1:15" s="136" customFormat="1" ht="19.95" customHeight="1" x14ac:dyDescent="0.25">
      <c r="A15" s="267"/>
      <c r="B15" s="161" t="s">
        <v>63</v>
      </c>
      <c r="C15" s="162" t="s">
        <v>0</v>
      </c>
      <c r="D15" s="257">
        <v>3488726.6899999976</v>
      </c>
      <c r="E15" s="163">
        <v>7483934.5900000334</v>
      </c>
      <c r="F15" s="163">
        <v>6157693.8699999973</v>
      </c>
      <c r="G15" s="167">
        <v>46.616210337562322</v>
      </c>
      <c r="H15" s="167">
        <v>56.65638408880497</v>
      </c>
      <c r="I15" s="164">
        <v>121.53794501641954</v>
      </c>
      <c r="J15" s="166">
        <v>47098588.080000043</v>
      </c>
      <c r="K15" s="166">
        <v>48844579.180000007</v>
      </c>
      <c r="L15" s="163">
        <v>67802356.939999998</v>
      </c>
      <c r="M15" s="167">
        <v>96.425414796664114</v>
      </c>
      <c r="N15" s="167">
        <v>69.464529266554493</v>
      </c>
      <c r="O15" s="233">
        <v>72.039647859474556</v>
      </c>
    </row>
    <row r="16" spans="1:15" s="136" customFormat="1" ht="19.95" customHeight="1" x14ac:dyDescent="0.25">
      <c r="A16" s="267"/>
      <c r="B16" s="161" t="s">
        <v>25</v>
      </c>
      <c r="C16" s="162" t="s">
        <v>1</v>
      </c>
      <c r="D16" s="257">
        <v>755968</v>
      </c>
      <c r="E16" s="163">
        <v>9068674.4100000262</v>
      </c>
      <c r="F16" s="163">
        <v>752138.96999999881</v>
      </c>
      <c r="G16" s="167">
        <v>8.3360364020390243</v>
      </c>
      <c r="H16" s="167">
        <v>100.50908544201629</v>
      </c>
      <c r="I16" s="164">
        <v>1205.7179286960813</v>
      </c>
      <c r="J16" s="166">
        <v>325553705.10000002</v>
      </c>
      <c r="K16" s="166">
        <v>296498247.68000001</v>
      </c>
      <c r="L16" s="163">
        <v>267992453.09999999</v>
      </c>
      <c r="M16" s="167">
        <v>109.79953765236365</v>
      </c>
      <c r="N16" s="167">
        <v>121.47868394582042</v>
      </c>
      <c r="O16" s="233">
        <v>110.6367900477269</v>
      </c>
    </row>
    <row r="17" spans="1:15" s="136" customFormat="1" ht="19.95" customHeight="1" x14ac:dyDescent="0.25">
      <c r="A17" s="267"/>
      <c r="B17" s="155" t="s">
        <v>26</v>
      </c>
      <c r="C17" s="156" t="s">
        <v>64</v>
      </c>
      <c r="D17" s="256">
        <v>231943092.93000007</v>
      </c>
      <c r="E17" s="157">
        <v>209095051.77999997</v>
      </c>
      <c r="F17" s="157">
        <v>208112438.93000007</v>
      </c>
      <c r="G17" s="160">
        <v>110.92710753099971</v>
      </c>
      <c r="H17" s="160">
        <v>111.45085518315203</v>
      </c>
      <c r="I17" s="158">
        <v>100.47215479048344</v>
      </c>
      <c r="J17" s="159">
        <v>1932593911.73</v>
      </c>
      <c r="K17" s="159">
        <v>1660918657.6999998</v>
      </c>
      <c r="L17" s="157">
        <v>1675482465.21</v>
      </c>
      <c r="M17" s="160">
        <v>116.35692709998271</v>
      </c>
      <c r="N17" s="160">
        <v>115.34551699935423</v>
      </c>
      <c r="O17" s="232">
        <v>99.130769326901031</v>
      </c>
    </row>
    <row r="18" spans="1:15" s="136" customFormat="1" ht="19.95" customHeight="1" x14ac:dyDescent="0.25">
      <c r="A18" s="267"/>
      <c r="B18" s="155" t="s">
        <v>27</v>
      </c>
      <c r="C18" s="156" t="s">
        <v>145</v>
      </c>
      <c r="D18" s="256">
        <v>17724460.599999994</v>
      </c>
      <c r="E18" s="157">
        <v>14282309.900000021</v>
      </c>
      <c r="F18" s="157">
        <v>21818140.209999979</v>
      </c>
      <c r="G18" s="160">
        <v>124.10079828893761</v>
      </c>
      <c r="H18" s="160">
        <v>81.237266006184555</v>
      </c>
      <c r="I18" s="158">
        <v>65.460711877971917</v>
      </c>
      <c r="J18" s="159">
        <v>189603733.91999999</v>
      </c>
      <c r="K18" s="159">
        <v>139634949.86000001</v>
      </c>
      <c r="L18" s="157">
        <v>141758399.57999998</v>
      </c>
      <c r="M18" s="160">
        <v>135.78529881673563</v>
      </c>
      <c r="N18" s="160">
        <v>133.75132230735926</v>
      </c>
      <c r="O18" s="232">
        <v>98.502064268296408</v>
      </c>
    </row>
    <row r="19" spans="1:15" s="136" customFormat="1" ht="19.95" customHeight="1" x14ac:dyDescent="0.25">
      <c r="A19" s="267"/>
      <c r="B19" s="155" t="s">
        <v>28</v>
      </c>
      <c r="C19" s="156" t="s">
        <v>2</v>
      </c>
      <c r="D19" s="256">
        <v>-255800.06000000052</v>
      </c>
      <c r="E19" s="157">
        <v>56677.909999999916</v>
      </c>
      <c r="F19" s="157">
        <v>39364.569999999949</v>
      </c>
      <c r="G19" s="160">
        <v>-451.32232292969326</v>
      </c>
      <c r="H19" s="160">
        <v>-649.82307694457438</v>
      </c>
      <c r="I19" s="158">
        <v>143.98203765467269</v>
      </c>
      <c r="J19" s="159">
        <v>-10119952.25</v>
      </c>
      <c r="K19" s="159">
        <v>1741970.24</v>
      </c>
      <c r="L19" s="157">
        <v>625408.69999999995</v>
      </c>
      <c r="M19" s="160">
        <v>-580.94863032792114</v>
      </c>
      <c r="N19" s="160">
        <v>-1618.134229664538</v>
      </c>
      <c r="O19" s="232">
        <v>278.533100035225</v>
      </c>
    </row>
    <row r="20" spans="1:15" s="136" customFormat="1" ht="22.95" customHeight="1" x14ac:dyDescent="0.25">
      <c r="A20" s="267"/>
      <c r="B20" s="2" t="s">
        <v>29</v>
      </c>
      <c r="C20" s="151" t="s">
        <v>176</v>
      </c>
      <c r="D20" s="255">
        <v>78715953.579999954</v>
      </c>
      <c r="E20" s="152">
        <v>78205257.010000229</v>
      </c>
      <c r="F20" s="152">
        <v>72751101.790000081</v>
      </c>
      <c r="G20" s="154">
        <v>100.65302076807244</v>
      </c>
      <c r="H20" s="154">
        <v>108.19898481705161</v>
      </c>
      <c r="I20" s="153">
        <v>107.49700703604992</v>
      </c>
      <c r="J20" s="127">
        <v>786645661.48000002</v>
      </c>
      <c r="K20" s="127">
        <v>481892706.26000017</v>
      </c>
      <c r="L20" s="152">
        <v>703453518.41000009</v>
      </c>
      <c r="M20" s="154">
        <v>163.24083167500228</v>
      </c>
      <c r="N20" s="154">
        <v>111.82624592709938</v>
      </c>
      <c r="O20" s="224">
        <v>68.503844767058837</v>
      </c>
    </row>
    <row r="21" spans="1:15" s="136" customFormat="1" ht="22.95" customHeight="1" x14ac:dyDescent="0.25">
      <c r="A21" s="267"/>
      <c r="B21" s="161" t="s">
        <v>174</v>
      </c>
      <c r="C21" s="162" t="s">
        <v>104</v>
      </c>
      <c r="D21" s="257">
        <v>79217944.539999962</v>
      </c>
      <c r="E21" s="163">
        <v>78695993.990000248</v>
      </c>
      <c r="F21" s="163">
        <v>73861798.820000172</v>
      </c>
      <c r="G21" s="154">
        <v>100.6632491992744</v>
      </c>
      <c r="H21" s="154">
        <v>107.25157768368547</v>
      </c>
      <c r="I21" s="153">
        <v>106.5449193591682</v>
      </c>
      <c r="J21" s="166">
        <v>962709666.77999997</v>
      </c>
      <c r="K21" s="166">
        <v>681020071.44000018</v>
      </c>
      <c r="L21" s="163">
        <v>832613599.88000011</v>
      </c>
      <c r="M21" s="154">
        <v>141.36289180792778</v>
      </c>
      <c r="N21" s="154">
        <v>115.62502305015794</v>
      </c>
      <c r="O21" s="224">
        <v>81.793051607390481</v>
      </c>
    </row>
    <row r="22" spans="1:15" s="136" customFormat="1" ht="22.95" customHeight="1" x14ac:dyDescent="0.25">
      <c r="A22" s="267"/>
      <c r="B22" s="161" t="s">
        <v>175</v>
      </c>
      <c r="C22" s="162" t="s">
        <v>1</v>
      </c>
      <c r="D22" s="257">
        <v>501990.96000000834</v>
      </c>
      <c r="E22" s="163">
        <v>490736.98000001907</v>
      </c>
      <c r="F22" s="163">
        <v>1110697.0300000012</v>
      </c>
      <c r="G22" s="154">
        <v>102.29328142337852</v>
      </c>
      <c r="H22" s="154">
        <v>45.196029739991992</v>
      </c>
      <c r="I22" s="153">
        <v>44.18279393436557</v>
      </c>
      <c r="J22" s="166">
        <v>176064005.30000001</v>
      </c>
      <c r="K22" s="166">
        <v>199127365.18000001</v>
      </c>
      <c r="L22" s="163">
        <v>129160081.47</v>
      </c>
      <c r="M22" s="154">
        <v>88.417784838787966</v>
      </c>
      <c r="N22" s="154">
        <v>136.31456661855265</v>
      </c>
      <c r="O22" s="224">
        <v>154.17098140051212</v>
      </c>
    </row>
    <row r="23" spans="1:15" s="136" customFormat="1" ht="22.95" customHeight="1" x14ac:dyDescent="0.25">
      <c r="A23" s="267"/>
      <c r="B23" s="2" t="s">
        <v>30</v>
      </c>
      <c r="C23" s="151" t="s">
        <v>4</v>
      </c>
      <c r="D23" s="255">
        <v>3403365.8600000022</v>
      </c>
      <c r="E23" s="152">
        <v>1611378.9100000001</v>
      </c>
      <c r="F23" s="152">
        <v>-435370.35000000149</v>
      </c>
      <c r="G23" s="154">
        <v>211.20829116473928</v>
      </c>
      <c r="H23" s="154">
        <v>-781.71741828537256</v>
      </c>
      <c r="I23" s="153">
        <v>-370.11682352737034</v>
      </c>
      <c r="J23" s="127">
        <v>9165205.5100000016</v>
      </c>
      <c r="K23" s="127">
        <v>1437343.6</v>
      </c>
      <c r="L23" s="152">
        <v>27251325.460000001</v>
      </c>
      <c r="M23" s="154">
        <v>637.64888993835575</v>
      </c>
      <c r="N23" s="154">
        <v>33.632145795817749</v>
      </c>
      <c r="O23" s="224">
        <v>5.2743988622122604</v>
      </c>
    </row>
    <row r="24" spans="1:15" s="136" customFormat="1" ht="34.950000000000003" customHeight="1" x14ac:dyDescent="0.3">
      <c r="A24" s="267"/>
      <c r="B24" s="146" t="s">
        <v>31</v>
      </c>
      <c r="C24" s="147" t="s">
        <v>65</v>
      </c>
      <c r="D24" s="254">
        <v>658036014.28999937</v>
      </c>
      <c r="E24" s="148">
        <v>616734307.29000056</v>
      </c>
      <c r="F24" s="148">
        <v>581541563.4900012</v>
      </c>
      <c r="G24" s="150">
        <v>106.69683954853804</v>
      </c>
      <c r="H24" s="150">
        <v>113.15373751463827</v>
      </c>
      <c r="I24" s="149">
        <v>106.05163001399202</v>
      </c>
      <c r="J24" s="138">
        <v>5225965664.9699993</v>
      </c>
      <c r="K24" s="138">
        <v>4155812542.9299994</v>
      </c>
      <c r="L24" s="148">
        <v>4603931582.6200008</v>
      </c>
      <c r="M24" s="150">
        <v>125.7507553814134</v>
      </c>
      <c r="N24" s="150">
        <v>113.51093236698387</v>
      </c>
      <c r="O24" s="223">
        <v>90.266600803068712</v>
      </c>
    </row>
    <row r="25" spans="1:15" s="136" customFormat="1" ht="22.95" customHeight="1" x14ac:dyDescent="0.25">
      <c r="A25" s="267"/>
      <c r="B25" s="2" t="s">
        <v>32</v>
      </c>
      <c r="C25" s="151" t="s">
        <v>5</v>
      </c>
      <c r="D25" s="255">
        <v>3725791.1400000006</v>
      </c>
      <c r="E25" s="152">
        <v>3458068.6800000034</v>
      </c>
      <c r="F25" s="152">
        <v>3317668.09</v>
      </c>
      <c r="G25" s="154">
        <v>107.74196480099975</v>
      </c>
      <c r="H25" s="154">
        <v>112.3015033128284</v>
      </c>
      <c r="I25" s="153">
        <v>104.23190585047352</v>
      </c>
      <c r="J25" s="127">
        <v>29943364.900000002</v>
      </c>
      <c r="K25" s="127">
        <v>26256469.900000002</v>
      </c>
      <c r="L25" s="152">
        <v>26419784.75</v>
      </c>
      <c r="M25" s="154">
        <v>114.04185335668448</v>
      </c>
      <c r="N25" s="154">
        <v>113.33689953700323</v>
      </c>
      <c r="O25" s="224">
        <v>99.381846402060489</v>
      </c>
    </row>
    <row r="26" spans="1:15" s="136" customFormat="1" ht="22.95" customHeight="1" x14ac:dyDescent="0.25">
      <c r="A26" s="267"/>
      <c r="B26" s="2" t="s">
        <v>33</v>
      </c>
      <c r="C26" s="151" t="s">
        <v>6</v>
      </c>
      <c r="D26" s="255">
        <v>3370094.7099999972</v>
      </c>
      <c r="E26" s="152">
        <v>3151252.6700000092</v>
      </c>
      <c r="F26" s="152">
        <v>2966538.8600000031</v>
      </c>
      <c r="G26" s="154">
        <v>106.94460466732384</v>
      </c>
      <c r="H26" s="154">
        <v>113.60359223475649</v>
      </c>
      <c r="I26" s="153">
        <v>106.22657644875773</v>
      </c>
      <c r="J26" s="127">
        <v>27114172.809999999</v>
      </c>
      <c r="K26" s="127">
        <v>23710715.950000003</v>
      </c>
      <c r="L26" s="152">
        <v>23670280.490000002</v>
      </c>
      <c r="M26" s="154">
        <v>114.35408727082319</v>
      </c>
      <c r="N26" s="154">
        <v>114.54943603838974</v>
      </c>
      <c r="O26" s="224">
        <v>100.17082797146017</v>
      </c>
    </row>
    <row r="27" spans="1:15" s="136" customFormat="1" ht="22.95" customHeight="1" x14ac:dyDescent="0.25">
      <c r="A27" s="267"/>
      <c r="B27" s="2" t="s">
        <v>34</v>
      </c>
      <c r="C27" s="151" t="s">
        <v>7</v>
      </c>
      <c r="D27" s="255">
        <v>419103441.17999935</v>
      </c>
      <c r="E27" s="152">
        <v>390835205.09000111</v>
      </c>
      <c r="F27" s="152">
        <v>371250264.87000132</v>
      </c>
      <c r="G27" s="154">
        <v>107.23277630107265</v>
      </c>
      <c r="H27" s="154">
        <v>112.88973526436527</v>
      </c>
      <c r="I27" s="153">
        <v>105.27540100930506</v>
      </c>
      <c r="J27" s="127">
        <v>3321446620.8899994</v>
      </c>
      <c r="K27" s="127">
        <v>2487573694.6200004</v>
      </c>
      <c r="L27" s="152">
        <v>2933692607.3800006</v>
      </c>
      <c r="M27" s="154">
        <v>133.52153659099457</v>
      </c>
      <c r="N27" s="154">
        <v>113.21726797601646</v>
      </c>
      <c r="O27" s="224">
        <v>84.793263219270386</v>
      </c>
    </row>
    <row r="28" spans="1:15" s="136" customFormat="1" ht="22.95" customHeight="1" x14ac:dyDescent="0.25">
      <c r="A28" s="267"/>
      <c r="B28" s="2" t="s">
        <v>35</v>
      </c>
      <c r="C28" s="151" t="s">
        <v>8</v>
      </c>
      <c r="D28" s="255">
        <v>231836687.25999999</v>
      </c>
      <c r="E28" s="152">
        <v>219289780.84999943</v>
      </c>
      <c r="F28" s="152">
        <v>204007091.66999984</v>
      </c>
      <c r="G28" s="154">
        <v>105.72161017324515</v>
      </c>
      <c r="H28" s="154">
        <v>113.64148440242316</v>
      </c>
      <c r="I28" s="153">
        <v>107.49125388480158</v>
      </c>
      <c r="J28" s="127">
        <v>1847461506.3699996</v>
      </c>
      <c r="K28" s="127">
        <v>1618271662.4599991</v>
      </c>
      <c r="L28" s="152">
        <v>1620148910</v>
      </c>
      <c r="M28" s="154">
        <v>114.16263098629558</v>
      </c>
      <c r="N28" s="154">
        <v>114.0303520847352</v>
      </c>
      <c r="O28" s="224">
        <v>99.884131172856144</v>
      </c>
    </row>
    <row r="29" spans="1:15" s="136" customFormat="1" ht="31.95" customHeight="1" x14ac:dyDescent="0.3">
      <c r="A29" s="267"/>
      <c r="B29" s="146" t="s">
        <v>36</v>
      </c>
      <c r="C29" s="147" t="s">
        <v>66</v>
      </c>
      <c r="D29" s="254">
        <v>1842202.0300000012</v>
      </c>
      <c r="E29" s="148">
        <v>1840695.3999999985</v>
      </c>
      <c r="F29" s="148">
        <v>1640424.2799999993</v>
      </c>
      <c r="G29" s="150">
        <v>100.0818511308282</v>
      </c>
      <c r="H29" s="150">
        <v>112.30033915372198</v>
      </c>
      <c r="I29" s="149">
        <v>112.20849523148971</v>
      </c>
      <c r="J29" s="138">
        <v>14980121.290000001</v>
      </c>
      <c r="K29" s="138">
        <v>13670227.6</v>
      </c>
      <c r="L29" s="148">
        <v>14959389.66</v>
      </c>
      <c r="M29" s="150">
        <v>109.58209130329331</v>
      </c>
      <c r="N29" s="150">
        <v>100.13858606849071</v>
      </c>
      <c r="O29" s="223">
        <v>91.382254962934098</v>
      </c>
    </row>
    <row r="30" spans="1:15" s="136" customFormat="1" ht="22.95" customHeight="1" x14ac:dyDescent="0.25">
      <c r="A30" s="267"/>
      <c r="B30" s="2" t="s">
        <v>37</v>
      </c>
      <c r="C30" s="151" t="s">
        <v>9</v>
      </c>
      <c r="D30" s="255">
        <v>1842202.0300000012</v>
      </c>
      <c r="E30" s="152">
        <v>1840695.3999999985</v>
      </c>
      <c r="F30" s="152">
        <v>1640424.2799999993</v>
      </c>
      <c r="G30" s="154">
        <v>100.0818511308282</v>
      </c>
      <c r="H30" s="154">
        <v>112.30033915372198</v>
      </c>
      <c r="I30" s="153">
        <v>112.20849523148971</v>
      </c>
      <c r="J30" s="127">
        <v>14980121.290000001</v>
      </c>
      <c r="K30" s="127">
        <v>13670227.6</v>
      </c>
      <c r="L30" s="152">
        <v>14959389.66</v>
      </c>
      <c r="M30" s="154">
        <v>109.58209130329331</v>
      </c>
      <c r="N30" s="154">
        <v>100.13858606849071</v>
      </c>
      <c r="O30" s="224">
        <v>91.382254962934098</v>
      </c>
    </row>
    <row r="31" spans="1:15" s="136" customFormat="1" ht="31.95" customHeight="1" x14ac:dyDescent="0.3">
      <c r="A31" s="267"/>
      <c r="B31" s="146" t="s">
        <v>38</v>
      </c>
      <c r="C31" s="168" t="s">
        <v>67</v>
      </c>
      <c r="D31" s="254">
        <v>34206444.61999999</v>
      </c>
      <c r="E31" s="148">
        <v>38668030.93999999</v>
      </c>
      <c r="F31" s="148">
        <v>36571681.149999984</v>
      </c>
      <c r="G31" s="150">
        <v>88.461821790401203</v>
      </c>
      <c r="H31" s="150">
        <v>93.532601030018569</v>
      </c>
      <c r="I31" s="149">
        <v>105.73216686813427</v>
      </c>
      <c r="J31" s="138">
        <v>188234770.01999998</v>
      </c>
      <c r="K31" s="138">
        <v>158799609.63999999</v>
      </c>
      <c r="L31" s="148">
        <v>166310967.70999998</v>
      </c>
      <c r="M31" s="150">
        <v>118.53604076655462</v>
      </c>
      <c r="N31" s="150">
        <v>113.18241521402786</v>
      </c>
      <c r="O31" s="223">
        <v>95.48354617051011</v>
      </c>
    </row>
    <row r="32" spans="1:15" s="136" customFormat="1" ht="22.95" customHeight="1" x14ac:dyDescent="0.25">
      <c r="A32" s="267"/>
      <c r="B32" s="2" t="s">
        <v>39</v>
      </c>
      <c r="C32" s="151" t="s">
        <v>10</v>
      </c>
      <c r="D32" s="255">
        <v>29606711.039999992</v>
      </c>
      <c r="E32" s="152">
        <v>34072871.609999985</v>
      </c>
      <c r="F32" s="152">
        <v>30758111.309999987</v>
      </c>
      <c r="G32" s="154">
        <v>86.892327065590706</v>
      </c>
      <c r="H32" s="154">
        <v>96.256596322201176</v>
      </c>
      <c r="I32" s="153">
        <v>110.77686554480448</v>
      </c>
      <c r="J32" s="127">
        <v>146055274.25999999</v>
      </c>
      <c r="K32" s="127">
        <v>125931655.22999999</v>
      </c>
      <c r="L32" s="152">
        <v>127628288.27</v>
      </c>
      <c r="M32" s="154">
        <v>115.97979395509927</v>
      </c>
      <c r="N32" s="154">
        <v>114.43801075747201</v>
      </c>
      <c r="O32" s="224">
        <v>98.670644993364832</v>
      </c>
    </row>
    <row r="33" spans="1:15" s="136" customFormat="1" ht="19.95" customHeight="1" x14ac:dyDescent="0.25">
      <c r="A33" s="267"/>
      <c r="B33" s="169" t="s">
        <v>68</v>
      </c>
      <c r="C33" s="170" t="s">
        <v>69</v>
      </c>
      <c r="D33" s="258">
        <v>42.579999999999927</v>
      </c>
      <c r="E33" s="171">
        <v>2132.9100000000003</v>
      </c>
      <c r="F33" s="171">
        <v>506.52999999999884</v>
      </c>
      <c r="G33" s="93">
        <v>1.9963336474581637</v>
      </c>
      <c r="H33" s="93">
        <v>8.4062148342645102</v>
      </c>
      <c r="I33" s="172">
        <v>421.08266045446567</v>
      </c>
      <c r="J33" s="92">
        <v>7571.7300000000005</v>
      </c>
      <c r="K33" s="92">
        <v>711.67000000000007</v>
      </c>
      <c r="L33" s="171">
        <v>27847.760000000002</v>
      </c>
      <c r="M33" s="93">
        <v>1063.9383422091698</v>
      </c>
      <c r="N33" s="93">
        <v>27.189727288658045</v>
      </c>
      <c r="O33" s="234">
        <v>2.5555735901199954</v>
      </c>
    </row>
    <row r="34" spans="1:15" s="136" customFormat="1" ht="22.95" customHeight="1" x14ac:dyDescent="0.25">
      <c r="A34" s="267"/>
      <c r="B34" s="2" t="s">
        <v>40</v>
      </c>
      <c r="C34" s="151" t="s">
        <v>11</v>
      </c>
      <c r="D34" s="255">
        <v>5541.0800000001909</v>
      </c>
      <c r="E34" s="152">
        <v>12308.150000000023</v>
      </c>
      <c r="F34" s="152">
        <v>20638.689999999944</v>
      </c>
      <c r="G34" s="154">
        <v>45.019600833595469</v>
      </c>
      <c r="H34" s="154">
        <v>26.8480218463488</v>
      </c>
      <c r="I34" s="153">
        <v>59.636294745451657</v>
      </c>
      <c r="J34" s="127">
        <v>660304.78000000014</v>
      </c>
      <c r="K34" s="127">
        <v>629997.69000000006</v>
      </c>
      <c r="L34" s="152">
        <v>622175.34</v>
      </c>
      <c r="M34" s="154">
        <v>104.81066684546099</v>
      </c>
      <c r="N34" s="154">
        <v>106.12840746790128</v>
      </c>
      <c r="O34" s="224">
        <v>101.25725812276649</v>
      </c>
    </row>
    <row r="35" spans="1:15" s="136" customFormat="1" ht="19.95" customHeight="1" x14ac:dyDescent="0.25">
      <c r="A35" s="267"/>
      <c r="B35" s="169" t="s">
        <v>70</v>
      </c>
      <c r="C35" s="170" t="s">
        <v>71</v>
      </c>
      <c r="D35" s="258">
        <v>2006.7799999999988</v>
      </c>
      <c r="E35" s="171">
        <v>5038.7099999999919</v>
      </c>
      <c r="F35" s="171">
        <v>9106.7699999999895</v>
      </c>
      <c r="G35" s="93">
        <v>39.827257373415065</v>
      </c>
      <c r="H35" s="93">
        <v>22.036133557781749</v>
      </c>
      <c r="I35" s="172">
        <v>55.329277010399927</v>
      </c>
      <c r="J35" s="92">
        <v>263368.71000000002</v>
      </c>
      <c r="K35" s="92">
        <v>251359.38</v>
      </c>
      <c r="L35" s="171">
        <v>244552.43</v>
      </c>
      <c r="M35" s="93">
        <v>104.77775287319695</v>
      </c>
      <c r="N35" s="93">
        <v>107.69417012131102</v>
      </c>
      <c r="O35" s="234">
        <v>102.78343175735363</v>
      </c>
    </row>
    <row r="36" spans="1:15" s="136" customFormat="1" ht="22.95" customHeight="1" x14ac:dyDescent="0.25">
      <c r="A36" s="267"/>
      <c r="B36" s="2" t="s">
        <v>41</v>
      </c>
      <c r="C36" s="173" t="s">
        <v>12</v>
      </c>
      <c r="D36" s="255">
        <v>606892.5</v>
      </c>
      <c r="E36" s="152">
        <v>1182234.3899999997</v>
      </c>
      <c r="F36" s="152">
        <v>775143.79</v>
      </c>
      <c r="G36" s="154">
        <v>51.334363568970467</v>
      </c>
      <c r="H36" s="154">
        <v>78.29418332823127</v>
      </c>
      <c r="I36" s="153">
        <v>152.51807538830951</v>
      </c>
      <c r="J36" s="127">
        <v>6596223.29</v>
      </c>
      <c r="K36" s="127">
        <v>6665077.3899999997</v>
      </c>
      <c r="L36" s="152">
        <v>8026027.8399999999</v>
      </c>
      <c r="M36" s="154">
        <v>98.966942227808104</v>
      </c>
      <c r="N36" s="154">
        <v>82.185402561474291</v>
      </c>
      <c r="O36" s="224">
        <v>83.043287699335963</v>
      </c>
    </row>
    <row r="37" spans="1:15" s="136" customFormat="1" ht="22.95" customHeight="1" x14ac:dyDescent="0.25">
      <c r="A37" s="267"/>
      <c r="B37" s="2" t="s">
        <v>42</v>
      </c>
      <c r="C37" s="173" t="s">
        <v>13</v>
      </c>
      <c r="D37" s="255">
        <v>3987299.9999999963</v>
      </c>
      <c r="E37" s="152">
        <v>3400616.7900000066</v>
      </c>
      <c r="F37" s="152">
        <v>5017787.3599999957</v>
      </c>
      <c r="G37" s="154">
        <v>117.25225881743613</v>
      </c>
      <c r="H37" s="154">
        <v>79.463311494331634</v>
      </c>
      <c r="I37" s="153">
        <v>67.771241505937567</v>
      </c>
      <c r="J37" s="127">
        <v>34922967.689999998</v>
      </c>
      <c r="K37" s="127">
        <v>25572879.330000002</v>
      </c>
      <c r="L37" s="152">
        <v>30034476.259999998</v>
      </c>
      <c r="M37" s="154">
        <v>136.56251702963789</v>
      </c>
      <c r="N37" s="154">
        <v>116.27626660668795</v>
      </c>
      <c r="O37" s="224">
        <v>85.145081634261871</v>
      </c>
    </row>
    <row r="38" spans="1:15" s="136" customFormat="1" ht="26.4" customHeight="1" x14ac:dyDescent="0.25">
      <c r="A38" s="267"/>
      <c r="B38" s="169" t="s">
        <v>72</v>
      </c>
      <c r="C38" s="174" t="s">
        <v>73</v>
      </c>
      <c r="D38" s="258">
        <v>3.0000000000654836E-2</v>
      </c>
      <c r="E38" s="171">
        <v>1437.9899999999907</v>
      </c>
      <c r="F38" s="171">
        <v>401.16999999999825</v>
      </c>
      <c r="G38" s="93">
        <v>2.0862453842276393E-3</v>
      </c>
      <c r="H38" s="93">
        <v>7.4781264802091293E-3</v>
      </c>
      <c r="I38" s="172">
        <v>358.44903656803774</v>
      </c>
      <c r="J38" s="92">
        <v>5331.14</v>
      </c>
      <c r="K38" s="92">
        <v>102270.06999999999</v>
      </c>
      <c r="L38" s="171">
        <v>90849.03</v>
      </c>
      <c r="M38" s="93">
        <v>5.2128056624973471</v>
      </c>
      <c r="N38" s="93">
        <v>5.868130898040409</v>
      </c>
      <c r="O38" s="234">
        <v>112.57144957959375</v>
      </c>
    </row>
    <row r="39" spans="1:15" s="136" customFormat="1" ht="34.950000000000003" customHeight="1" x14ac:dyDescent="0.3">
      <c r="A39" s="267"/>
      <c r="B39" s="146" t="s">
        <v>43</v>
      </c>
      <c r="C39" s="147" t="s">
        <v>129</v>
      </c>
      <c r="D39" s="254">
        <v>499796647.70999986</v>
      </c>
      <c r="E39" s="148">
        <v>494362995.87</v>
      </c>
      <c r="F39" s="148">
        <v>504585606.86000007</v>
      </c>
      <c r="G39" s="150">
        <v>101.09912187712138</v>
      </c>
      <c r="H39" s="150">
        <v>99.050912454716737</v>
      </c>
      <c r="I39" s="149">
        <v>97.974058147711617</v>
      </c>
      <c r="J39" s="138">
        <v>3847783486.5299997</v>
      </c>
      <c r="K39" s="138">
        <v>3394276555.1199999</v>
      </c>
      <c r="L39" s="148">
        <v>3852391602.8300004</v>
      </c>
      <c r="M39" s="150">
        <v>113.36093049713112</v>
      </c>
      <c r="N39" s="150">
        <v>99.880382973096104</v>
      </c>
      <c r="O39" s="223">
        <v>88.108294925846451</v>
      </c>
    </row>
    <row r="40" spans="1:15" s="136" customFormat="1" ht="22.95" customHeight="1" x14ac:dyDescent="0.25">
      <c r="A40" s="267"/>
      <c r="B40" s="2" t="s">
        <v>44</v>
      </c>
      <c r="C40" s="173" t="s">
        <v>111</v>
      </c>
      <c r="D40" s="259">
        <v>314776180.33999979</v>
      </c>
      <c r="E40" s="132">
        <v>324934445.15999997</v>
      </c>
      <c r="F40" s="132">
        <v>319066008.94000012</v>
      </c>
      <c r="G40" s="176">
        <v>96.873749468143274</v>
      </c>
      <c r="H40" s="176">
        <v>98.655504353393212</v>
      </c>
      <c r="I40" s="153">
        <v>101.83925459170531</v>
      </c>
      <c r="J40" s="128">
        <v>2623591783.6599998</v>
      </c>
      <c r="K40" s="128">
        <v>2226157385.0100002</v>
      </c>
      <c r="L40" s="132">
        <v>2513437640.1200004</v>
      </c>
      <c r="M40" s="176">
        <v>117.85293354935973</v>
      </c>
      <c r="N40" s="176">
        <v>104.38260897273506</v>
      </c>
      <c r="O40" s="131">
        <v>88.570225474291689</v>
      </c>
    </row>
    <row r="41" spans="1:15" s="136" customFormat="1" ht="19.95" customHeight="1" x14ac:dyDescent="0.25">
      <c r="A41" s="267"/>
      <c r="B41" s="155" t="s">
        <v>45</v>
      </c>
      <c r="C41" s="156" t="s">
        <v>109</v>
      </c>
      <c r="D41" s="256">
        <v>301502536.93999982</v>
      </c>
      <c r="E41" s="157">
        <v>317190171.78999996</v>
      </c>
      <c r="F41" s="157">
        <v>309622753.6500001</v>
      </c>
      <c r="G41" s="160">
        <v>95.054186338287195</v>
      </c>
      <c r="H41" s="160">
        <v>97.377383730919391</v>
      </c>
      <c r="I41" s="158">
        <v>102.44407688091106</v>
      </c>
      <c r="J41" s="159">
        <v>2524275400</v>
      </c>
      <c r="K41" s="159">
        <v>2150349215.4400001</v>
      </c>
      <c r="L41" s="157">
        <v>2428421965.9300003</v>
      </c>
      <c r="M41" s="160">
        <v>117.38909112413576</v>
      </c>
      <c r="N41" s="160">
        <v>103.94714902989651</v>
      </c>
      <c r="O41" s="232">
        <v>88.549240848943313</v>
      </c>
    </row>
    <row r="42" spans="1:15" s="136" customFormat="1" ht="19.95" customHeight="1" x14ac:dyDescent="0.25">
      <c r="A42" s="267"/>
      <c r="B42" s="161" t="s">
        <v>107</v>
      </c>
      <c r="C42" s="162" t="s">
        <v>104</v>
      </c>
      <c r="D42" s="260">
        <v>518997466.40999985</v>
      </c>
      <c r="E42" s="177">
        <v>472650223.28999996</v>
      </c>
      <c r="F42" s="177">
        <v>472686190.42000008</v>
      </c>
      <c r="G42" s="180">
        <v>109.80582274930251</v>
      </c>
      <c r="H42" s="180">
        <v>109.79746752255453</v>
      </c>
      <c r="I42" s="178">
        <v>99.992390907386536</v>
      </c>
      <c r="J42" s="179">
        <v>3988660628.0799999</v>
      </c>
      <c r="K42" s="179">
        <v>3444872656.71</v>
      </c>
      <c r="L42" s="177">
        <v>3833166459.3600001</v>
      </c>
      <c r="M42" s="180">
        <v>115.78543027739494</v>
      </c>
      <c r="N42" s="180">
        <v>104.05654620973496</v>
      </c>
      <c r="O42" s="235">
        <v>89.870155476763955</v>
      </c>
    </row>
    <row r="43" spans="1:15" s="136" customFormat="1" ht="19.95" customHeight="1" x14ac:dyDescent="0.25">
      <c r="A43" s="267"/>
      <c r="B43" s="161" t="s">
        <v>108</v>
      </c>
      <c r="C43" s="162" t="s">
        <v>1</v>
      </c>
      <c r="D43" s="260">
        <v>217494929.47000003</v>
      </c>
      <c r="E43" s="177">
        <v>155460051.5</v>
      </c>
      <c r="F43" s="177">
        <v>163063436.76999998</v>
      </c>
      <c r="G43" s="182">
        <v>139.90406369445984</v>
      </c>
      <c r="H43" s="182">
        <v>133.38056266824262</v>
      </c>
      <c r="I43" s="181">
        <v>95.337161156044743</v>
      </c>
      <c r="J43" s="179">
        <v>1464385228.0799999</v>
      </c>
      <c r="K43" s="179">
        <v>1294523441.27</v>
      </c>
      <c r="L43" s="177">
        <v>1404744493.4300001</v>
      </c>
      <c r="M43" s="182">
        <v>113.12156901873914</v>
      </c>
      <c r="N43" s="182">
        <v>104.24566424206965</v>
      </c>
      <c r="O43" s="236">
        <v>92.153658357409142</v>
      </c>
    </row>
    <row r="44" spans="1:15" s="136" customFormat="1" ht="22.95" customHeight="1" x14ac:dyDescent="0.25">
      <c r="A44" s="267"/>
      <c r="B44" s="155" t="s">
        <v>46</v>
      </c>
      <c r="C44" s="156" t="s">
        <v>105</v>
      </c>
      <c r="D44" s="256">
        <v>13273643.399999976</v>
      </c>
      <c r="E44" s="157">
        <v>7744273.3699999982</v>
      </c>
      <c r="F44" s="157">
        <v>9443255.2900000103</v>
      </c>
      <c r="G44" s="160">
        <v>171.39946855982407</v>
      </c>
      <c r="H44" s="160">
        <v>140.56215777684395</v>
      </c>
      <c r="I44" s="158">
        <v>82.008514354163879</v>
      </c>
      <c r="J44" s="159">
        <v>99316383.659999937</v>
      </c>
      <c r="K44" s="159">
        <v>75808169.570000038</v>
      </c>
      <c r="L44" s="157">
        <v>85015674.190000057</v>
      </c>
      <c r="M44" s="160">
        <v>131.01013284365453</v>
      </c>
      <c r="N44" s="160">
        <v>116.82126220400191</v>
      </c>
      <c r="O44" s="232">
        <v>89.169638766349919</v>
      </c>
    </row>
    <row r="45" spans="1:15" s="136" customFormat="1" ht="22.95" customHeight="1" x14ac:dyDescent="0.25">
      <c r="A45" s="267"/>
      <c r="B45" s="3" t="s">
        <v>47</v>
      </c>
      <c r="C45" s="34" t="s">
        <v>112</v>
      </c>
      <c r="D45" s="261">
        <v>11181060.170000002</v>
      </c>
      <c r="E45" s="183">
        <v>10559556.919999998</v>
      </c>
      <c r="F45" s="183">
        <v>11612734.650000002</v>
      </c>
      <c r="G45" s="130">
        <v>105.88569439710926</v>
      </c>
      <c r="H45" s="130">
        <v>96.282749128345927</v>
      </c>
      <c r="I45" s="184">
        <v>90.930837896997801</v>
      </c>
      <c r="J45" s="129">
        <v>83876876.770000011</v>
      </c>
      <c r="K45" s="129">
        <v>84710569.649999991</v>
      </c>
      <c r="L45" s="183">
        <v>92105941.540000007</v>
      </c>
      <c r="M45" s="130">
        <v>99.015833698858884</v>
      </c>
      <c r="N45" s="130">
        <v>91.065652625214994</v>
      </c>
      <c r="O45" s="131">
        <v>91.970798228268109</v>
      </c>
    </row>
    <row r="46" spans="1:15" s="136" customFormat="1" ht="22.95" customHeight="1" x14ac:dyDescent="0.25">
      <c r="A46" s="267"/>
      <c r="B46" s="2" t="s">
        <v>48</v>
      </c>
      <c r="C46" s="35" t="s">
        <v>114</v>
      </c>
      <c r="D46" s="259">
        <v>146935836.77000004</v>
      </c>
      <c r="E46" s="132">
        <v>131604961.21000001</v>
      </c>
      <c r="F46" s="132">
        <v>145788038.50999999</v>
      </c>
      <c r="G46" s="130">
        <v>111.64916232567919</v>
      </c>
      <c r="H46" s="130">
        <v>100.78730619585181</v>
      </c>
      <c r="I46" s="175">
        <v>90.271439656534554</v>
      </c>
      <c r="J46" s="128">
        <v>937873622.26999998</v>
      </c>
      <c r="K46" s="128">
        <v>872644984.5</v>
      </c>
      <c r="L46" s="132">
        <v>1008727105.96</v>
      </c>
      <c r="M46" s="130">
        <v>107.47481953470161</v>
      </c>
      <c r="N46" s="130">
        <v>92.975951248720605</v>
      </c>
      <c r="O46" s="131">
        <v>86.509520696334278</v>
      </c>
    </row>
    <row r="47" spans="1:15" s="136" customFormat="1" ht="19.95" customHeight="1" x14ac:dyDescent="0.25">
      <c r="A47" s="267"/>
      <c r="B47" s="161" t="s">
        <v>77</v>
      </c>
      <c r="C47" s="185" t="s">
        <v>104</v>
      </c>
      <c r="D47" s="262">
        <v>152774719.62000003</v>
      </c>
      <c r="E47" s="186">
        <v>138429445.14000002</v>
      </c>
      <c r="F47" s="186">
        <v>151783415.94</v>
      </c>
      <c r="G47" s="182">
        <v>110.36287797404086</v>
      </c>
      <c r="H47" s="182">
        <v>100.65310407850612</v>
      </c>
      <c r="I47" s="181">
        <v>91.201956605536665</v>
      </c>
      <c r="J47" s="187">
        <v>1008797823.8</v>
      </c>
      <c r="K47" s="165">
        <v>927626023.27999997</v>
      </c>
      <c r="L47" s="186">
        <v>1067012209.01</v>
      </c>
      <c r="M47" s="182">
        <v>108.75048764080421</v>
      </c>
      <c r="N47" s="182">
        <v>94.54416878097274</v>
      </c>
      <c r="O47" s="236">
        <v>86.936776865999875</v>
      </c>
    </row>
    <row r="48" spans="1:15" s="136" customFormat="1" ht="19.95" customHeight="1" x14ac:dyDescent="0.25">
      <c r="A48" s="267"/>
      <c r="B48" s="161" t="s">
        <v>113</v>
      </c>
      <c r="C48" s="185" t="s">
        <v>1</v>
      </c>
      <c r="D48" s="257">
        <v>5838882.8499999996</v>
      </c>
      <c r="E48" s="163">
        <v>6824483.9299999997</v>
      </c>
      <c r="F48" s="163">
        <v>5995377.4299999997</v>
      </c>
      <c r="G48" s="167">
        <v>85.557866497899425</v>
      </c>
      <c r="H48" s="167">
        <v>97.38974598635069</v>
      </c>
      <c r="I48" s="164">
        <v>113.82909599404488</v>
      </c>
      <c r="J48" s="166">
        <v>70924201.530000001</v>
      </c>
      <c r="K48" s="188">
        <v>54981038.780000009</v>
      </c>
      <c r="L48" s="163">
        <v>58285103.050000012</v>
      </c>
      <c r="M48" s="167">
        <v>128.99756553126366</v>
      </c>
      <c r="N48" s="167">
        <v>121.68495519199394</v>
      </c>
      <c r="O48" s="233">
        <v>94.331202833825984</v>
      </c>
    </row>
    <row r="49" spans="1:15" s="136" customFormat="1" ht="22.95" customHeight="1" x14ac:dyDescent="0.25">
      <c r="A49" s="267"/>
      <c r="B49" s="2" t="s">
        <v>49</v>
      </c>
      <c r="C49" s="173" t="s">
        <v>74</v>
      </c>
      <c r="D49" s="259">
        <v>20998939.230000004</v>
      </c>
      <c r="E49" s="152">
        <v>19283524.400000006</v>
      </c>
      <c r="F49" s="152">
        <v>20389821.030000031</v>
      </c>
      <c r="G49" s="130">
        <v>108.89575367249773</v>
      </c>
      <c r="H49" s="130">
        <v>102.98736413185658</v>
      </c>
      <c r="I49" s="184">
        <v>94.574270032226849</v>
      </c>
      <c r="J49" s="127">
        <v>151924450.44</v>
      </c>
      <c r="K49" s="124">
        <v>149336863.69999999</v>
      </c>
      <c r="L49" s="152">
        <v>167147884.72000003</v>
      </c>
      <c r="M49" s="130">
        <v>101.73271801475498</v>
      </c>
      <c r="N49" s="130">
        <v>90.892236353752381</v>
      </c>
      <c r="O49" s="131">
        <v>89.344154100522175</v>
      </c>
    </row>
    <row r="50" spans="1:15" s="136" customFormat="1" ht="19.95" customHeight="1" x14ac:dyDescent="0.25">
      <c r="A50" s="267"/>
      <c r="B50" s="169" t="s">
        <v>110</v>
      </c>
      <c r="C50" s="170" t="s">
        <v>75</v>
      </c>
      <c r="D50" s="258">
        <v>20883350.910000011</v>
      </c>
      <c r="E50" s="171">
        <v>19094221.189999998</v>
      </c>
      <c r="F50" s="171">
        <v>20279119.660000026</v>
      </c>
      <c r="G50" s="93">
        <v>109.3700062558038</v>
      </c>
      <c r="H50" s="93">
        <v>102.97957337463623</v>
      </c>
      <c r="I50" s="172">
        <v>94.157051736633292</v>
      </c>
      <c r="J50" s="92">
        <v>149571568.90000001</v>
      </c>
      <c r="K50" s="189">
        <v>148100266.44999999</v>
      </c>
      <c r="L50" s="171">
        <v>165544908.57000002</v>
      </c>
      <c r="M50" s="93">
        <v>100.99345023831997</v>
      </c>
      <c r="N50" s="93">
        <v>90.351053494800922</v>
      </c>
      <c r="O50" s="234">
        <v>89.46229015999991</v>
      </c>
    </row>
    <row r="51" spans="1:15" s="136" customFormat="1" ht="22.95" customHeight="1" x14ac:dyDescent="0.25">
      <c r="A51" s="267"/>
      <c r="B51" s="2" t="s">
        <v>91</v>
      </c>
      <c r="C51" s="173" t="s">
        <v>76</v>
      </c>
      <c r="D51" s="255">
        <v>4817244.760000011</v>
      </c>
      <c r="E51" s="152">
        <v>4938201.2499999963</v>
      </c>
      <c r="F51" s="152">
        <v>5100652.7700000033</v>
      </c>
      <c r="G51" s="154">
        <v>97.550596181150269</v>
      </c>
      <c r="H51" s="154">
        <v>94.443691370898947</v>
      </c>
      <c r="I51" s="153">
        <v>96.815083728979118</v>
      </c>
      <c r="J51" s="127">
        <v>42148422.75</v>
      </c>
      <c r="K51" s="127">
        <v>41095388.810000002</v>
      </c>
      <c r="L51" s="152">
        <v>38618402.609999999</v>
      </c>
      <c r="M51" s="154">
        <v>102.56241386319176</v>
      </c>
      <c r="N51" s="154">
        <v>109.1407720191045</v>
      </c>
      <c r="O51" s="224">
        <v>106.41400480753857</v>
      </c>
    </row>
    <row r="52" spans="1:15" s="136" customFormat="1" ht="19.95" customHeight="1" x14ac:dyDescent="0.25">
      <c r="A52" s="267"/>
      <c r="B52" s="169" t="s">
        <v>99</v>
      </c>
      <c r="C52" s="170" t="s">
        <v>78</v>
      </c>
      <c r="D52" s="258">
        <v>2749633.8400000078</v>
      </c>
      <c r="E52" s="171">
        <v>2875384.620000002</v>
      </c>
      <c r="F52" s="171">
        <v>3040914.9500000025</v>
      </c>
      <c r="G52" s="93">
        <v>95.626644897335709</v>
      </c>
      <c r="H52" s="93">
        <v>90.421267454389195</v>
      </c>
      <c r="I52" s="172">
        <v>94.556561669046332</v>
      </c>
      <c r="J52" s="92">
        <v>23706180.100000005</v>
      </c>
      <c r="K52" s="92">
        <v>21639286.800000001</v>
      </c>
      <c r="L52" s="171">
        <v>20874011.380000003</v>
      </c>
      <c r="M52" s="93">
        <v>109.55157773499265</v>
      </c>
      <c r="N52" s="93">
        <v>113.5679178689803</v>
      </c>
      <c r="O52" s="234">
        <v>103.66616366192667</v>
      </c>
    </row>
    <row r="53" spans="1:15" s="136" customFormat="1" ht="22.95" customHeight="1" x14ac:dyDescent="0.25">
      <c r="A53" s="267"/>
      <c r="B53" s="2" t="s">
        <v>100</v>
      </c>
      <c r="C53" s="173" t="s">
        <v>14</v>
      </c>
      <c r="D53" s="255">
        <v>1087386.44</v>
      </c>
      <c r="E53" s="152">
        <v>3042306.93</v>
      </c>
      <c r="F53" s="152">
        <v>2628350.9600000032</v>
      </c>
      <c r="G53" s="154">
        <v>35.742167539946401</v>
      </c>
      <c r="H53" s="154">
        <v>41.371432375225822</v>
      </c>
      <c r="I53" s="153">
        <v>115.74964593008525</v>
      </c>
      <c r="J53" s="127">
        <v>8368330.6400000006</v>
      </c>
      <c r="K53" s="127">
        <v>20331363.449999999</v>
      </c>
      <c r="L53" s="152">
        <v>32354627.880000003</v>
      </c>
      <c r="M53" s="154">
        <v>41.159711991671671</v>
      </c>
      <c r="N53" s="154">
        <v>25.864400824009724</v>
      </c>
      <c r="O53" s="224">
        <v>62.839120033792206</v>
      </c>
    </row>
    <row r="54" spans="1:15" s="136" customFormat="1" ht="31.95" customHeight="1" x14ac:dyDescent="0.3">
      <c r="A54" s="267"/>
      <c r="B54" s="146" t="s">
        <v>50</v>
      </c>
      <c r="C54" s="147" t="s">
        <v>90</v>
      </c>
      <c r="D54" s="254">
        <v>10133950.559999986</v>
      </c>
      <c r="E54" s="148">
        <v>8169917.0700000096</v>
      </c>
      <c r="F54" s="148">
        <v>8065535.4699999904</v>
      </c>
      <c r="G54" s="150">
        <v>124.03982161840932</v>
      </c>
      <c r="H54" s="150">
        <v>125.64510561875935</v>
      </c>
      <c r="I54" s="149">
        <v>101.29416825935822</v>
      </c>
      <c r="J54" s="138">
        <v>84218246.940000013</v>
      </c>
      <c r="K54" s="138">
        <v>64781796.019999959</v>
      </c>
      <c r="L54" s="148">
        <v>69247064.869999945</v>
      </c>
      <c r="M54" s="150">
        <v>130.00295162239632</v>
      </c>
      <c r="N54" s="150">
        <v>121.61995183204661</v>
      </c>
      <c r="O54" s="223">
        <v>93.551685030430093</v>
      </c>
    </row>
    <row r="55" spans="1:15" s="136" customFormat="1" ht="22.95" customHeight="1" x14ac:dyDescent="0.25">
      <c r="A55" s="267"/>
      <c r="B55" s="2" t="s">
        <v>102</v>
      </c>
      <c r="C55" s="35" t="s">
        <v>103</v>
      </c>
      <c r="D55" s="259">
        <v>10133950.559999986</v>
      </c>
      <c r="E55" s="132">
        <v>8169917.0700000096</v>
      </c>
      <c r="F55" s="132">
        <v>8065535.4699999904</v>
      </c>
      <c r="G55" s="130">
        <v>124.03982161840932</v>
      </c>
      <c r="H55" s="130">
        <v>125.64510561875935</v>
      </c>
      <c r="I55" s="184">
        <v>101.29416825935822</v>
      </c>
      <c r="J55" s="128">
        <v>84218246.940000013</v>
      </c>
      <c r="K55" s="128">
        <v>64781796.019999959</v>
      </c>
      <c r="L55" s="132">
        <v>69247064.869999945</v>
      </c>
      <c r="M55" s="130">
        <v>130.00295162239632</v>
      </c>
      <c r="N55" s="130">
        <v>121.61995183204661</v>
      </c>
      <c r="O55" s="131">
        <v>93.551685030430093</v>
      </c>
    </row>
    <row r="56" spans="1:15" s="136" customFormat="1" ht="31.95" customHeight="1" x14ac:dyDescent="0.3">
      <c r="A56" s="267"/>
      <c r="B56" s="146" t="s">
        <v>52</v>
      </c>
      <c r="C56" s="190" t="s">
        <v>15</v>
      </c>
      <c r="D56" s="254">
        <v>0</v>
      </c>
      <c r="E56" s="148">
        <v>14409.2</v>
      </c>
      <c r="F56" s="148">
        <v>2966.8900000000012</v>
      </c>
      <c r="G56" s="150">
        <v>0</v>
      </c>
      <c r="H56" s="150">
        <v>0</v>
      </c>
      <c r="I56" s="149">
        <v>485.6668093525542</v>
      </c>
      <c r="J56" s="138">
        <v>2062.61</v>
      </c>
      <c r="K56" s="138">
        <v>18992.510000000002</v>
      </c>
      <c r="L56" s="148">
        <v>14472.41</v>
      </c>
      <c r="M56" s="150">
        <v>10.860123280177291</v>
      </c>
      <c r="N56" s="150">
        <v>14.25201469554829</v>
      </c>
      <c r="O56" s="223">
        <v>131.23253141667493</v>
      </c>
    </row>
    <row r="57" spans="1:15" s="136" customFormat="1" ht="22.95" customHeight="1" x14ac:dyDescent="0.3">
      <c r="A57" s="267"/>
      <c r="B57" s="118" t="s">
        <v>51</v>
      </c>
      <c r="C57" s="142" t="s">
        <v>117</v>
      </c>
      <c r="D57" s="119">
        <v>8511651.639999995</v>
      </c>
      <c r="E57" s="120">
        <v>7623377.9199999971</v>
      </c>
      <c r="F57" s="120">
        <v>8635204.1800000016</v>
      </c>
      <c r="G57" s="144">
        <v>111.65197015445875</v>
      </c>
      <c r="H57" s="144">
        <v>98.569199553078704</v>
      </c>
      <c r="I57" s="191">
        <v>88.28254388768832</v>
      </c>
      <c r="J57" s="226">
        <v>44353069.969999991</v>
      </c>
      <c r="K57" s="121">
        <v>49087854.219999999</v>
      </c>
      <c r="L57" s="120">
        <v>70034113.560000002</v>
      </c>
      <c r="M57" s="144">
        <v>90.354468890043876</v>
      </c>
      <c r="N57" s="144">
        <v>63.33066517933662</v>
      </c>
      <c r="O57" s="222">
        <v>70.09134795137399</v>
      </c>
    </row>
    <row r="58" spans="1:15" s="136" customFormat="1" ht="33" customHeight="1" x14ac:dyDescent="0.3">
      <c r="A58" s="267"/>
      <c r="B58" s="146" t="s">
        <v>53</v>
      </c>
      <c r="C58" s="192" t="s">
        <v>101</v>
      </c>
      <c r="D58" s="254">
        <v>6131725.4099999964</v>
      </c>
      <c r="E58" s="148">
        <v>4889210.1699999981</v>
      </c>
      <c r="F58" s="148">
        <v>5882990.7600000035</v>
      </c>
      <c r="G58" s="150">
        <v>125.41341437158957</v>
      </c>
      <c r="H58" s="150">
        <v>104.22803060802349</v>
      </c>
      <c r="I58" s="193">
        <v>83.107561603581289</v>
      </c>
      <c r="J58" s="138">
        <v>22632270.779999997</v>
      </c>
      <c r="K58" s="138">
        <v>30861138.350000001</v>
      </c>
      <c r="L58" s="148">
        <v>45005266.870000005</v>
      </c>
      <c r="M58" s="150">
        <v>73.335826188018743</v>
      </c>
      <c r="N58" s="150">
        <v>50.288049275153632</v>
      </c>
      <c r="O58" s="223">
        <v>68.572281637933543</v>
      </c>
    </row>
    <row r="59" spans="1:15" s="136" customFormat="1" ht="22.95" customHeight="1" x14ac:dyDescent="0.25">
      <c r="A59" s="267"/>
      <c r="B59" s="2" t="s">
        <v>92</v>
      </c>
      <c r="C59" s="194" t="s">
        <v>79</v>
      </c>
      <c r="D59" s="255">
        <v>2997273.4799999995</v>
      </c>
      <c r="E59" s="152">
        <v>2703865.379999999</v>
      </c>
      <c r="F59" s="152">
        <v>2886794.2700000033</v>
      </c>
      <c r="G59" s="154">
        <v>110.85143151616523</v>
      </c>
      <c r="H59" s="154">
        <v>103.82705519226336</v>
      </c>
      <c r="I59" s="153">
        <v>93.663251590145208</v>
      </c>
      <c r="J59" s="127">
        <v>5517258.3899999997</v>
      </c>
      <c r="K59" s="127">
        <v>15865814.739999998</v>
      </c>
      <c r="L59" s="152">
        <v>25745420.790000003</v>
      </c>
      <c r="M59" s="154">
        <v>34.774504054243103</v>
      </c>
      <c r="N59" s="154">
        <v>21.43005715464167</v>
      </c>
      <c r="O59" s="224">
        <v>61.625773645007087</v>
      </c>
    </row>
    <row r="60" spans="1:15" s="136" customFormat="1" ht="28.95" customHeight="1" x14ac:dyDescent="0.25">
      <c r="A60" s="267"/>
      <c r="B60" s="2" t="s">
        <v>93</v>
      </c>
      <c r="C60" s="195" t="s">
        <v>120</v>
      </c>
      <c r="D60" s="255">
        <v>2618081.6399999969</v>
      </c>
      <c r="E60" s="152">
        <v>1764140.9699999988</v>
      </c>
      <c r="F60" s="152">
        <v>2519252.0700000003</v>
      </c>
      <c r="G60" s="130">
        <v>148.40546671278761</v>
      </c>
      <c r="H60" s="130">
        <v>103.92297266227895</v>
      </c>
      <c r="I60" s="184">
        <v>70.026377709793792</v>
      </c>
      <c r="J60" s="127">
        <v>13690301.489999998</v>
      </c>
      <c r="K60" s="127">
        <v>11934522.189999999</v>
      </c>
      <c r="L60" s="152">
        <v>15512859.15</v>
      </c>
      <c r="M60" s="130">
        <v>114.7117686996399</v>
      </c>
      <c r="N60" s="130">
        <v>88.251310462004668</v>
      </c>
      <c r="O60" s="131">
        <v>76.933091924579216</v>
      </c>
    </row>
    <row r="61" spans="1:15" s="136" customFormat="1" ht="25.95" customHeight="1" x14ac:dyDescent="0.25">
      <c r="A61" s="267"/>
      <c r="B61" s="2" t="s">
        <v>94</v>
      </c>
      <c r="C61" s="195" t="s">
        <v>80</v>
      </c>
      <c r="D61" s="255">
        <v>516370.28999999957</v>
      </c>
      <c r="E61" s="152">
        <v>421203.81999999983</v>
      </c>
      <c r="F61" s="152">
        <v>476944.41999999993</v>
      </c>
      <c r="G61" s="130">
        <v>122.59392376830765</v>
      </c>
      <c r="H61" s="130">
        <v>108.26634474515913</v>
      </c>
      <c r="I61" s="184">
        <v>88.312977851800824</v>
      </c>
      <c r="J61" s="127">
        <v>3424710.9</v>
      </c>
      <c r="K61" s="127">
        <v>3060801.42</v>
      </c>
      <c r="L61" s="152">
        <v>3746986.93</v>
      </c>
      <c r="M61" s="130">
        <v>111.88935282185017</v>
      </c>
      <c r="N61" s="130">
        <v>91.399061805641253</v>
      </c>
      <c r="O61" s="131">
        <v>81.68700551085189</v>
      </c>
    </row>
    <row r="62" spans="1:15" s="136" customFormat="1" ht="21" customHeight="1" x14ac:dyDescent="0.3">
      <c r="A62" s="267"/>
      <c r="B62" s="146" t="s">
        <v>54</v>
      </c>
      <c r="C62" s="190" t="s">
        <v>81</v>
      </c>
      <c r="D62" s="254">
        <v>1223.8299999999992</v>
      </c>
      <c r="E62" s="148">
        <v>1817.59</v>
      </c>
      <c r="F62" s="148">
        <v>7845.4400000000005</v>
      </c>
      <c r="G62" s="150">
        <v>67.332566750477241</v>
      </c>
      <c r="H62" s="150">
        <v>15.599252559448534</v>
      </c>
      <c r="I62" s="149">
        <v>23.167470530652199</v>
      </c>
      <c r="J62" s="138">
        <v>17281.14</v>
      </c>
      <c r="K62" s="139">
        <v>15011.380000000001</v>
      </c>
      <c r="L62" s="148">
        <v>33269.4</v>
      </c>
      <c r="M62" s="150">
        <v>115.12026209449098</v>
      </c>
      <c r="N62" s="150">
        <v>51.943046763692756</v>
      </c>
      <c r="O62" s="223">
        <v>45.120681467053807</v>
      </c>
    </row>
    <row r="63" spans="1:15" s="136" customFormat="1" ht="21" customHeight="1" x14ac:dyDescent="0.3">
      <c r="A63" s="267"/>
      <c r="B63" s="146" t="s">
        <v>55</v>
      </c>
      <c r="C63" s="190" t="s">
        <v>121</v>
      </c>
      <c r="D63" s="254">
        <v>2099578.1199999992</v>
      </c>
      <c r="E63" s="148">
        <v>2310262.7499999991</v>
      </c>
      <c r="F63" s="148">
        <v>2429491.0399999982</v>
      </c>
      <c r="G63" s="150">
        <v>90.880490541606136</v>
      </c>
      <c r="H63" s="150">
        <v>86.420492417210184</v>
      </c>
      <c r="I63" s="193">
        <v>95.092458130654421</v>
      </c>
      <c r="J63" s="138">
        <v>20023779.639999997</v>
      </c>
      <c r="K63" s="139">
        <v>16238751.59</v>
      </c>
      <c r="L63" s="148">
        <v>22206928.349999998</v>
      </c>
      <c r="M63" s="150">
        <v>123.30861476032959</v>
      </c>
      <c r="N63" s="150">
        <v>90.169064917075744</v>
      </c>
      <c r="O63" s="223">
        <v>73.124708352562422</v>
      </c>
    </row>
    <row r="64" spans="1:15" s="136" customFormat="1" ht="21" customHeight="1" x14ac:dyDescent="0.3">
      <c r="A64" s="267"/>
      <c r="B64" s="146" t="s">
        <v>57</v>
      </c>
      <c r="C64" s="190" t="s">
        <v>161</v>
      </c>
      <c r="D64" s="254">
        <v>279124.28000000003</v>
      </c>
      <c r="E64" s="148">
        <v>422087.41000000003</v>
      </c>
      <c r="F64" s="148">
        <v>314876.94000000006</v>
      </c>
      <c r="G64" s="150">
        <v>66.129496731494555</v>
      </c>
      <c r="H64" s="150">
        <v>88.645513386912356</v>
      </c>
      <c r="I64" s="193">
        <v>134.04837140503204</v>
      </c>
      <c r="J64" s="138">
        <v>1679738.41</v>
      </c>
      <c r="K64" s="138">
        <v>1972952.9</v>
      </c>
      <c r="L64" s="148">
        <v>2788648.94</v>
      </c>
      <c r="M64" s="150">
        <v>85.138292454928859</v>
      </c>
      <c r="N64" s="150">
        <v>60.234846556196487</v>
      </c>
      <c r="O64" s="223">
        <v>70.749418175240081</v>
      </c>
    </row>
    <row r="65" spans="1:15" s="136" customFormat="1" ht="22.95" customHeight="1" x14ac:dyDescent="0.25">
      <c r="A65" s="267"/>
      <c r="B65" s="2" t="s">
        <v>58</v>
      </c>
      <c r="C65" s="151" t="s">
        <v>16</v>
      </c>
      <c r="D65" s="255">
        <v>279124.28000000003</v>
      </c>
      <c r="E65" s="196">
        <v>422087.41000000003</v>
      </c>
      <c r="F65" s="196">
        <v>314876.94000000006</v>
      </c>
      <c r="G65" s="154">
        <v>66.129496731494555</v>
      </c>
      <c r="H65" s="154">
        <v>88.645513386912356</v>
      </c>
      <c r="I65" s="184">
        <v>134.04837140503204</v>
      </c>
      <c r="J65" s="197">
        <v>1679738.41</v>
      </c>
      <c r="K65" s="197">
        <v>1972952.9</v>
      </c>
      <c r="L65" s="196">
        <v>2788648.94</v>
      </c>
      <c r="M65" s="154">
        <v>85.138292454928859</v>
      </c>
      <c r="N65" s="154">
        <v>60.234846556196487</v>
      </c>
      <c r="O65" s="224">
        <v>70.749418175240081</v>
      </c>
    </row>
    <row r="66" spans="1:15" s="136" customFormat="1" ht="19.95" customHeight="1" x14ac:dyDescent="0.25">
      <c r="A66" s="267"/>
      <c r="B66" s="169" t="s">
        <v>160</v>
      </c>
      <c r="C66" s="170" t="s">
        <v>82</v>
      </c>
      <c r="D66" s="258">
        <v>279124.28000000003</v>
      </c>
      <c r="E66" s="198">
        <v>422087.41000000003</v>
      </c>
      <c r="F66" s="198">
        <v>314876.94000000006</v>
      </c>
      <c r="G66" s="93">
        <v>66.129496731494555</v>
      </c>
      <c r="H66" s="93">
        <v>88.645513386912356</v>
      </c>
      <c r="I66" s="199">
        <v>134.04837140503204</v>
      </c>
      <c r="J66" s="200">
        <v>1679738.41</v>
      </c>
      <c r="K66" s="200">
        <v>1972952.9</v>
      </c>
      <c r="L66" s="198">
        <v>2788648.94</v>
      </c>
      <c r="M66" s="93">
        <v>85.138292454928859</v>
      </c>
      <c r="N66" s="93">
        <v>60.234846556196487</v>
      </c>
      <c r="O66" s="234">
        <v>70.749418175240081</v>
      </c>
    </row>
    <row r="67" spans="1:15" s="136" customFormat="1" ht="22.95" customHeight="1" x14ac:dyDescent="0.3">
      <c r="A67" s="267"/>
      <c r="B67" s="118" t="s">
        <v>56</v>
      </c>
      <c r="C67" s="142" t="s">
        <v>118</v>
      </c>
      <c r="D67" s="119">
        <v>45901034.850000165</v>
      </c>
      <c r="E67" s="120">
        <v>42678222.209999904</v>
      </c>
      <c r="F67" s="120">
        <v>43290558.510000013</v>
      </c>
      <c r="G67" s="144">
        <v>107.55142195038556</v>
      </c>
      <c r="H67" s="144">
        <v>106.03012857733664</v>
      </c>
      <c r="I67" s="143">
        <v>98.585519981548259</v>
      </c>
      <c r="J67" s="121">
        <v>370402964.9000001</v>
      </c>
      <c r="K67" s="121">
        <v>366315064.46999997</v>
      </c>
      <c r="L67" s="120">
        <v>345500680.18999994</v>
      </c>
      <c r="M67" s="144">
        <v>101.11595203869508</v>
      </c>
      <c r="N67" s="144">
        <v>107.20759354114895</v>
      </c>
      <c r="O67" s="222">
        <v>106.02441195442904</v>
      </c>
    </row>
    <row r="68" spans="1:15" s="136" customFormat="1" ht="34.950000000000003" customHeight="1" x14ac:dyDescent="0.3">
      <c r="A68" s="267"/>
      <c r="B68" s="146" t="s">
        <v>95</v>
      </c>
      <c r="C68" s="192" t="s">
        <v>122</v>
      </c>
      <c r="D68" s="254">
        <v>45901034.850000165</v>
      </c>
      <c r="E68" s="148">
        <v>42678222.209999904</v>
      </c>
      <c r="F68" s="148">
        <v>43290558.510000013</v>
      </c>
      <c r="G68" s="150">
        <v>107.55142195038556</v>
      </c>
      <c r="H68" s="150">
        <v>106.03012857733664</v>
      </c>
      <c r="I68" s="193">
        <v>98.585519981548259</v>
      </c>
      <c r="J68" s="140">
        <v>370402964.9000001</v>
      </c>
      <c r="K68" s="138">
        <v>366315064.46999997</v>
      </c>
      <c r="L68" s="148">
        <v>345500680.18999994</v>
      </c>
      <c r="M68" s="150">
        <v>101.11595203869508</v>
      </c>
      <c r="N68" s="150">
        <v>107.20759354114895</v>
      </c>
      <c r="O68" s="223">
        <v>106.02441195442904</v>
      </c>
    </row>
    <row r="69" spans="1:15" ht="22.95" customHeight="1" x14ac:dyDescent="0.3">
      <c r="A69" s="267"/>
      <c r="B69" s="2" t="s">
        <v>96</v>
      </c>
      <c r="C69" s="134" t="s">
        <v>17</v>
      </c>
      <c r="D69" s="259">
        <v>29859.850000000006</v>
      </c>
      <c r="E69" s="132">
        <v>17213.579999999987</v>
      </c>
      <c r="F69" s="132">
        <v>28133.809999999998</v>
      </c>
      <c r="G69" s="130">
        <v>173.46682096344878</v>
      </c>
      <c r="H69" s="130">
        <v>106.1351093221999</v>
      </c>
      <c r="I69" s="184">
        <v>61.184674240708915</v>
      </c>
      <c r="J69" s="128">
        <v>244615.96000000002</v>
      </c>
      <c r="K69" s="128">
        <v>237477.24</v>
      </c>
      <c r="L69" s="132">
        <v>218437.74</v>
      </c>
      <c r="M69" s="130">
        <v>103.0060649180528</v>
      </c>
      <c r="N69" s="130">
        <v>111.9842935565988</v>
      </c>
      <c r="O69" s="131">
        <v>108.71621359935331</v>
      </c>
    </row>
    <row r="70" spans="1:15" ht="31.2" customHeight="1" x14ac:dyDescent="0.3">
      <c r="A70" s="267"/>
      <c r="B70" s="2" t="s">
        <v>97</v>
      </c>
      <c r="C70" s="134" t="s">
        <v>18</v>
      </c>
      <c r="D70" s="259">
        <v>49941.359999999986</v>
      </c>
      <c r="E70" s="132">
        <v>28979.659999999974</v>
      </c>
      <c r="F70" s="132">
        <v>47107.27999999997</v>
      </c>
      <c r="G70" s="130">
        <v>172.33245662647536</v>
      </c>
      <c r="H70" s="130">
        <v>106.01622509302176</v>
      </c>
      <c r="I70" s="184">
        <v>61.518431970599863</v>
      </c>
      <c r="J70" s="128">
        <v>408915.36</v>
      </c>
      <c r="K70" s="128">
        <v>398121.86</v>
      </c>
      <c r="L70" s="132">
        <v>365829.99</v>
      </c>
      <c r="M70" s="130">
        <v>102.71110458491277</v>
      </c>
      <c r="N70" s="130">
        <v>111.77742972903889</v>
      </c>
      <c r="O70" s="131">
        <v>108.82701552160883</v>
      </c>
    </row>
    <row r="71" spans="1:15" ht="28.95" customHeight="1" x14ac:dyDescent="0.3">
      <c r="A71" s="267"/>
      <c r="B71" s="2" t="s">
        <v>115</v>
      </c>
      <c r="C71" s="134" t="s">
        <v>19</v>
      </c>
      <c r="D71" s="259">
        <v>41406607.830000162</v>
      </c>
      <c r="E71" s="132">
        <v>40078393.909999907</v>
      </c>
      <c r="F71" s="132">
        <v>39057209.74000001</v>
      </c>
      <c r="G71" s="130">
        <v>103.31403978658152</v>
      </c>
      <c r="H71" s="130">
        <v>106.01527376287211</v>
      </c>
      <c r="I71" s="184">
        <v>102.61458557023869</v>
      </c>
      <c r="J71" s="128">
        <v>333500014.48000008</v>
      </c>
      <c r="K71" s="128">
        <v>330509588.96999997</v>
      </c>
      <c r="L71" s="132">
        <v>312604857.92999995</v>
      </c>
      <c r="M71" s="130">
        <v>100.90479235997947</v>
      </c>
      <c r="N71" s="130">
        <v>106.68420724116805</v>
      </c>
      <c r="O71" s="131">
        <v>105.72759206576671</v>
      </c>
    </row>
    <row r="72" spans="1:15" ht="28.95" customHeight="1" x14ac:dyDescent="0.3">
      <c r="A72" s="137"/>
      <c r="B72" s="4" t="s">
        <v>116</v>
      </c>
      <c r="C72" s="134" t="s">
        <v>20</v>
      </c>
      <c r="D72" s="263">
        <v>4414625.8100000024</v>
      </c>
      <c r="E72" s="201">
        <v>2553635.0599999987</v>
      </c>
      <c r="F72" s="201">
        <v>4158107.6799999997</v>
      </c>
      <c r="G72" s="203">
        <v>172.87614346898906</v>
      </c>
      <c r="H72" s="203">
        <v>106.16910743398552</v>
      </c>
      <c r="I72" s="184">
        <v>61.413394181268508</v>
      </c>
      <c r="J72" s="202">
        <v>36249419.100000001</v>
      </c>
      <c r="K72" s="202">
        <v>35169876.399999999</v>
      </c>
      <c r="L72" s="201">
        <v>32311554.530000001</v>
      </c>
      <c r="M72" s="203">
        <v>103.06950950785827</v>
      </c>
      <c r="N72" s="203">
        <v>112.18717151582369</v>
      </c>
      <c r="O72" s="237">
        <v>108.84612923016799</v>
      </c>
    </row>
    <row r="73" spans="1:15" ht="22.95" customHeight="1" x14ac:dyDescent="0.3">
      <c r="B73" s="135" t="s">
        <v>83</v>
      </c>
      <c r="C73" s="142" t="s">
        <v>162</v>
      </c>
      <c r="D73" s="119">
        <v>13429815.120000003</v>
      </c>
      <c r="E73" s="120">
        <v>-42965301.709999979</v>
      </c>
      <c r="F73" s="228">
        <v>2571320.9900000156</v>
      </c>
      <c r="G73" s="204">
        <v>-31.257350898281427</v>
      </c>
      <c r="H73" s="204">
        <v>522.29243926484344</v>
      </c>
      <c r="I73" s="191">
        <v>-1670.9427518809978</v>
      </c>
      <c r="J73" s="226">
        <v>44342473.949999981</v>
      </c>
      <c r="K73" s="121">
        <v>120028943.23000002</v>
      </c>
      <c r="L73" s="228">
        <v>12314330.820000013</v>
      </c>
      <c r="M73" s="204">
        <v>36.943151173988696</v>
      </c>
      <c r="N73" s="204">
        <v>360.08837669020761</v>
      </c>
      <c r="O73" s="145">
        <v>974.70942582651753</v>
      </c>
    </row>
    <row r="74" spans="1:15" ht="22.95" customHeight="1" x14ac:dyDescent="0.3">
      <c r="B74" s="205" t="s">
        <v>59</v>
      </c>
      <c r="C74" s="206" t="s">
        <v>163</v>
      </c>
      <c r="D74" s="209">
        <v>1606121592.4199994</v>
      </c>
      <c r="E74" s="207">
        <v>1468792589.8800004</v>
      </c>
      <c r="F74" s="229">
        <v>1494596091.8700016</v>
      </c>
      <c r="G74" s="211">
        <v>109.34978862816966</v>
      </c>
      <c r="H74" s="211">
        <v>107.46191570797296</v>
      </c>
      <c r="I74" s="208">
        <v>98.273546804359938</v>
      </c>
      <c r="J74" s="210">
        <v>12449716304.550001</v>
      </c>
      <c r="K74" s="210">
        <v>10360763544.9</v>
      </c>
      <c r="L74" s="229">
        <v>11483085225.870001</v>
      </c>
      <c r="M74" s="211">
        <v>120.16215070054631</v>
      </c>
      <c r="N74" s="211">
        <v>108.4178690627698</v>
      </c>
      <c r="O74" s="238">
        <v>90.22630539707616</v>
      </c>
    </row>
    <row r="75" spans="1:15" ht="34.950000000000003" customHeight="1" x14ac:dyDescent="0.3">
      <c r="B75" s="133" t="s">
        <v>84</v>
      </c>
      <c r="C75" s="212" t="s">
        <v>164</v>
      </c>
      <c r="D75" s="264">
        <v>892163.84000000008</v>
      </c>
      <c r="E75" s="213">
        <v>779922.26000000013</v>
      </c>
      <c r="F75" s="230">
        <v>569566.46</v>
      </c>
      <c r="G75" s="215">
        <v>114.3913804947688</v>
      </c>
      <c r="H75" s="215">
        <v>156.63911108810728</v>
      </c>
      <c r="I75" s="214">
        <v>136.9326171347941</v>
      </c>
      <c r="J75" s="225">
        <v>6308551.6299999999</v>
      </c>
      <c r="K75" s="225">
        <v>4734945.25</v>
      </c>
      <c r="L75" s="230">
        <v>6184166.3500000006</v>
      </c>
      <c r="M75" s="215">
        <v>133.2338875512869</v>
      </c>
      <c r="N75" s="215">
        <v>102.01135081044512</v>
      </c>
      <c r="O75" s="239">
        <v>76.565619066828617</v>
      </c>
    </row>
    <row r="76" spans="1:15" ht="22.95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892163.84000000008</v>
      </c>
      <c r="E77" s="120">
        <v>779922.26000000013</v>
      </c>
      <c r="F77" s="120">
        <v>569566.46</v>
      </c>
      <c r="G77" s="144">
        <v>114.3913804947688</v>
      </c>
      <c r="H77" s="144">
        <v>156.63911108810728</v>
      </c>
      <c r="I77" s="191">
        <v>136.9326171347941</v>
      </c>
      <c r="J77" s="121">
        <v>6308551.6299999999</v>
      </c>
      <c r="K77" s="121">
        <v>4734945.25</v>
      </c>
      <c r="L77" s="120">
        <v>6184166.3500000006</v>
      </c>
      <c r="M77" s="144">
        <v>133.2338875512869</v>
      </c>
      <c r="N77" s="144">
        <v>102.01135081044512</v>
      </c>
      <c r="O77" s="222">
        <v>76.565619066828617</v>
      </c>
    </row>
    <row r="78" spans="1:15" ht="32.4" customHeight="1" thickBot="1" x14ac:dyDescent="0.35">
      <c r="B78" s="244" t="s">
        <v>87</v>
      </c>
      <c r="C78" s="245" t="s">
        <v>167</v>
      </c>
      <c r="D78" s="250">
        <v>1607013756.2599993</v>
      </c>
      <c r="E78" s="246">
        <v>1469572512.1400003</v>
      </c>
      <c r="F78" s="247">
        <v>1495165658.3300016</v>
      </c>
      <c r="G78" s="248">
        <v>109.35246427002477</v>
      </c>
      <c r="H78" s="248">
        <v>107.48064920477938</v>
      </c>
      <c r="I78" s="249">
        <v>98.288273540298732</v>
      </c>
      <c r="J78" s="251">
        <v>12456024856.18</v>
      </c>
      <c r="K78" s="252">
        <v>10365498490.15</v>
      </c>
      <c r="L78" s="247">
        <v>11489269392.220001</v>
      </c>
      <c r="M78" s="248">
        <v>120.16812185170409</v>
      </c>
      <c r="N78" s="248">
        <v>108.41442071690513</v>
      </c>
      <c r="O78" s="253">
        <v>90.218952452877758</v>
      </c>
    </row>
    <row r="79" spans="1:15" x14ac:dyDescent="0.3">
      <c r="A79" s="267"/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</row>
    <row r="80" spans="1:15" ht="22.2" customHeight="1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55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69"/>
      <c r="C2" s="24"/>
      <c r="D2" s="25" t="s">
        <v>158</v>
      </c>
      <c r="E2" s="25" t="s">
        <v>149</v>
      </c>
    </row>
    <row r="3" spans="1:9" ht="22.95" customHeight="1" x14ac:dyDescent="0.25">
      <c r="B3" s="269"/>
      <c r="C3" s="15"/>
      <c r="D3" s="15"/>
      <c r="E3" s="15"/>
      <c r="F3" s="17" t="s">
        <v>159</v>
      </c>
    </row>
    <row r="4" spans="1:9" ht="20.399999999999999" x14ac:dyDescent="0.35">
      <c r="B4" s="269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69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69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69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69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0" t="s">
        <v>106</v>
      </c>
      <c r="C4" s="270"/>
      <c r="D4" s="270"/>
      <c r="E4" s="270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10.449619685979341</v>
      </c>
      <c r="E7" s="59">
        <f>FURS!D12</f>
        <v>334263831.60000002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20.571253719237745</v>
      </c>
      <c r="E8" s="59">
        <f>FURS!D24</f>
        <v>658036014.28999937</v>
      </c>
    </row>
    <row r="9" spans="2:5" x14ac:dyDescent="0.3">
      <c r="B9" s="55" t="s">
        <v>43</v>
      </c>
      <c r="C9" s="42" t="s">
        <v>135</v>
      </c>
      <c r="D9" s="72">
        <f t="shared" si="0"/>
        <v>15.624439126117212</v>
      </c>
      <c r="E9" s="59">
        <f>FURS!D39</f>
        <v>499796647.70999986</v>
      </c>
    </row>
    <row r="10" spans="2:5" x14ac:dyDescent="0.3">
      <c r="B10" s="55"/>
      <c r="C10" s="42" t="s">
        <v>136</v>
      </c>
      <c r="D10" s="72">
        <f t="shared" si="0"/>
        <v>53.354687468665716</v>
      </c>
      <c r="E10" s="59">
        <f>FURS!D29+FURS!D31+FURS!D54+FURS!D56+FURS!D57+FURS!D67+FURS!D74</f>
        <v>1706716876.1199994</v>
      </c>
    </row>
    <row r="11" spans="2:5" ht="15" thickBot="1" x14ac:dyDescent="0.35">
      <c r="B11" s="57"/>
      <c r="C11" s="56" t="s">
        <v>130</v>
      </c>
      <c r="D11" s="64">
        <f>SUM(D7:D10)</f>
        <v>100.00000000000001</v>
      </c>
      <c r="E11" s="60">
        <f>SUM(E7:E10)</f>
        <v>3198813369.7199984</v>
      </c>
    </row>
    <row r="33" spans="2:5" x14ac:dyDescent="0.3">
      <c r="B33" s="43" t="s">
        <v>152</v>
      </c>
    </row>
    <row r="35" spans="2:5" ht="15" thickBot="1" x14ac:dyDescent="0.35">
      <c r="B35" s="270" t="s">
        <v>106</v>
      </c>
      <c r="C35" s="270"/>
      <c r="D35" s="270"/>
      <c r="E35" s="270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10.579054145740001</v>
      </c>
      <c r="E38" s="70">
        <f>FURS!J12</f>
        <v>2629433443.3700004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21.02573612307868</v>
      </c>
      <c r="E39" s="70">
        <f>FURS!J24</f>
        <v>5225965664.9699993</v>
      </c>
    </row>
    <row r="40" spans="2:5" x14ac:dyDescent="0.3">
      <c r="B40" s="55" t="s">
        <v>43</v>
      </c>
      <c r="C40" s="42" t="s">
        <v>135</v>
      </c>
      <c r="D40" s="61">
        <f t="shared" si="1"/>
        <v>15.480867160841532</v>
      </c>
      <c r="E40" s="70">
        <f>FURS!J39</f>
        <v>3847783486.5299997</v>
      </c>
    </row>
    <row r="41" spans="2:5" x14ac:dyDescent="0.3">
      <c r="B41" s="55"/>
      <c r="C41" s="42" t="s">
        <v>136</v>
      </c>
      <c r="D41" s="61">
        <f t="shared" si="1"/>
        <v>52.914342570339777</v>
      </c>
      <c r="E41" s="70">
        <f>FURS!J29+FURS!J31+FURS!J54+FURS!J56+FURS!J57+FURS!J67+FURS!J74</f>
        <v>13151907540.280001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24855090135.150002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252144512.16000006</v>
      </c>
      <c r="E5" s="67">
        <f>+E6+E9+E10+E11</f>
        <v>221849299.77000001</v>
      </c>
      <c r="F5" s="68">
        <f t="shared" ref="F5:F11" si="0">D5/E5*100</f>
        <v>113.65576200664518</v>
      </c>
      <c r="G5" s="67">
        <f>+G6+G9+G10+G11</f>
        <v>1833622576.3800001</v>
      </c>
      <c r="H5" s="67">
        <f>+H6+H9+H10+H11</f>
        <v>1554641909.3</v>
      </c>
      <c r="I5" s="81">
        <f t="shared" ref="I5:I11" si="1">G5/H5*100</f>
        <v>117.94501135027392</v>
      </c>
    </row>
    <row r="6" spans="2:9" x14ac:dyDescent="0.3">
      <c r="B6" s="82" t="s">
        <v>24</v>
      </c>
      <c r="C6" s="83" t="s">
        <v>62</v>
      </c>
      <c r="D6" s="52">
        <f>+D7-D8</f>
        <v>2732758.6899999976</v>
      </c>
      <c r="E6" s="52">
        <f>+E7-E8</f>
        <v>-1584739.8199999928</v>
      </c>
      <c r="F6" s="51">
        <f t="shared" si="0"/>
        <v>-172.44210409251974</v>
      </c>
      <c r="G6" s="52">
        <f>+G7-G8</f>
        <v>-278455117.01999998</v>
      </c>
      <c r="H6" s="52">
        <f>+H7-H8</f>
        <v>-247653668.5</v>
      </c>
      <c r="I6" s="84">
        <f t="shared" si="1"/>
        <v>112.4373075943351</v>
      </c>
    </row>
    <row r="7" spans="2:9" x14ac:dyDescent="0.3">
      <c r="B7" s="104" t="s">
        <v>63</v>
      </c>
      <c r="C7" s="111" t="s">
        <v>0</v>
      </c>
      <c r="D7" s="50">
        <f>FURS!D15</f>
        <v>3488726.6899999976</v>
      </c>
      <c r="E7" s="50">
        <f>FURS!E15</f>
        <v>7483934.5900000334</v>
      </c>
      <c r="F7" s="51">
        <f t="shared" si="0"/>
        <v>46.616210337562322</v>
      </c>
      <c r="G7" s="50">
        <f>FURS!J15</f>
        <v>47098588.080000043</v>
      </c>
      <c r="H7" s="50">
        <f>FURS!K15</f>
        <v>48844579.180000007</v>
      </c>
      <c r="I7" s="84">
        <f t="shared" si="1"/>
        <v>96.425414796664114</v>
      </c>
    </row>
    <row r="8" spans="2:9" x14ac:dyDescent="0.3">
      <c r="B8" s="104" t="s">
        <v>25</v>
      </c>
      <c r="C8" s="111" t="s">
        <v>1</v>
      </c>
      <c r="D8" s="50">
        <f>FURS!D16</f>
        <v>755968</v>
      </c>
      <c r="E8" s="50">
        <f>FURS!E16</f>
        <v>9068674.4100000262</v>
      </c>
      <c r="F8" s="51">
        <f t="shared" si="0"/>
        <v>8.3360364020390243</v>
      </c>
      <c r="G8" s="50">
        <f>FURS!J16</f>
        <v>325553705.10000002</v>
      </c>
      <c r="H8" s="50">
        <f>FURS!K16</f>
        <v>296498247.68000001</v>
      </c>
      <c r="I8" s="84">
        <f t="shared" si="1"/>
        <v>109.79953765236365</v>
      </c>
    </row>
    <row r="9" spans="2:9" x14ac:dyDescent="0.3">
      <c r="B9" s="85" t="s">
        <v>26</v>
      </c>
      <c r="C9" s="86" t="s">
        <v>64</v>
      </c>
      <c r="D9" s="52">
        <f>FURS!D17</f>
        <v>231943092.93000007</v>
      </c>
      <c r="E9" s="52">
        <f>FURS!E17</f>
        <v>209095051.77999997</v>
      </c>
      <c r="F9" s="66">
        <f t="shared" si="0"/>
        <v>110.92710753099971</v>
      </c>
      <c r="G9" s="52">
        <f>FURS!J17</f>
        <v>1932593911.73</v>
      </c>
      <c r="H9" s="52">
        <f>FURS!K17</f>
        <v>1660918657.6999998</v>
      </c>
      <c r="I9" s="87">
        <f t="shared" si="1"/>
        <v>116.35692709998271</v>
      </c>
    </row>
    <row r="10" spans="2:9" ht="24" x14ac:dyDescent="0.3">
      <c r="B10" s="82" t="s">
        <v>27</v>
      </c>
      <c r="C10" s="88" t="s">
        <v>145</v>
      </c>
      <c r="D10" s="50">
        <f>FURS!D18</f>
        <v>17724460.599999994</v>
      </c>
      <c r="E10" s="50">
        <f>FURS!E18</f>
        <v>14282309.900000021</v>
      </c>
      <c r="F10" s="51">
        <f t="shared" si="0"/>
        <v>124.10079828893761</v>
      </c>
      <c r="G10" s="50">
        <f>FURS!J18</f>
        <v>189603733.91999999</v>
      </c>
      <c r="H10" s="50">
        <f>FURS!K18</f>
        <v>139634949.86000001</v>
      </c>
      <c r="I10" s="84">
        <f t="shared" si="1"/>
        <v>135.78529881673563</v>
      </c>
    </row>
    <row r="11" spans="2:9" x14ac:dyDescent="0.3">
      <c r="B11" s="82" t="s">
        <v>28</v>
      </c>
      <c r="C11" s="89" t="s">
        <v>2</v>
      </c>
      <c r="D11" s="50">
        <f>FURS!D19</f>
        <v>-255800.06000000052</v>
      </c>
      <c r="E11" s="50">
        <f>FURS!E19</f>
        <v>56677.909999999916</v>
      </c>
      <c r="F11" s="51">
        <f t="shared" si="0"/>
        <v>-451.32232292969326</v>
      </c>
      <c r="G11" s="50">
        <f>FURS!J19</f>
        <v>-10119952.25</v>
      </c>
      <c r="H11" s="50">
        <f>FURS!K19</f>
        <v>1741970.24</v>
      </c>
      <c r="I11" s="84">
        <f t="shared" si="1"/>
        <v>-580.94863032792114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78715953.579999954</v>
      </c>
      <c r="E17" s="92">
        <f>FURS!E20</f>
        <v>78205257.010000229</v>
      </c>
      <c r="F17" s="93">
        <f t="shared" ref="F17" si="2">D17/E17*100</f>
        <v>100.65302076807244</v>
      </c>
      <c r="G17" s="92">
        <f>FURS!J20</f>
        <v>786645661.48000002</v>
      </c>
      <c r="H17" s="92">
        <f>FURS!K20</f>
        <v>481892706.26000017</v>
      </c>
      <c r="I17" s="95">
        <f>G17/H17*100</f>
        <v>163.24083167500228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499796647.70999986</v>
      </c>
      <c r="E23" s="69">
        <f>+E24+E33+E35+E37+E29+E30</f>
        <v>494362995.87</v>
      </c>
      <c r="F23" s="97">
        <f t="shared" ref="F23:F37" si="3">D23/E23*100</f>
        <v>101.09912187712138</v>
      </c>
      <c r="G23" s="67">
        <f>+G24+G33+G35+G37+G29+G30</f>
        <v>3847783486.5299997</v>
      </c>
      <c r="H23" s="67">
        <f>+H24+H33+H35+H37+H29+H30</f>
        <v>3394276555.1199999</v>
      </c>
      <c r="I23" s="98">
        <f t="shared" ref="I23:I37" si="4">G23/H23*100</f>
        <v>113.36093049713112</v>
      </c>
    </row>
    <row r="24" spans="2:9" x14ac:dyDescent="0.3">
      <c r="B24" s="85" t="s">
        <v>44</v>
      </c>
      <c r="C24" s="86" t="s">
        <v>111</v>
      </c>
      <c r="D24" s="44">
        <f>D25+D28</f>
        <v>314776180.33999979</v>
      </c>
      <c r="E24" s="44">
        <f>E25+E28</f>
        <v>324934445.15999997</v>
      </c>
      <c r="F24" s="46">
        <f t="shared" si="3"/>
        <v>96.873749468143274</v>
      </c>
      <c r="G24" s="45">
        <f>G25+G28</f>
        <v>2623591783.6599998</v>
      </c>
      <c r="H24" s="45">
        <f>H25+H28</f>
        <v>2226157385.0100002</v>
      </c>
      <c r="I24" s="99">
        <f t="shared" si="4"/>
        <v>117.85293354935973</v>
      </c>
    </row>
    <row r="25" spans="2:9" ht="24.6" x14ac:dyDescent="0.3">
      <c r="B25" s="85" t="s">
        <v>45</v>
      </c>
      <c r="C25" s="100" t="s">
        <v>109</v>
      </c>
      <c r="D25" s="44">
        <f>D26-D27</f>
        <v>301502536.93999982</v>
      </c>
      <c r="E25" s="44">
        <f>E26-E27</f>
        <v>317190171.78999996</v>
      </c>
      <c r="F25" s="46">
        <f t="shared" si="3"/>
        <v>95.054186338287195</v>
      </c>
      <c r="G25" s="44">
        <f>G26-G27</f>
        <v>2524275400</v>
      </c>
      <c r="H25" s="44">
        <f>H26-H27</f>
        <v>2150349215.4400001</v>
      </c>
      <c r="I25" s="101">
        <f t="shared" si="4"/>
        <v>117.38909112413576</v>
      </c>
    </row>
    <row r="26" spans="2:9" x14ac:dyDescent="0.3">
      <c r="B26" s="104" t="s">
        <v>107</v>
      </c>
      <c r="C26" s="111" t="s">
        <v>104</v>
      </c>
      <c r="D26" s="47">
        <f>FURS!D42</f>
        <v>518997466.40999985</v>
      </c>
      <c r="E26" s="47">
        <f>FURS!E42</f>
        <v>472650223.28999996</v>
      </c>
      <c r="F26" s="48">
        <f t="shared" si="3"/>
        <v>109.80582274930251</v>
      </c>
      <c r="G26" s="47">
        <f>FURS!J42</f>
        <v>3988660628.0799999</v>
      </c>
      <c r="H26" s="47">
        <f>FURS!K42</f>
        <v>3444872656.71</v>
      </c>
      <c r="I26" s="112">
        <f t="shared" si="4"/>
        <v>115.78543027739494</v>
      </c>
    </row>
    <row r="27" spans="2:9" x14ac:dyDescent="0.3">
      <c r="B27" s="104" t="s">
        <v>108</v>
      </c>
      <c r="C27" s="111" t="s">
        <v>1</v>
      </c>
      <c r="D27" s="47">
        <f>FURS!D43</f>
        <v>217494929.47000003</v>
      </c>
      <c r="E27" s="47">
        <f>FURS!E43</f>
        <v>155460051.5</v>
      </c>
      <c r="F27" s="48">
        <f t="shared" si="3"/>
        <v>139.90406369445984</v>
      </c>
      <c r="G27" s="47">
        <f>FURS!J43</f>
        <v>1464385228.0799999</v>
      </c>
      <c r="H27" s="47">
        <f>FURS!K43</f>
        <v>1294523441.27</v>
      </c>
      <c r="I27" s="106">
        <f t="shared" si="4"/>
        <v>113.12156901873914</v>
      </c>
    </row>
    <row r="28" spans="2:9" x14ac:dyDescent="0.3">
      <c r="B28" s="102" t="s">
        <v>46</v>
      </c>
      <c r="C28" s="103" t="s">
        <v>105</v>
      </c>
      <c r="D28" s="44">
        <f>FURS!D44</f>
        <v>13273643.399999976</v>
      </c>
      <c r="E28" s="44">
        <f>FURS!E44</f>
        <v>7744273.3699999982</v>
      </c>
      <c r="F28" s="46">
        <f t="shared" si="3"/>
        <v>171.39946855982407</v>
      </c>
      <c r="G28" s="44">
        <f>FURS!J44</f>
        <v>99316383.659999937</v>
      </c>
      <c r="H28" s="44">
        <f>FURS!K44</f>
        <v>75808169.570000038</v>
      </c>
      <c r="I28" s="99">
        <f t="shared" si="4"/>
        <v>131.01013284365453</v>
      </c>
    </row>
    <row r="29" spans="2:9" x14ac:dyDescent="0.3">
      <c r="B29" s="104" t="s">
        <v>47</v>
      </c>
      <c r="C29" s="105" t="s">
        <v>112</v>
      </c>
      <c r="D29" s="47">
        <f>FURS!D45</f>
        <v>11181060.170000002</v>
      </c>
      <c r="E29" s="47">
        <f>FURS!E45</f>
        <v>10559556.919999998</v>
      </c>
      <c r="F29" s="48">
        <f t="shared" si="3"/>
        <v>105.88569439710926</v>
      </c>
      <c r="G29" s="47">
        <f>FURS!J45</f>
        <v>83876876.770000011</v>
      </c>
      <c r="H29" s="47">
        <f>FURS!K45</f>
        <v>84710569.649999991</v>
      </c>
      <c r="I29" s="106">
        <f t="shared" si="4"/>
        <v>99.015833698858884</v>
      </c>
    </row>
    <row r="30" spans="2:9" x14ac:dyDescent="0.3">
      <c r="B30" s="85" t="s">
        <v>48</v>
      </c>
      <c r="C30" s="107" t="s">
        <v>114</v>
      </c>
      <c r="D30" s="45">
        <f>D31-D32</f>
        <v>146935836.77000004</v>
      </c>
      <c r="E30" s="45">
        <f>E31-E32</f>
        <v>131604961.21000001</v>
      </c>
      <c r="F30" s="46">
        <f t="shared" si="3"/>
        <v>111.64916232567919</v>
      </c>
      <c r="G30" s="45">
        <f>G31-G32</f>
        <v>937873622.26999998</v>
      </c>
      <c r="H30" s="45">
        <f>H31-H32</f>
        <v>872644984.5</v>
      </c>
      <c r="I30" s="99">
        <f t="shared" si="4"/>
        <v>107.47481953470161</v>
      </c>
    </row>
    <row r="31" spans="2:9" x14ac:dyDescent="0.3">
      <c r="B31" s="104" t="s">
        <v>77</v>
      </c>
      <c r="C31" s="113" t="s">
        <v>104</v>
      </c>
      <c r="D31" s="49">
        <f>FURS!D47</f>
        <v>152774719.62000003</v>
      </c>
      <c r="E31" s="49">
        <f>FURS!E47</f>
        <v>138429445.14000002</v>
      </c>
      <c r="F31" s="48">
        <f t="shared" si="3"/>
        <v>110.36287797404086</v>
      </c>
      <c r="G31" s="49">
        <f>FURS!J47</f>
        <v>1008797823.8</v>
      </c>
      <c r="H31" s="49">
        <f>FURS!K47</f>
        <v>927626023.27999997</v>
      </c>
      <c r="I31" s="106">
        <f t="shared" si="4"/>
        <v>108.75048764080421</v>
      </c>
    </row>
    <row r="32" spans="2:9" x14ac:dyDescent="0.3">
      <c r="B32" s="82" t="s">
        <v>113</v>
      </c>
      <c r="C32" s="113" t="s">
        <v>1</v>
      </c>
      <c r="D32" s="49">
        <f>FURS!D48</f>
        <v>5838882.8499999996</v>
      </c>
      <c r="E32" s="49">
        <f>FURS!E48</f>
        <v>6824483.9299999997</v>
      </c>
      <c r="F32" s="51">
        <f t="shared" si="3"/>
        <v>85.557866497899425</v>
      </c>
      <c r="G32" s="49">
        <f>FURS!J48</f>
        <v>70924201.530000001</v>
      </c>
      <c r="H32" s="49">
        <f>FURS!K48</f>
        <v>54981038.780000009</v>
      </c>
      <c r="I32" s="84">
        <f t="shared" si="4"/>
        <v>128.99756553126366</v>
      </c>
    </row>
    <row r="33" spans="2:9" x14ac:dyDescent="0.3">
      <c r="B33" s="82" t="s">
        <v>49</v>
      </c>
      <c r="C33" s="108" t="s">
        <v>74</v>
      </c>
      <c r="D33" s="49">
        <f>FURS!D49</f>
        <v>20998939.230000004</v>
      </c>
      <c r="E33" s="49">
        <f>FURS!E49</f>
        <v>19283524.400000006</v>
      </c>
      <c r="F33" s="48">
        <f t="shared" si="3"/>
        <v>108.89575367249773</v>
      </c>
      <c r="G33" s="49">
        <f>FURS!J49</f>
        <v>151924450.44</v>
      </c>
      <c r="H33" s="49">
        <f>FURS!K49</f>
        <v>149336863.69999999</v>
      </c>
      <c r="I33" s="106">
        <f t="shared" si="4"/>
        <v>101.73271801475498</v>
      </c>
    </row>
    <row r="34" spans="2:9" hidden="1" x14ac:dyDescent="0.3">
      <c r="B34" s="82" t="s">
        <v>110</v>
      </c>
      <c r="C34" s="108" t="s">
        <v>75</v>
      </c>
      <c r="D34" s="49">
        <f>FURS!D50</f>
        <v>20883350.910000011</v>
      </c>
      <c r="E34" s="49">
        <f>FURS!E50</f>
        <v>19094221.189999998</v>
      </c>
      <c r="F34" s="51">
        <f t="shared" si="3"/>
        <v>109.3700062558038</v>
      </c>
      <c r="G34" s="49">
        <f>FURS!J50</f>
        <v>149571568.90000001</v>
      </c>
      <c r="H34" s="49">
        <f>FURS!K50</f>
        <v>148100266.44999999</v>
      </c>
      <c r="I34" s="84">
        <f t="shared" si="4"/>
        <v>100.99345023831997</v>
      </c>
    </row>
    <row r="35" spans="2:9" x14ac:dyDescent="0.3">
      <c r="B35" s="82" t="s">
        <v>91</v>
      </c>
      <c r="C35" s="108" t="s">
        <v>76</v>
      </c>
      <c r="D35" s="49">
        <f>FURS!D51</f>
        <v>4817244.760000011</v>
      </c>
      <c r="E35" s="49">
        <f>FURS!E51</f>
        <v>4938201.2499999963</v>
      </c>
      <c r="F35" s="51">
        <f t="shared" si="3"/>
        <v>97.550596181150269</v>
      </c>
      <c r="G35" s="49">
        <f>FURS!J51</f>
        <v>42148422.75</v>
      </c>
      <c r="H35" s="49">
        <f>FURS!K51</f>
        <v>41095388.810000002</v>
      </c>
      <c r="I35" s="84">
        <f t="shared" si="4"/>
        <v>102.56241386319176</v>
      </c>
    </row>
    <row r="36" spans="2:9" hidden="1" x14ac:dyDescent="0.3">
      <c r="B36" s="82" t="s">
        <v>99</v>
      </c>
      <c r="C36" s="108" t="s">
        <v>78</v>
      </c>
      <c r="D36" s="49">
        <f>FURS!D52</f>
        <v>2749633.8400000078</v>
      </c>
      <c r="E36" s="49">
        <f>FURS!E52</f>
        <v>2875384.620000002</v>
      </c>
      <c r="F36" s="51">
        <f t="shared" si="3"/>
        <v>95.626644897335709</v>
      </c>
      <c r="G36" s="49">
        <f>FURS!J52</f>
        <v>23706180.100000005</v>
      </c>
      <c r="H36" s="49">
        <f>FURS!K52</f>
        <v>21639286.800000001</v>
      </c>
      <c r="I36" s="84">
        <f t="shared" si="4"/>
        <v>109.55157773499265</v>
      </c>
    </row>
    <row r="37" spans="2:9" x14ac:dyDescent="0.3">
      <c r="B37" s="82" t="s">
        <v>100</v>
      </c>
      <c r="C37" s="108" t="s">
        <v>14</v>
      </c>
      <c r="D37" s="49">
        <f>FURS!D53</f>
        <v>1087386.44</v>
      </c>
      <c r="E37" s="49">
        <f>FURS!E53</f>
        <v>3042306.93</v>
      </c>
      <c r="F37" s="51">
        <f t="shared" si="3"/>
        <v>35.742167539946401</v>
      </c>
      <c r="G37" s="49">
        <f>FURS!J53</f>
        <v>8368330.6400000006</v>
      </c>
      <c r="H37" s="49">
        <f>FURS!K53</f>
        <v>20331363.449999999</v>
      </c>
      <c r="I37" s="84">
        <f t="shared" si="4"/>
        <v>41.159711991671671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658036014.28999937</v>
      </c>
      <c r="E42" s="69">
        <f>+E43+E44+E45+E46</f>
        <v>616734307.29000056</v>
      </c>
      <c r="F42" s="97">
        <f t="shared" ref="F42:F46" si="5">D42/E42*100</f>
        <v>106.69683954853804</v>
      </c>
      <c r="G42" s="67">
        <f>+G43+G44+G45+G46</f>
        <v>5225965664.9699993</v>
      </c>
      <c r="H42" s="67">
        <f>+H43+H44+H45+H46</f>
        <v>4155812542.9299994</v>
      </c>
      <c r="I42" s="98">
        <f>G42/H42*100</f>
        <v>125.7507553814134</v>
      </c>
    </row>
    <row r="43" spans="2:9" x14ac:dyDescent="0.3">
      <c r="B43" s="85" t="s">
        <v>32</v>
      </c>
      <c r="C43" s="86" t="s">
        <v>5</v>
      </c>
      <c r="D43" s="50">
        <f>FURS!D25</f>
        <v>3725791.1400000006</v>
      </c>
      <c r="E43" s="50">
        <f>FURS!E25</f>
        <v>3458068.6800000034</v>
      </c>
      <c r="F43" s="51">
        <f t="shared" si="5"/>
        <v>107.74196480099975</v>
      </c>
      <c r="G43" s="50">
        <f>FURS!J25</f>
        <v>29943364.900000002</v>
      </c>
      <c r="H43" s="50">
        <f>FURS!K25</f>
        <v>26256469.900000002</v>
      </c>
      <c r="I43" s="84">
        <f>G43/H43*100</f>
        <v>114.04185335668448</v>
      </c>
    </row>
    <row r="44" spans="2:9" x14ac:dyDescent="0.3">
      <c r="B44" s="85" t="s">
        <v>33</v>
      </c>
      <c r="C44" s="86" t="s">
        <v>6</v>
      </c>
      <c r="D44" s="50">
        <f>FURS!D26</f>
        <v>3370094.7099999972</v>
      </c>
      <c r="E44" s="50">
        <f>FURS!E26</f>
        <v>3151252.6700000092</v>
      </c>
      <c r="F44" s="51">
        <f t="shared" si="5"/>
        <v>106.94460466732384</v>
      </c>
      <c r="G44" s="50">
        <f>FURS!J26</f>
        <v>27114172.809999999</v>
      </c>
      <c r="H44" s="50">
        <f>FURS!K26</f>
        <v>23710715.950000003</v>
      </c>
      <c r="I44" s="84">
        <f>G44/H44*100</f>
        <v>114.35408727082319</v>
      </c>
    </row>
    <row r="45" spans="2:9" x14ac:dyDescent="0.3">
      <c r="B45" s="85" t="s">
        <v>34</v>
      </c>
      <c r="C45" s="85" t="s">
        <v>7</v>
      </c>
      <c r="D45" s="50">
        <f>FURS!D27</f>
        <v>419103441.17999935</v>
      </c>
      <c r="E45" s="50">
        <f>FURS!E27</f>
        <v>390835205.09000111</v>
      </c>
      <c r="F45" s="51">
        <f t="shared" si="5"/>
        <v>107.23277630107265</v>
      </c>
      <c r="G45" s="50">
        <f>FURS!J27</f>
        <v>3321446620.8899994</v>
      </c>
      <c r="H45" s="50">
        <f>FURS!K27</f>
        <v>2487573694.6200004</v>
      </c>
      <c r="I45" s="84">
        <f>G45/H45*100</f>
        <v>133.52153659099457</v>
      </c>
    </row>
    <row r="46" spans="2:9" x14ac:dyDescent="0.3">
      <c r="B46" s="85" t="s">
        <v>35</v>
      </c>
      <c r="C46" s="86" t="s">
        <v>8</v>
      </c>
      <c r="D46" s="50">
        <f>FURS!D28</f>
        <v>231836687.25999999</v>
      </c>
      <c r="E46" s="50">
        <f>FURS!E28</f>
        <v>219289780.84999943</v>
      </c>
      <c r="F46" s="51">
        <f t="shared" si="5"/>
        <v>105.72161017324515</v>
      </c>
      <c r="G46" s="50">
        <f>FURS!J28</f>
        <v>1847461506.3699996</v>
      </c>
      <c r="H46" s="50">
        <f>FURS!K28</f>
        <v>1618271662.4599991</v>
      </c>
      <c r="I46" s="84">
        <f>G46/H46*100</f>
        <v>114.16263098629558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45901034.850000165</v>
      </c>
      <c r="E50" s="67">
        <f>SUM(E51:E54)</f>
        <v>42678222.209999904</v>
      </c>
      <c r="F50" s="97">
        <f t="shared" ref="F50:F54" si="6">D50/E50*100</f>
        <v>107.55142195038556</v>
      </c>
      <c r="G50" s="67">
        <f>SUM(G51:G54)</f>
        <v>370402964.9000001</v>
      </c>
      <c r="H50" s="67">
        <f>SUM(H51:H54)</f>
        <v>366315064.46999997</v>
      </c>
      <c r="I50" s="98">
        <f>G50/H50*100</f>
        <v>101.11595203869508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29859.850000000006</v>
      </c>
      <c r="E51" s="36">
        <f>FURS!E69</f>
        <v>17213.579999999987</v>
      </c>
      <c r="F51" s="51">
        <f t="shared" si="6"/>
        <v>173.46682096344878</v>
      </c>
      <c r="G51" s="94">
        <f>FURS!J69</f>
        <v>244615.96000000002</v>
      </c>
      <c r="H51" s="94">
        <f>FURS!K69</f>
        <v>237477.24</v>
      </c>
      <c r="I51" s="84">
        <f>G51/H51*100</f>
        <v>103.0060649180528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49941.359999999986</v>
      </c>
      <c r="E52" s="36">
        <f>FURS!E70</f>
        <v>28979.659999999974</v>
      </c>
      <c r="F52" s="51">
        <f t="shared" si="6"/>
        <v>172.33245662647536</v>
      </c>
      <c r="G52" s="94">
        <f>FURS!J70</f>
        <v>408915.36</v>
      </c>
      <c r="H52" s="94">
        <f>FURS!K70</f>
        <v>398121.86</v>
      </c>
      <c r="I52" s="84">
        <f>G52/H52*100</f>
        <v>102.71110458491277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41406607.830000162</v>
      </c>
      <c r="E53" s="36">
        <f>FURS!E71</f>
        <v>40078393.909999907</v>
      </c>
      <c r="F53" s="51">
        <f t="shared" si="6"/>
        <v>103.31403978658152</v>
      </c>
      <c r="G53" s="94">
        <f>FURS!J71</f>
        <v>333500014.48000008</v>
      </c>
      <c r="H53" s="94">
        <f>FURS!K71</f>
        <v>330509588.96999997</v>
      </c>
      <c r="I53" s="84">
        <f>G53/H53*100</f>
        <v>100.90479235997947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4414625.8100000024</v>
      </c>
      <c r="E54" s="36">
        <f>FURS!E72</f>
        <v>2553635.0599999987</v>
      </c>
      <c r="F54" s="51">
        <f t="shared" si="6"/>
        <v>172.87614346898906</v>
      </c>
      <c r="G54" s="94">
        <f>FURS!J72</f>
        <v>36249419.100000001</v>
      </c>
      <c r="H54" s="94">
        <f>FURS!K72</f>
        <v>35169876.399999999</v>
      </c>
      <c r="I54" s="84">
        <f>G54/H54*100</f>
        <v>103.06950950785827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avgust</Mesec>
    <Leto xmlns="a1b54cee-d36d-4423-9882-848277f2f248">2021</Leto>
  </documentManagement>
</p:properties>
</file>

<file path=customXml/itemProps1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988EE0E-9A65-442E-B0B8-9AD82EE37946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a1b54cee-d36d-4423-9882-848277f2f248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2021-09-16T08:07:04Z</cp:lastPrinted>
  <dcterms:created xsi:type="dcterms:W3CDTF">2013-10-09T08:57:38Z</dcterms:created>
  <dcterms:modified xsi:type="dcterms:W3CDTF">2021-09-16T08:07:21Z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JUNIJ 2021_delovna.xlsx</vt:lpwstr>
  </property>
</Properties>
</file>