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Vogršček\JN\Inženir\JN\"/>
    </mc:Choice>
  </mc:AlternateContent>
  <workbookProtection workbookAlgorithmName="SHA-512" workbookHashValue="jRVygd3GAwC7qhIfRHxQmVfuO3JpOT1jW2hXVS5/CT9XAE2IWDMcSJAp9kF0jGE56WEbeinnjYnAPrUYzAnalQ==" workbookSaltValue="JBwZB63E42rj3DBwca53OA==" workbookSpinCount="100000" lockStructure="1"/>
  <bookViews>
    <workbookView xWindow="0" yWindow="0" windowWidth="28800" windowHeight="10752" tabRatio="846"/>
  </bookViews>
  <sheets>
    <sheet name="S.1" sheetId="54" r:id="rId1"/>
    <sheet name="S.2" sheetId="99" r:id="rId2"/>
    <sheet name="Kp" sheetId="80" r:id="rId3"/>
    <sheet name="Pr" sheetId="129" r:id="rId4"/>
    <sheet name="P" sheetId="127" r:id="rId5"/>
    <sheet name="I" sheetId="126" r:id="rId6"/>
    <sheet name="1.0" sheetId="29" r:id="rId7"/>
    <sheet name="1.1" sheetId="92" r:id="rId8"/>
    <sheet name="1.2" sheetId="101" r:id="rId9"/>
    <sheet name="V" sheetId="103" r:id="rId10"/>
    <sheet name="N" sheetId="114" r:id="rId11"/>
    <sheet name="O" sheetId="128" r:id="rId12"/>
    <sheet name="ES" sheetId="130" r:id="rId13"/>
    <sheet name="U" sheetId="115" r:id="rId14"/>
    <sheet name="Stroški gradbišč" sheetId="82" r:id="rId15"/>
  </sheets>
  <definedNames>
    <definedName name="_xlnm.Print_Area" localSheetId="6">'1.0'!$B$1:$F$63</definedName>
    <definedName name="_xlnm.Print_Area" localSheetId="7">'1.1'!$B$1:$F$59</definedName>
    <definedName name="_xlnm.Print_Area" localSheetId="8">'1.2'!$B$1:$F$53</definedName>
    <definedName name="_xlnm.Print_Area" localSheetId="12">ES!$B$1:$F$49</definedName>
    <definedName name="_xlnm.Print_Area" localSheetId="5">I!$B$1:$F$57</definedName>
    <definedName name="_xlnm.Print_Area" localSheetId="2">Kp!$A$1:$K$74</definedName>
    <definedName name="_xlnm.Print_Area" localSheetId="10">N!$B$1:$F$57</definedName>
    <definedName name="_xlnm.Print_Area" localSheetId="11">O!$B$1:$F$45</definedName>
    <definedName name="_xlnm.Print_Area" localSheetId="4">P!$A$1:$G$56</definedName>
    <definedName name="_xlnm.Print_Area" localSheetId="3">Pr!$A$1:$G$59</definedName>
    <definedName name="_xlnm.Print_Area" localSheetId="0">S.1!$B$1:$H$20</definedName>
    <definedName name="_xlnm.Print_Area" localSheetId="1">S.2!$B$1:$F$58</definedName>
    <definedName name="_xlnm.Print_Area" localSheetId="14">'Stroški gradbišč'!$A$1:$Y$46</definedName>
    <definedName name="_xlnm.Print_Area" localSheetId="13">U!$B$1:$F$66</definedName>
    <definedName name="_xlnm.Print_Area" localSheetId="9">V!$B$1:$H$61</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57" i="80" l="1"/>
  <c r="C57" i="80"/>
  <c r="F57" i="115"/>
  <c r="F58" i="115" s="1"/>
  <c r="F20" i="130"/>
  <c r="F19" i="130"/>
  <c r="F22" i="130" s="1"/>
  <c r="I57" i="80" s="1"/>
  <c r="J57" i="80" s="1"/>
  <c r="F29" i="114" l="1"/>
  <c r="F20" i="92" l="1"/>
  <c r="F18" i="92"/>
  <c r="F40" i="127" l="1"/>
  <c r="F41" i="127"/>
  <c r="F42" i="127"/>
  <c r="F17" i="115" l="1"/>
  <c r="F43" i="127"/>
  <c r="F28" i="127"/>
  <c r="F27" i="127"/>
  <c r="F26" i="127"/>
  <c r="F18" i="127"/>
  <c r="F46" i="127"/>
  <c r="F45" i="127"/>
  <c r="F44" i="127"/>
  <c r="F33" i="127"/>
  <c r="F32" i="127"/>
  <c r="F30" i="127"/>
  <c r="J55" i="80"/>
  <c r="J59" i="80"/>
  <c r="D47" i="80"/>
  <c r="D45" i="80"/>
  <c r="C45" i="80"/>
  <c r="C31" i="80"/>
  <c r="D31" i="80"/>
  <c r="J23" i="80"/>
  <c r="D53" i="80"/>
  <c r="F28" i="114"/>
  <c r="F31" i="114" s="1"/>
  <c r="I45" i="80" s="1"/>
  <c r="J45" i="80" s="1"/>
  <c r="F23" i="29"/>
  <c r="F24" i="115"/>
  <c r="F23" i="101" l="1"/>
  <c r="D22" i="101"/>
  <c r="F22" i="101" s="1"/>
  <c r="F24" i="101"/>
  <c r="D27" i="80" l="1"/>
  <c r="C27" i="80"/>
  <c r="F21" i="129" l="1"/>
  <c r="D63" i="80"/>
  <c r="C63" i="80"/>
  <c r="D41" i="80"/>
  <c r="C41" i="80"/>
  <c r="D37" i="80"/>
  <c r="C37" i="80"/>
  <c r="D33" i="80"/>
  <c r="C33" i="80"/>
  <c r="F38" i="115" l="1"/>
  <c r="F32" i="115"/>
  <c r="F31" i="115"/>
  <c r="F18" i="115"/>
  <c r="D61" i="80"/>
  <c r="D39" i="80"/>
  <c r="C35" i="80"/>
  <c r="C25" i="80"/>
  <c r="D25" i="80"/>
  <c r="F33" i="115" l="1"/>
  <c r="I41" i="80" s="1"/>
  <c r="J41" i="80" s="1"/>
  <c r="F39" i="115"/>
  <c r="I63" i="80" s="1"/>
  <c r="J63" i="80" s="1"/>
  <c r="F19" i="115"/>
  <c r="I27" i="80" s="1"/>
  <c r="J27" i="80" s="1"/>
  <c r="C61" i="80"/>
  <c r="C39" i="80"/>
  <c r="F47" i="127" l="1"/>
  <c r="F49" i="127" s="1"/>
  <c r="I61" i="80" s="1"/>
  <c r="J61" i="80" s="1"/>
  <c r="F23" i="129"/>
  <c r="F22" i="129"/>
  <c r="F19" i="127"/>
  <c r="C53" i="80"/>
  <c r="F20" i="128"/>
  <c r="F19" i="128"/>
  <c r="F22" i="128" l="1"/>
  <c r="I53" i="80" s="1"/>
  <c r="J53" i="80" s="1"/>
  <c r="F25" i="129"/>
  <c r="I25" i="80" s="1"/>
  <c r="J25" i="80" s="1"/>
  <c r="J29" i="80" s="1"/>
  <c r="F31" i="127" l="1"/>
  <c r="F29" i="127"/>
  <c r="F21" i="127"/>
  <c r="I31" i="80" s="1"/>
  <c r="J31" i="80" s="1"/>
  <c r="F35" i="127" l="1"/>
  <c r="I39" i="80" s="1"/>
  <c r="J39" i="80" s="1"/>
  <c r="D27" i="103"/>
  <c r="D28" i="103"/>
  <c r="D29" i="103"/>
  <c r="D26" i="103"/>
  <c r="D26" i="29" l="1"/>
  <c r="D16" i="29"/>
  <c r="F30" i="101" l="1"/>
  <c r="F33" i="101" s="1"/>
  <c r="D35" i="80"/>
  <c r="D49" i="80"/>
  <c r="C47" i="80"/>
  <c r="F23" i="126"/>
  <c r="E32" i="92"/>
  <c r="F32" i="92" s="1"/>
  <c r="E33" i="92"/>
  <c r="F33" i="92" s="1"/>
  <c r="E34" i="92"/>
  <c r="F34" i="92" s="1"/>
  <c r="E31" i="92"/>
  <c r="F31" i="92" s="1"/>
  <c r="C49" i="80"/>
  <c r="F51" i="115"/>
  <c r="F45" i="115"/>
  <c r="F25" i="115"/>
  <c r="F21" i="114"/>
  <c r="F20" i="114"/>
  <c r="F12" i="29"/>
  <c r="F13" i="29"/>
  <c r="F14" i="29"/>
  <c r="F15" i="29"/>
  <c r="F24" i="29"/>
  <c r="F25" i="29"/>
  <c r="F21" i="92"/>
  <c r="H29" i="103"/>
  <c r="H28" i="103"/>
  <c r="H27" i="103"/>
  <c r="H26" i="103"/>
  <c r="F23" i="114" l="1"/>
  <c r="I47" i="80" s="1"/>
  <c r="J47" i="80" s="1"/>
  <c r="F27" i="29"/>
  <c r="H30" i="103"/>
  <c r="F25" i="101"/>
  <c r="F35" i="101" s="1"/>
  <c r="E44" i="115" s="1"/>
  <c r="F52" i="115"/>
  <c r="I49" i="80" s="1"/>
  <c r="J49" i="80" s="1"/>
  <c r="F26" i="115"/>
  <c r="I33" i="80" s="1"/>
  <c r="J33" i="80" s="1"/>
  <c r="F35" i="92"/>
  <c r="F37" i="92" s="1"/>
  <c r="F17" i="29"/>
  <c r="F24" i="126"/>
  <c r="F29" i="29" l="1"/>
  <c r="J51" i="80"/>
  <c r="F44" i="115"/>
  <c r="F46" i="115" s="1"/>
  <c r="I37" i="80" s="1"/>
  <c r="J37" i="80" s="1"/>
  <c r="E17" i="126"/>
  <c r="F17" i="126" s="1"/>
  <c r="E16" i="126"/>
  <c r="F16" i="126" s="1"/>
  <c r="E15" i="126"/>
  <c r="F15" i="126" s="1"/>
  <c r="F18" i="126" l="1"/>
  <c r="F26" i="126" s="1"/>
  <c r="I35" i="80" s="1"/>
  <c r="J35" i="80" s="1"/>
  <c r="J43" i="80" s="1"/>
  <c r="J65" i="80" s="1"/>
</calcChain>
</file>

<file path=xl/sharedStrings.xml><?xml version="1.0" encoding="utf-8"?>
<sst xmlns="http://schemas.openxmlformats.org/spreadsheetml/2006/main" count="491" uniqueCount="254">
  <si>
    <t>Stran 1</t>
  </si>
  <si>
    <t>Stran 2</t>
  </si>
  <si>
    <t>Stran 3</t>
  </si>
  <si>
    <t>Stran 4</t>
  </si>
  <si>
    <t>Stran 8</t>
  </si>
  <si>
    <t>Izvajalec v ponudbeni prilogi izpolni rumeno obarvana polja.</t>
  </si>
  <si>
    <t>Ustavitev del zaradi "višje sile"</t>
  </si>
  <si>
    <t>T</t>
  </si>
  <si>
    <t>T2</t>
  </si>
  <si>
    <t>ČAS</t>
  </si>
  <si>
    <t>Podporni tip</t>
  </si>
  <si>
    <t>Prekinitve</t>
  </si>
  <si>
    <t>SPLOŠNA NAVODILA</t>
  </si>
  <si>
    <t>Ustavitev del zaradi Velikonočnih praznikov</t>
  </si>
  <si>
    <t>Ustavitev del zaradi Božičnih praznikov</t>
  </si>
  <si>
    <t>Priloga:</t>
  </si>
  <si>
    <t>Podpis in žig ponudnika:</t>
  </si>
  <si>
    <t>Stran 6</t>
  </si>
  <si>
    <t>Stran 7</t>
  </si>
  <si>
    <t>ČASI USTAVITVE DEL</t>
  </si>
  <si>
    <t xml:space="preserve">
</t>
  </si>
  <si>
    <t>Talni obok</t>
  </si>
  <si>
    <t>Legenda:</t>
  </si>
  <si>
    <t xml:space="preserve">   Fiksni časi (kritična pot)</t>
  </si>
  <si>
    <t xml:space="preserve">   Fleksibilni časi (kritična pot)</t>
  </si>
  <si>
    <t>DODATNI ČAS ZARADI OTEŽENEGA NAPREDOVANJA ZARADI DOTOKA HRIBINSKE VODE</t>
  </si>
  <si>
    <t>Razred otežitve</t>
  </si>
  <si>
    <t>zap.št.</t>
  </si>
  <si>
    <t>Naročnik</t>
  </si>
  <si>
    <t>I</t>
  </si>
  <si>
    <t>II</t>
  </si>
  <si>
    <t>%</t>
  </si>
  <si>
    <t>III=I x [100%/(100%-II)-1]</t>
  </si>
  <si>
    <t>nad 5 do 10</t>
  </si>
  <si>
    <t>nad 10 do 20</t>
  </si>
  <si>
    <t>dotok
[l/s]</t>
  </si>
  <si>
    <t>ponudnik</t>
  </si>
  <si>
    <t>min</t>
  </si>
  <si>
    <t>max</t>
  </si>
  <si>
    <t>Zap.št.</t>
  </si>
  <si>
    <t>III=I x II</t>
  </si>
  <si>
    <t>časovna norma 
[dan/m]</t>
  </si>
  <si>
    <t>Dolžina 
[m]</t>
  </si>
  <si>
    <t>Vsota:</t>
  </si>
  <si>
    <t>Dodatni časi za naslednje ukrepe/dela</t>
  </si>
  <si>
    <t xml:space="preserve">Dodatni čas zaradi oviranega izkopa </t>
  </si>
  <si>
    <t>Vrtanje</t>
  </si>
  <si>
    <t>časovna norma 
[dan/enoto]</t>
  </si>
  <si>
    <t>Čas izvedbe 
[koledarski dan]</t>
  </si>
  <si>
    <t>Ustavitve pri podzemnem izkopu</t>
  </si>
  <si>
    <t>Ustavitve pri izvedbi notranje obloge</t>
  </si>
  <si>
    <t>PODZEMNI IZKOP</t>
  </si>
  <si>
    <t>III</t>
  </si>
  <si>
    <t>Vrednosti v prilogi veljajo za kaloto, stopnico in talni obok ter neodvisno od geološkega odseka.</t>
  </si>
  <si>
    <t>III = I x [100%/(100%-II)-1]</t>
  </si>
  <si>
    <t>T1.0.01</t>
  </si>
  <si>
    <t>T1.0</t>
  </si>
  <si>
    <t>T1.1.01</t>
  </si>
  <si>
    <t>T1.1.02</t>
  </si>
  <si>
    <t>T1.1</t>
  </si>
  <si>
    <t>T1.2.01</t>
  </si>
  <si>
    <t>T1.2.02</t>
  </si>
  <si>
    <t>T1.2</t>
  </si>
  <si>
    <t>Tv</t>
  </si>
  <si>
    <t>Naročnik podaja število dni z oteženim napredovanjem zaradi dotoka hribinske vode in meje redukcijskih faktorjev (zelena polja). Ponudnik poda redukcijske faktorje za posamezne količine dotokov (izpolni rumena polja) v okviru meja, ki jih je podal Naročnik. Vrednosti v modrih poljih se samodejno izračunajo.
Ponudnikove vrednosti so uporabljene na prilogah za posamezni geološki odsek.</t>
  </si>
  <si>
    <t>Ti</t>
  </si>
  <si>
    <t>T1</t>
  </si>
  <si>
    <t>Tu.i</t>
  </si>
  <si>
    <t>Tu.n</t>
  </si>
  <si>
    <t>Tn</t>
  </si>
  <si>
    <t>OPIS FAZE</t>
  </si>
  <si>
    <t>Dan/enoto</t>
  </si>
  <si>
    <t>Stran 5</t>
  </si>
  <si>
    <t>Čas izkopa 
[dan]</t>
  </si>
  <si>
    <t>Dodatni čas 
[dan]</t>
  </si>
  <si>
    <r>
      <t xml:space="preserve">Čas na enoto
</t>
    </r>
    <r>
      <rPr>
        <b/>
        <sz val="10"/>
        <rFont val="Tahoma"/>
        <family val="2"/>
        <charset val="238"/>
      </rPr>
      <t>[ura]</t>
    </r>
  </si>
  <si>
    <t>Čas 
[dan]</t>
  </si>
  <si>
    <t>III=I x II : 24</t>
  </si>
  <si>
    <t>Vsota T1.2.01 do T1.2.02:</t>
  </si>
  <si>
    <t>Čas na enoto
[dan]</t>
  </si>
  <si>
    <t>Vsota 1 do 3:</t>
  </si>
  <si>
    <t>Vsota 1 do 2:</t>
  </si>
  <si>
    <t>[dan]</t>
  </si>
  <si>
    <t>Vsota 1 do 4:</t>
  </si>
  <si>
    <t>Zelo neugodno</t>
  </si>
  <si>
    <t>Dodatni dnevi</t>
  </si>
  <si>
    <t>Ponudbeni čas Ti vključuje vsa izkopna dela in podpiranje ter je izračunan glede na prognozirane geološko-geomehanske pogoje in ponudnikove časovne norme izvajanja za vsak podporni tip vključno z dodatnimi časi in vsemi prekinitvami.</t>
  </si>
  <si>
    <t>Vsota 7 do 9:</t>
  </si>
  <si>
    <t>Čas izvedbe 
[dan]</t>
  </si>
  <si>
    <t>čas izvedbe
[dan]</t>
  </si>
  <si>
    <t>a</t>
  </si>
  <si>
    <t>Vrednosti v zelenih poljih (časi) v preglednici so prenesene iz prejšnjih preglednic ali podane s strani naročnika.</t>
  </si>
  <si>
    <t>KRITIČNA POT GRADNJE</t>
  </si>
  <si>
    <t>Dan</t>
  </si>
  <si>
    <t>Vgradnja cevi cevnega ščita in priprava ustja cevi za injektiranje. Cevi za en set cevnega ščita se vgrajuje po sistemu primarnih, sekundarnih in terciarnih vrtin (1.,4.,…n-2,2.,5.,...n-1,3.,6.,…n).</t>
  </si>
  <si>
    <t>T1.0.02</t>
  </si>
  <si>
    <t>Vsota T1.0.01 do T1.0.02:</t>
  </si>
  <si>
    <t>T: Skupni stroški gradbišča</t>
  </si>
  <si>
    <t xml:space="preserve">Ti
Stroški gradbišča 
Podzemni izkop </t>
  </si>
  <si>
    <t>Ustavitve pri izvedbi začasnega portala</t>
  </si>
  <si>
    <t>Vsota (T1 in T2):</t>
  </si>
  <si>
    <t>K+S-5/0,77</t>
  </si>
  <si>
    <t>K+S-6/7,71</t>
  </si>
  <si>
    <t>K+S-7/6,70</t>
  </si>
  <si>
    <t>Kalota s stopnico</t>
  </si>
  <si>
    <t>TO-4/4</t>
  </si>
  <si>
    <t>TO-5/4</t>
  </si>
  <si>
    <t>TO-7/4</t>
  </si>
  <si>
    <t>DODATNI ČASI ZA PODZEMNI IZKOP</t>
  </si>
  <si>
    <t>Vsota 5 do 8</t>
  </si>
  <si>
    <t>Čas ustavitev za potrebe injektiranja se upošteva pri času ustavitve izkopnih del.</t>
  </si>
  <si>
    <t>Čas Tn določi izvajalec kot fiksen čas. Čas vključuje čas, ki je potreben za izvedbo betonerskih del za notranjo oblogo predorske cevi vključno z armiranjem in morebitnimi prekinitvami del.</t>
  </si>
  <si>
    <r>
      <t>Časovne norme pri delih pri zaporedni številki 3 se vrednotijo v</t>
    </r>
    <r>
      <rPr>
        <b/>
        <sz val="10"/>
        <rFont val="Tahoma"/>
        <family val="2"/>
        <charset val="238"/>
      </rPr>
      <t xml:space="preserve"> urah [ura]</t>
    </r>
    <r>
      <rPr>
        <sz val="10"/>
        <rFont val="Tahoma"/>
        <family val="2"/>
        <charset val="238"/>
      </rPr>
      <t>. Za navedene enote mora Ponudnik podati ure na dve decimalni mesti natančno. Dodatni čas se preračuna na dneve.</t>
    </r>
  </si>
  <si>
    <t>Začasni portal</t>
  </si>
  <si>
    <t>Priprava PZI dokumentacije</t>
  </si>
  <si>
    <t>Izvedba nasipa nad nivojem gladine akumulacije</t>
  </si>
  <si>
    <t>Izvedba tesnilne zavese</t>
  </si>
  <si>
    <t>Izdelava uvodnice za izvedbo pilotov</t>
  </si>
  <si>
    <t>Izvedba končne ureditve okoli novega odvzemnega objekta</t>
  </si>
  <si>
    <t>To</t>
  </si>
  <si>
    <t>Teso</t>
  </si>
  <si>
    <t>Tp.1</t>
  </si>
  <si>
    <t>1.1</t>
  </si>
  <si>
    <t>1.2</t>
  </si>
  <si>
    <t>Tpr</t>
  </si>
  <si>
    <t>PRIPRAVLJALNA DELA</t>
  </si>
  <si>
    <t>Gradbena jama do kote 70.8 m n.m.</t>
  </si>
  <si>
    <t>Tp.2</t>
  </si>
  <si>
    <t>Tp.3</t>
  </si>
  <si>
    <t>S.1</t>
  </si>
  <si>
    <t>S.2</t>
  </si>
  <si>
    <t>Kp</t>
  </si>
  <si>
    <t>Pr</t>
  </si>
  <si>
    <t>P</t>
  </si>
  <si>
    <t>1.0</t>
  </si>
  <si>
    <t>V</t>
  </si>
  <si>
    <t>N</t>
  </si>
  <si>
    <t>O</t>
  </si>
  <si>
    <t>U</t>
  </si>
  <si>
    <t>PREDOR</t>
  </si>
  <si>
    <t>Tu.p.1</t>
  </si>
  <si>
    <t>GRAD-
BENA JAMA</t>
  </si>
  <si>
    <t>Gradbena jama</t>
  </si>
  <si>
    <t>Dovodni jarek</t>
  </si>
  <si>
    <t>7.1</t>
  </si>
  <si>
    <t>7.2</t>
  </si>
  <si>
    <t>Tu.pr</t>
  </si>
  <si>
    <t>Tu.p.2</t>
  </si>
  <si>
    <t>Ustavitve pri izvedbi gradbene jame</t>
  </si>
  <si>
    <t>Tu.p.3</t>
  </si>
  <si>
    <t>Ustavitve pri izvedbi dovodnega jarka</t>
  </si>
  <si>
    <t>Izvedba injekcijske zavese (skladno z načrtom za izvedbo)</t>
  </si>
  <si>
    <t>Izvedba zaščitnega nasipa pod nivojem gladine akumulacije</t>
  </si>
  <si>
    <t>Izvedba pilotov (podana norma velja za m' izvedenega pilota vrtine - premera min. 80 cm, z upoštevanimi premiki med lokacijami posameznih pilotov)</t>
  </si>
  <si>
    <t>ZAČASNI PORTAL, GRADBENA JAMA NOVEGA ODVZEMNEGA OBJEKTA IN DOVODNI JAREK</t>
  </si>
  <si>
    <t>Ustavitve pri izvedbi pripravljalnih del</t>
  </si>
  <si>
    <t>Izkop zrnate kamnine – 3. kategorije</t>
  </si>
  <si>
    <t>Zaščita brežine dovodnega jarka</t>
  </si>
  <si>
    <t>Izkop trdne kamnine – 5. kategorije</t>
  </si>
  <si>
    <r>
      <t>Pod zaporedno številko 1 izvajalec ponudi čas potreben za vgradnjo ene cevi (dolžina 12 m, premer 76,1 mm - glej tudi tehnično poročilo in te</t>
    </r>
    <r>
      <rPr>
        <sz val="10"/>
        <color theme="1"/>
        <rFont val="Tahoma"/>
        <family val="2"/>
      </rPr>
      <t>hnične specifikacije) cevnega ščita. Čas je neodvisen od geoloških razmer za vrtanje. Injektiranje se ovrednoti in plača posebej (Glej prilogo 1.2</t>
    </r>
    <r>
      <rPr>
        <sz val="10"/>
        <rFont val="Tahoma"/>
        <family val="2"/>
        <charset val="238"/>
      </rPr>
      <t>).</t>
    </r>
  </si>
  <si>
    <t>RAZISKOVALNO PREDVRTAVANJE IN INJEKTIRANJE</t>
  </si>
  <si>
    <t xml:space="preserve">Izdelava vrtin s predorsko vrtalno garnituro ("Boomer"). Premer vrtin 60 mm, dolžina do 20 m (injektiranje) </t>
  </si>
  <si>
    <t>To
Stroški gradbišča
Ostala dela do vgradnje ESO</t>
  </si>
  <si>
    <t>ČAS ZA ZAKLJUČEK OSTALIH BETONERSKIH DEL</t>
  </si>
  <si>
    <t>Denivelacija gladine akumulacije do kote 71 m n.m.</t>
  </si>
  <si>
    <t>Denivelacija gladine akumulacije do kote 84 m n.m.</t>
  </si>
  <si>
    <t>Redukcijski faktorji v prilogi "1.1" za otežitve napredovanja zaradi dotokov vode so privzete iz priloge "V".</t>
  </si>
  <si>
    <t>Ponudnik mora v ustrezne časovne norme vključiti vsa (manjša) dela, ki so prikazana na načrtih pa v prilogah niso posebej vrednotena. To vključuje tudi pomožna dela, kot npr. podaljševanje napeljav, ureditev razsvetljave, podaljševanje vodovoda, komprovoda, zračne cevi, ipd., kot tudi pomoč pri izvedbi del ostalim udeležencem pri gradnji (nadzor, tehnično opazovanje,…).</t>
  </si>
  <si>
    <t xml:space="preserve">Preglednica podaja prognozo dni za posamezno količino dotoka za celoten podzemni izkop, ki v celoti poteka navzgor. </t>
  </si>
  <si>
    <t>K+S-7/16,78</t>
  </si>
  <si>
    <t>nad 20 do 40</t>
  </si>
  <si>
    <t>Dnevi se določijo na podlagi dolžine odseka, kjer izkop poteka z oteženim napredovanjem in pogodbenih časovnih norm.</t>
  </si>
  <si>
    <t xml:space="preserve">   Dela, ki niso del pogodbe</t>
  </si>
  <si>
    <t>Ponudbena delna časa pod zaporednima številkama 1 in 2 določi izvajalec kot fiksna časa. 
Tpr predstavlja čas od uvedbe v delo do pričetka izvedbe začasnega portala in gradbene jame. Vključuje ves čas potreben za ureditev gradbišča vključno z npr. pontonsko ploščadjo za izvedbo vrtin, vrtalnimi deli, izvedbo terenskih in laboratorijskih preiskav, pripravo poročila, PZI projektne dokumentacije in prekinitvami del.</t>
  </si>
  <si>
    <t>nad 2 do 5</t>
  </si>
  <si>
    <t>Skladno s tehničnimi specifikacijiami mora ponudnik upoštevati, da se pri dotokih vode manjših od 2 l/s smatra, da izkop ni oviran oz. je dotok do te količine potrebno upoštevati v časovnih normah za napredovanje.</t>
  </si>
  <si>
    <t>Podzemni izkop (Priloga 1.0 - Čas T1.0)</t>
  </si>
  <si>
    <t>Dodatni časi (Priloga 1.1 - Čas T1.1)</t>
  </si>
  <si>
    <t>Dodatni časi (Priloga 1.2 - Čas T1.2)</t>
  </si>
  <si>
    <t>Vsota 4 do 9:</t>
  </si>
  <si>
    <t>Vsota 11 do 15:</t>
  </si>
  <si>
    <t>Vsota 5 do 6:</t>
  </si>
  <si>
    <t>Pri postavitvi in odstranitvi opreme za injektiranje (Zap.št. 6) se upošteva 1 kos za en odsek injektiranja, ne glede na večfazno vrtanje in injektiranje - injektiranje po sistemu primarnih, sekundarnih in terciarnih vrtin.</t>
  </si>
  <si>
    <t>Dotoki hribinske vode (glej tudi prilogo V)
[l/s]</t>
  </si>
  <si>
    <t>Skladno s tehničnimi specifikacijiami mora ponudnik upoštevati, da se pri dotokih vode manjših od 2 l/s smatra, da izkop ni oviran oz. je dotok do te količine potrebno upoštevati v časovnih normah za izkop.</t>
  </si>
  <si>
    <t>Injektiranje cevnega ščita</t>
  </si>
  <si>
    <t>Injektiranje  za potrebe tesnjenja (glede na potrebe)</t>
  </si>
  <si>
    <t xml:space="preserve">Izdelava vrtin s predorsko vrtalno garnituro ("Boomer"). Premer vrtin vsaj 51 mm, dolžina do 30 m (raziskovalno predvrtavanje) </t>
  </si>
  <si>
    <t xml:space="preserve">Izdelava vrtin s predorsko vrtalno garnituro ("Boomer")  na območju vodonosnih con s preventerjem. Premer vrtin vsaj 76 mm, dolžina do 30 m (raziskovalno predvrtavanje) </t>
  </si>
  <si>
    <t>Vsota T1.1.01 do T1.1.02:</t>
  </si>
  <si>
    <t>Tnoo</t>
  </si>
  <si>
    <t>BETONERSKA DELA</t>
  </si>
  <si>
    <t>Betonerska dela za notranjo oblogo in portalno konstrukcijo</t>
  </si>
  <si>
    <r>
      <t xml:space="preserve">Ostala </t>
    </r>
    <r>
      <rPr>
        <sz val="10"/>
        <rFont val="Tahoma"/>
        <family val="2"/>
        <charset val="238"/>
      </rPr>
      <t>dela pred ESO</t>
    </r>
  </si>
  <si>
    <t>PODZEMNI IZKOP (Čas T1)</t>
  </si>
  <si>
    <t>Postavitev in odstranitev opreme za injektiranje.</t>
  </si>
  <si>
    <t>Postavitev in odstranitev opreme za injektiranje cevnega ščita.</t>
  </si>
  <si>
    <t>MAKS(1;2+3)</t>
  </si>
  <si>
    <t>MAKS(5+6+7+8;9+10)</t>
  </si>
  <si>
    <t>MAKS(12;13+14)</t>
  </si>
  <si>
    <t>Vsota časov pod zap. št.:
4+11+15+17+18+20+21</t>
  </si>
  <si>
    <t>Vsota 5:</t>
  </si>
  <si>
    <t>Čas Tpr predstavlja čas za obračun časovno vezanih stroškov gradbišča od uvedbe v delo do zaključene priprave PZI projektne dokumentacije. 
Stroški gradbišča so v popisu del načrta 3/2 ponujeni v točki 1.1 v postavki 1.</t>
  </si>
  <si>
    <t>Priloga 1.0 služi za definiranje časovnih norm za podporne tipe s strani Izvajalca oz. ponudnika. Vnešene vrednosti so uporabljene za izračun časa potrebnega za podzemni izkop posameznih odsekov in izračun kritične poti gradnje ter s tem ponudbeni čas gradnje objekta.</t>
  </si>
  <si>
    <t>Izvajalec v ponudbenih prilogah izpolni vsa rumeno obarvana polja na dve decimalni števili natančno. Vsako število mora biti večje od "0,00". Količine izkopov in podpornih elementov za vsak podporni tip se nahajajo v grafičnih prilogah.</t>
  </si>
  <si>
    <t>Ponudnik poda norme (izpolni rumena polja).</t>
  </si>
  <si>
    <t>Izvajalec v ponudbeni prilogi izpolni rumeno obarvano polje, ki predstavljajo prekrivanje določenih faz dela.
V času za zaključitev del se upošteva ves čas, ki je potreben dokončanje določene faze gradnje.</t>
  </si>
  <si>
    <t>Izpisane vrednosti v zelenih oz. modrih poljih v preglednici so izračunane na podlagi geološke prognoze in izvajalčevih časovnih norm, podanih na ostalih prilogah.</t>
  </si>
  <si>
    <t>Ponudbeni čas Tn predstavlja čas za obračun časovno vezanih stroškov gradbišča za betonerska dela (od pričetka do zaključka betonerskih del za notranjo oblogo). Stroški gradbišča so v popisu del načrta 3/4 ponujeni v postavki 2.</t>
  </si>
  <si>
    <t>Količina / enota</t>
  </si>
  <si>
    <t>Informativni shematski prikaz časovno odvisnih stroškov gradbišč</t>
  </si>
  <si>
    <t>Čas izvedbe del pod zaporedno številko 6 je podan kot pavšal, v času izvedbe ga prizna naročnik kot dejansko porabljen čas.</t>
  </si>
  <si>
    <t>Injektiranje tesnilne zavese</t>
  </si>
  <si>
    <t>Izvedba geološko geomehanskih raziskav (skladno z zahtevami v poglavju T1.6.3 tehničnega poročila načrta 3/2 Načrt varovanja vtočne gradbene jame in začasnega portala v razpisni dokumentaciji)</t>
  </si>
  <si>
    <t>Porušitev in odstranitev kamnometa</t>
  </si>
  <si>
    <t>Odstranitev tesnilne zavese</t>
  </si>
  <si>
    <t>Odstranitev zaščitnega nasipa - 3. kategorija</t>
  </si>
  <si>
    <t>Prekinitve napredovanja podzemnega izkopa med deli pod zap.št.: 1 in 3</t>
  </si>
  <si>
    <t>Zelena polja predstavljajo prognozirano dolžino posameznega podpornega tipa. Vrednosti v modrih poljih so zmnožki dolžin posameznega podpornega tipa in časovne norme. Vrednosti so izvrednotene za podporne tipe kalote s stopnico in talnega oboka na kritični poti.</t>
  </si>
  <si>
    <r>
      <t>Preglednica povzema vsoto del (časov) na kritični poti, katera so opisana na prilogah od "Pr" do "U". 
Skupne časovno odvisne stroške gradbišča za izvedbo predora predstavlja čas T. Skupni časovno odvisni stroški gradbišča so v popisu de</t>
    </r>
    <r>
      <rPr>
        <sz val="10"/>
        <rFont val="Tahoma"/>
        <family val="2"/>
      </rPr>
      <t>l ponujeni v popisu del načrta 3/2 ponujeni pod točko 0.2.</t>
    </r>
    <r>
      <rPr>
        <sz val="10"/>
        <rFont val="Tahoma"/>
        <family val="2"/>
        <charset val="238"/>
      </rPr>
      <t xml:space="preserve"> v postavki 0.2.1.
Ocena časa potrebnega za praznjenje akumulacije je podana s strani naročnika.</t>
    </r>
  </si>
  <si>
    <r>
      <t>Časovne norme pri delih pod zaporednimi številkami 1, 2, 3 se vredno</t>
    </r>
    <r>
      <rPr>
        <sz val="10"/>
        <rFont val="Tahoma"/>
        <family val="2"/>
      </rPr>
      <t xml:space="preserve">tijo v </t>
    </r>
    <r>
      <rPr>
        <b/>
        <sz val="10"/>
        <rFont val="Tahoma"/>
        <family val="2"/>
      </rPr>
      <t>urah [ura]</t>
    </r>
    <r>
      <rPr>
        <sz val="10"/>
        <rFont val="Tahoma"/>
        <family val="2"/>
      </rPr>
      <t>. Za navedene enote mora Ponudnik podati ure na dve decimalni mesti natančno. Dodatni čas se preračuna na dneve.</t>
    </r>
  </si>
  <si>
    <r>
      <t>Ponudbeni čas To določ</t>
    </r>
    <r>
      <rPr>
        <sz val="10"/>
        <rFont val="Tahoma"/>
        <family val="2"/>
      </rPr>
      <t>i izvajalec kot fiksen čas. Čas To zajema dolžino trajanja izvedbe osta</t>
    </r>
    <r>
      <rPr>
        <sz val="10"/>
        <rFont val="Tahoma"/>
        <family val="2"/>
        <charset val="238"/>
      </rPr>
      <t xml:space="preserve">lih del predorskih cevi ter morebitnimi prekinitvami del (npr. zasip portalne konstrukcije, polaganje rešetk nad centralnim kanalom). Po izteku tega časa morajo biti izvedena vsa izkopna dela, podpiranje, betonerska dela, izolacijska dela, zunanja končna ureditev portalov in portalnih območij razen del, ki spadajo pod izvedbo dovodnega jarka. </t>
    </r>
  </si>
  <si>
    <t>Ponudbeni čas v katerem se dela na gradbišču ne izvajajo. Izvzeta dela so osvetlitev, prezračevanje in odvajanje vode.</t>
  </si>
  <si>
    <t>Ponudbeni čas Ti predstavlja čas za izvedbo hribinskega dela izkopa in podpiranja. Čas Ti predstavlja čas za obračun časovno odvisnih stroškov gradbišča za podzemni izkop. Stroški gradbišča so v popisu del načrta 3/3 ponujeni pod točko 1.2. v postavki 3.</t>
  </si>
  <si>
    <t>Ponudbeni čas T1.2 predstavlja čas za izvedbo raziskovalnega predvrtavanja in injektiranja. Čas T1.2 predstavlja čas za obračun fiksnih stroškov gradbišča za izvedbo raziskovalnega predvrtavanja in injektiranja. Stroški gradbišča so v popisu del načrta 3/3 ponujeni pod točko 1.2. v postavki 4.</t>
  </si>
  <si>
    <t>OSTALA DELA DO ZAČETKA VGRADNJE ESO</t>
  </si>
  <si>
    <t>Čas To predstavlja čas za obračun časovno vezanih stroškov gradbišča od začetka ostalih del za notranjo oblogo in portalno konstrukcijo do začetka izvedbe ESO. 
Stroški gradbišča so v popisu del načrta 3/4 ponujeni pod točko 1.2 v postavki 3</t>
  </si>
  <si>
    <t>Ponudbeni delni čas Tp.1 določi izvajalec kot fiksen čas. 
Tp.1 predstavlja čas izvedbe začasnega portala na iztočni strani predora (v nadaljevanju: začasni portal). Vključuje ves čas potreben za ureditev gradbišča vključno z dostopno cesto, deli na portalu in prekinitvami del. Čas Tp.1 predstavlja čas za obračun časovno vezanih stroškov gradbišča za izkop in zaščito začasnega portala. Stroški gradbišča so v popisu del načrta 3/2 ponujeni v točki 1.1 v postavki 2.
Ponudbeni čas Tp.2 predstavlja čas za izkop in izvedbo zaščitnih ukrepov gradbene jame novega odvzemnega objekta (v nadaljevanju gradbena jama). Čas Tp.2 predstavlja čas za obračun časovno odvisnih stroškov gradbišča za izkop in zaščito gradbene jame. Stroški gradbišča so v popisu del načrta 3/2 ponujeni pod točko 1.1. v postavki 3.
Ponudbeni čas Tp.3 predstavlja čas za odstranitev zaščitnega nasipa in izkop ter izvedbo zaščitnih ukrepov dovodnega jarka. Čas Tp.3 predstavlja čas za obračun časovno odvisnih stroškov gradbišča za izkop in zaščito gradbene jame novega odvzemnega objekta. Stroški gradbišča so v popisu del načrta 3/2 ponujeni pod točko 1.1. v postavki 4.</t>
  </si>
  <si>
    <t>Čas Tu.pr predstavlja čas za obračun časovno odvisnih stroškov gradbišča za čas ustavitve del med pripravljalnimi deli. Stroški gradbišča so v popisu del načrta 3/2 ponujeni pod točko 1.2 v postavki 5.
Čas Tu.p.1 predstavlja čas za obračun časovno odvisnih stroškov gradbišča za čas ustavitve del na začasnem portalu. Stroški gradbišča so v popisu del načrta 3/2 ponujeni pod točko 1.2 v postavki 6.
Čas Tu.p.2 predstavlja čas za obračun časovno odvisnih stroškov gradbišča za čas ustavitve del med izkopom in zaščito gradbene jame. Stroški gradbišča so v popisu del načrta 3/2 ponujeni pod točko 1.2 v postavki 7.
Čas Tu.p.3 predstavlja čas za obračun časovno odvisnih stroškov gradbišča za čas ustavitve del na začasnem portalu. Stroški gradbišča so v popisu del načrta 3/2 ponujeni pod točko 1.2 v postavki 8.
Čas Tu.i predstavlja čas za obračun časovno odvisnih stroškov gradbišča za čas ustavitve izkopnih del v hribinskem delu. Stroški gradbišča so v popisu del načrta 3/3 ponujeni pod točko 1.3 v postavki 5.
Čas Tu.n predstavlja čas za obračun časovno odvisnih stroškov gradbišča za čas ustavitve del na notranji oblogi. Stroški gradbišča so v popisu del načrta 3/4 ponujeni pod točko 1.3 v postavki 4.</t>
  </si>
  <si>
    <t>Vsi stroški izvedbe betonerskih del za novi odvzemni objekt so zajeti v enotni ceni izvedbe novega odvzemnega objekta. Ni stroškov gradbišča.</t>
  </si>
  <si>
    <t>Stran 9</t>
  </si>
  <si>
    <t>Stran 10</t>
  </si>
  <si>
    <t>Stran 11</t>
  </si>
  <si>
    <t>Stran 12</t>
  </si>
  <si>
    <t>Stran 13</t>
  </si>
  <si>
    <t>ES</t>
  </si>
  <si>
    <t>ELEKTRO STROJNA OPREMA</t>
  </si>
  <si>
    <t>Čas Teso določi izvajalec kot fiksen čas. Čas vključuje čas, ki je potreben za izvedbo del v sklopu vgradnje elektro strojne opreme vključno morebitnimi prekinitvami del.</t>
  </si>
  <si>
    <t>Vsi stroški izvedbe elektro strojne opreme so zajeti v enotni ceni izvedbe elektro strojne opreme. Ni stroškov gradbišča.</t>
  </si>
  <si>
    <t>Dela za vgradnjo elektro strojne opreme</t>
  </si>
  <si>
    <t>Ustavitve pri izvedbi elektro strojne opreme</t>
  </si>
  <si>
    <t>Tu.eso</t>
  </si>
  <si>
    <t>Vsota 4 do 5:</t>
  </si>
  <si>
    <t>Vsota 7 do 8:</t>
  </si>
  <si>
    <t>Vsota 10:</t>
  </si>
  <si>
    <t>Vsota 12 do 13:</t>
  </si>
  <si>
    <t>Vsota 15:</t>
  </si>
  <si>
    <t>Vsota 17:</t>
  </si>
  <si>
    <t>Čas od dokončanja del na elektro strojni opremi do pričetka denivelacije do kote 71 m n.m. (čas "b" prikazan v prilogi "Stroški gradbišč") ni del časa T (skupni stroški gradbišča).</t>
  </si>
  <si>
    <r>
      <t xml:space="preserve">Ponudnik je dolžan skrbno proučiti prilogo E in izpolniti rumena polja v tej datoteki. Ustrezno izpolnjeno datoteko mora natisniti, vsak list podpisati in jo v tiskani in elektronski obliki priložiti ponudbi. 
Ponudnik izpolni delovne liste: "Pr", "P", "1.0", "1.1", "1.2", "V", "N", "O", "ES", "U", "I" in "Kp".
Delovni list "S.1" podaja splošna navodila za izpolnjevanje priloge. Določeni delovni listi vsebujejo še dodatna pojasnila za izpolnjevanje in vrednotenje ponujenih rokov.
Splošni napotki:
- v delovni list "1.0" ponudnik v rumena polja vpiše časovne norme napredovanja (dan/m) za vsak podporni tip. 
- v delovne liste "1.1", "1.2", "N", "O", "ES", "U" in "I" (priloge 1.1, 1.2, N, ES, U in I) ponudnik v rumena polja vpiše čase potreben za specificirane gradbene faze. Preglednice so namenjene izračunu časov za ovrednotenje stroškov gradbišč.
- v delovni list "Kp" (priloga Kp) ponudnik vpiše čas, v katerem se določene delovne faze prekrivajo. Preglednica je namenjena izračunu kritične poti in ponujenih časov za obračun skupnih stroškov gradbišč in izračun stroškov gradbišč povezanimi s podzemnim izkopom. 
Delovni list "Stroški gradbišč" je informativne narave in se ne izpolnjuje in oddaja.
Izvajalec na osnovi svojih časov za posamezne faze gradnje ponudi stroške ureditve gradbišča. V stroških 
gradbišč je potrebno upoštevati tudi pomoč pri izvedbi </t>
    </r>
    <r>
      <rPr>
        <sz val="10"/>
        <rFont val="Tahoma"/>
        <family val="2"/>
        <charset val="238"/>
      </rPr>
      <t>geotehničnih meritev in obnovi merskih profilov. 
(za stroške ureditve gradbišč glej tudi tehnično poročilo, tehnične specifikacije in popis del).</t>
    </r>
  </si>
  <si>
    <r>
      <t xml:space="preserve">Osnova za projektiranje sanacije pregrade Vogršček so Tehnične specifikacije za gradnjo predora Vogršček, ki povzemajo načela standarda ÖNORM B 2203 (izdaja december 2001).
</t>
    </r>
    <r>
      <rPr>
        <b/>
        <sz val="10"/>
        <rFont val="Tahoma"/>
        <family val="2"/>
        <charset val="238"/>
      </rPr>
      <t xml:space="preserve">Ponudbeni rok gradnje </t>
    </r>
    <r>
      <rPr>
        <sz val="10"/>
        <rFont val="Tahoma"/>
        <family val="2"/>
        <charset val="238"/>
      </rPr>
      <t xml:space="preserve">je sestavljen iz fiksnih in variabilnih časov, katere določi ponudnik v tej prilogi, ki je sestavni del </t>
    </r>
    <r>
      <rPr>
        <sz val="10"/>
        <color rgb="FFFF0000"/>
        <rFont val="Tahoma"/>
        <family val="2"/>
        <charset val="238"/>
      </rPr>
      <t>Poglavja 5.1 - Ponudba</t>
    </r>
    <r>
      <rPr>
        <sz val="10"/>
        <rFont val="Tahoma"/>
        <family val="2"/>
        <charset val="238"/>
      </rPr>
      <t>. Način izpolnjevanja priloge je pojasnjen s spremljajočimi opisi v nadaljevanju.
Priloga (delovni l</t>
    </r>
    <r>
      <rPr>
        <sz val="10"/>
        <rFont val="Tahoma"/>
        <family val="2"/>
      </rPr>
      <t xml:space="preserve">ist) "Kp" </t>
    </r>
    <r>
      <rPr>
        <sz val="10"/>
        <rFont val="Tahoma"/>
        <family val="2"/>
        <charset val="238"/>
      </rPr>
      <t xml:space="preserve">podaja tabelarični prikaz kritične poti gradnje, ki je grafično informativno prikazan na delovnem listu "Stroški gradbišč".
V času gradnje se ugotavlja čas trajanja delovnih aktivnosti, ki sestavljajo kritično pot, po predstavljeni kritični poti gradnje ponudbene priloge </t>
    </r>
    <r>
      <rPr>
        <sz val="10"/>
        <color rgb="FFFF0000"/>
        <rFont val="Tahoma"/>
        <family val="2"/>
      </rPr>
      <t xml:space="preserve">E </t>
    </r>
    <r>
      <rPr>
        <sz val="10"/>
        <rFont val="Tahoma"/>
        <family val="2"/>
        <charset val="238"/>
      </rPr>
      <t xml:space="preserve">na osnovi:
- zatečenih geotehničnih razmer,
- prekinitev del zaradi utemeljenih razlogov, ki jih je potrdil naročnik oz. njegov inženir, skladno s pogodbeno dokumentacijo,
- redukcij norm zaradi dotokov hribinske vode v območje napredovanja in 
- nastopa predvidenih ustavitev del (praznikov). 
Čas trajanja tako določene kritične poti predstavlja </t>
    </r>
    <r>
      <rPr>
        <b/>
        <sz val="10"/>
        <rFont val="Tahoma"/>
        <family val="2"/>
        <charset val="238"/>
      </rPr>
      <t>pogodbeni rok gradnje</t>
    </r>
    <r>
      <rPr>
        <sz val="10"/>
        <rFont val="Tahoma"/>
        <family val="2"/>
        <charset val="238"/>
      </rPr>
      <t xml:space="preserve">, ki je osnova za časovno spremljavo gradnje.
</t>
    </r>
    <r>
      <rPr>
        <sz val="10"/>
        <rFont val="Tahoma"/>
        <family val="2"/>
      </rPr>
      <t xml:space="preserve">
Ponudnik je dolžan pri določanju ponudbenega roka za zaključek gradbenih del, upoštevati omejitev, da ta rok ne sme presegati </t>
    </r>
    <r>
      <rPr>
        <b/>
        <sz val="10"/>
        <color theme="1"/>
        <rFont val="Tahoma"/>
        <family val="2"/>
        <charset val="238"/>
      </rPr>
      <t>520</t>
    </r>
    <r>
      <rPr>
        <sz val="10"/>
        <rFont val="Tahoma"/>
        <family val="2"/>
        <charset val="238"/>
      </rPr>
      <t xml:space="preserve"> dni. V nasprotnem primeru bo ponudba ocenjena kot nedopustna in izključena iz nadaljnjega postopka. </t>
    </r>
  </si>
  <si>
    <r>
      <t xml:space="preserve">Čas od začetka del (uvedba v delo) do izvedbe vseh gradbenih del je omejen s </t>
    </r>
    <r>
      <rPr>
        <b/>
        <sz val="10"/>
        <rFont val="Tahoma"/>
        <family val="2"/>
        <charset val="238"/>
      </rPr>
      <t>520</t>
    </r>
    <r>
      <rPr>
        <sz val="10"/>
        <rFont val="Tahoma"/>
        <family val="2"/>
        <charset val="238"/>
      </rPr>
      <t xml:space="preserve"> dnevi.</t>
    </r>
  </si>
  <si>
    <r>
      <t xml:space="preserve">Zaključek gradbenih del
Čas skupnih stroškov gradbišča 
(največ </t>
    </r>
    <r>
      <rPr>
        <b/>
        <sz val="10"/>
        <color theme="1"/>
        <rFont val="Tahoma"/>
        <family val="2"/>
        <charset val="238"/>
      </rPr>
      <t>520</t>
    </r>
    <r>
      <rPr>
        <b/>
        <sz val="10"/>
        <rFont val="Tahoma"/>
        <family val="2"/>
        <charset val="238"/>
      </rPr>
      <t xml:space="preserve"> dni)</t>
    </r>
  </si>
  <si>
    <t>Betonerska dela za novi odvzemni objekt in sanacija obstoječega odvzemnega objekta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</si>
</sst>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64" formatCode="0.0\ &quot;pc&quot;"/>
    <numFmt numFmtId="165" formatCode="0.0"/>
    <numFmt numFmtId="166" formatCode="0.00\ &quot;d&quot;"/>
    <numFmt numFmtId="167" formatCode="0.0\ &quot;kos&quot;"/>
    <numFmt numFmtId="168" formatCode="0\ &quot;2p&quot;"/>
    <numFmt numFmtId="169" formatCode="0\ &quot;on&quot;"/>
    <numFmt numFmtId="170" formatCode="0\ &quot;2p-z&quot;"/>
    <numFmt numFmtId="171" formatCode="0\ &quot;s&quot;"/>
    <numFmt numFmtId="172" formatCode="&quot;Podporni tip&quot;0"/>
    <numFmt numFmtId="173" formatCode="0\ &quot;GC&quot;"/>
    <numFmt numFmtId="174" formatCode="0.00\ &quot;mes&quot;"/>
    <numFmt numFmtId="175" formatCode="0.0\ &quot;m&quot;"/>
    <numFmt numFmtId="176" formatCode="0.0\ &quot;m3&quot;"/>
    <numFmt numFmtId="177" formatCode="0.0000"/>
    <numFmt numFmtId="178" formatCode="0\ &quot;kos&quot;"/>
  </numFmts>
  <fonts count="21" x14ac:knownFonts="1">
    <font>
      <sz val="10"/>
      <name val="Arial"/>
    </font>
    <font>
      <sz val="8"/>
      <name val="Arial"/>
      <family val="2"/>
      <charset val="238"/>
    </font>
    <font>
      <b/>
      <sz val="10"/>
      <name val="Arial"/>
      <family val="2"/>
      <charset val="238"/>
    </font>
    <font>
      <b/>
      <sz val="12"/>
      <name val="Arial"/>
      <family val="2"/>
      <charset val="238"/>
    </font>
    <font>
      <b/>
      <sz val="10"/>
      <name val="Tahoma"/>
      <family val="2"/>
      <charset val="238"/>
    </font>
    <font>
      <sz val="10"/>
      <name val="Tahoma"/>
      <family val="2"/>
      <charset val="238"/>
    </font>
    <font>
      <b/>
      <sz val="12"/>
      <name val="Tahoma"/>
      <family val="2"/>
      <charset val="238"/>
    </font>
    <font>
      <sz val="8"/>
      <name val="Tahoma"/>
      <family val="2"/>
      <charset val="238"/>
    </font>
    <font>
      <b/>
      <sz val="16"/>
      <name val="Arial"/>
      <family val="2"/>
    </font>
    <font>
      <sz val="10"/>
      <color indexed="10"/>
      <name val="Arial"/>
      <family val="2"/>
      <charset val="238"/>
    </font>
    <font>
      <sz val="10"/>
      <name val="Arial"/>
      <family val="2"/>
      <charset val="238"/>
    </font>
    <font>
      <sz val="10"/>
      <color rgb="FFFF0000"/>
      <name val="Tahoma"/>
      <family val="2"/>
      <charset val="238"/>
    </font>
    <font>
      <b/>
      <sz val="8"/>
      <name val="Tahoma"/>
      <family val="2"/>
      <charset val="238"/>
    </font>
    <font>
      <sz val="10"/>
      <name val="Tahoma"/>
      <family val="2"/>
    </font>
    <font>
      <sz val="10"/>
      <name val="Arial"/>
      <family val="2"/>
    </font>
    <font>
      <sz val="10"/>
      <color rgb="FFFF0000"/>
      <name val="Tahoma"/>
      <family val="2"/>
    </font>
    <font>
      <b/>
      <sz val="8"/>
      <name val="Tahoma"/>
      <family val="2"/>
    </font>
    <font>
      <sz val="10"/>
      <color theme="1"/>
      <name val="Tahoma"/>
      <family val="2"/>
    </font>
    <font>
      <b/>
      <sz val="10"/>
      <name val="Tahoma"/>
      <family val="2"/>
    </font>
    <font>
      <sz val="10"/>
      <color rgb="FFFF0000"/>
      <name val="Arial"/>
      <family val="2"/>
    </font>
    <font>
      <b/>
      <sz val="10"/>
      <color theme="1"/>
      <name val="Tahoma"/>
      <family val="2"/>
      <charset val="238"/>
    </font>
  </fonts>
  <fills count="12">
    <fill>
      <patternFill patternType="none"/>
    </fill>
    <fill>
      <patternFill patternType="gray125"/>
    </fill>
    <fill>
      <patternFill patternType="solid">
        <fgColor indexed="13"/>
        <bgColor indexed="64"/>
      </patternFill>
    </fill>
    <fill>
      <patternFill patternType="solid">
        <fgColor indexed="50"/>
        <bgColor indexed="64"/>
      </patternFill>
    </fill>
    <fill>
      <patternFill patternType="solid">
        <fgColor indexed="41"/>
        <bgColor indexed="64"/>
      </patternFill>
    </fill>
    <fill>
      <patternFill patternType="solid">
        <fgColor indexed="51"/>
        <bgColor indexed="64"/>
      </patternFill>
    </fill>
    <fill>
      <patternFill patternType="solid">
        <fgColor indexed="53"/>
        <bgColor indexed="64"/>
      </patternFill>
    </fill>
    <fill>
      <patternFill patternType="solid">
        <fgColor indexed="52"/>
        <bgColor indexed="64"/>
      </patternFill>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
      <patternFill patternType="solid">
        <fgColor rgb="FFFFFF99"/>
        <bgColor indexed="64"/>
      </patternFill>
    </fill>
  </fills>
  <borders count="34">
    <border>
      <left/>
      <right/>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2">
    <xf numFmtId="0" fontId="0" fillId="0" borderId="0"/>
    <xf numFmtId="0" fontId="14" fillId="0" borderId="0"/>
  </cellStyleXfs>
  <cellXfs count="487">
    <xf numFmtId="0" fontId="0" fillId="0" borderId="0" xfId="0"/>
    <xf numFmtId="0" fontId="0" fillId="0" borderId="1" xfId="0" applyBorder="1"/>
    <xf numFmtId="0" fontId="0" fillId="0" borderId="0" xfId="0" applyBorder="1"/>
    <xf numFmtId="0" fontId="2" fillId="0" borderId="0" xfId="0" applyFont="1"/>
    <xf numFmtId="0" fontId="3" fillId="0" borderId="0" xfId="0" applyFont="1" applyBorder="1" applyAlignment="1">
      <alignment horizontal="center"/>
    </xf>
    <xf numFmtId="0" fontId="3" fillId="0" borderId="2" xfId="0" applyFont="1" applyBorder="1" applyAlignment="1">
      <alignment horizontal="center"/>
    </xf>
    <xf numFmtId="0" fontId="5" fillId="0" borderId="3" xfId="0" applyFont="1" applyBorder="1"/>
    <xf numFmtId="0" fontId="6" fillId="0" borderId="4" xfId="0" applyFont="1" applyBorder="1" applyAlignment="1">
      <alignment horizontal="center"/>
    </xf>
    <xf numFmtId="0" fontId="6" fillId="0" borderId="5" xfId="0" applyFont="1" applyBorder="1" applyAlignment="1">
      <alignment horizontal="center"/>
    </xf>
    <xf numFmtId="0" fontId="4" fillId="0" borderId="0" xfId="0" applyFont="1"/>
    <xf numFmtId="0" fontId="4" fillId="0" borderId="0" xfId="0" applyFont="1" applyAlignment="1">
      <alignment horizontal="right"/>
    </xf>
    <xf numFmtId="2" fontId="5" fillId="2" borderId="7" xfId="0" applyNumberFormat="1" applyFont="1" applyFill="1" applyBorder="1" applyAlignment="1" applyProtection="1">
      <alignment horizontal="center"/>
      <protection locked="0"/>
    </xf>
    <xf numFmtId="0" fontId="0" fillId="0" borderId="13" xfId="0" applyBorder="1"/>
    <xf numFmtId="0" fontId="0" fillId="0" borderId="12" xfId="0" applyBorder="1"/>
    <xf numFmtId="0" fontId="5" fillId="0" borderId="0" xfId="0" applyFont="1" applyBorder="1" applyProtection="1"/>
    <xf numFmtId="0" fontId="5" fillId="0" borderId="0" xfId="0" applyFont="1" applyBorder="1" applyAlignment="1" applyProtection="1">
      <alignment horizontal="center"/>
    </xf>
    <xf numFmtId="0" fontId="4" fillId="0" borderId="0" xfId="0" applyFont="1" applyAlignment="1" applyProtection="1">
      <alignment horizontal="right"/>
    </xf>
    <xf numFmtId="0" fontId="2" fillId="0" borderId="0" xfId="0" applyFont="1" applyProtection="1"/>
    <xf numFmtId="0" fontId="6" fillId="0" borderId="0" xfId="0" applyFont="1" applyBorder="1" applyAlignment="1" applyProtection="1">
      <alignment horizontal="center"/>
    </xf>
    <xf numFmtId="0" fontId="5" fillId="0" borderId="6" xfId="0" applyFont="1" applyBorder="1" applyProtection="1"/>
    <xf numFmtId="0" fontId="5" fillId="0" borderId="14" xfId="0" applyFont="1" applyBorder="1" applyProtection="1"/>
    <xf numFmtId="0" fontId="6" fillId="0" borderId="9" xfId="0" applyFont="1" applyBorder="1" applyAlignment="1" applyProtection="1">
      <alignment horizontal="center"/>
    </xf>
    <xf numFmtId="0" fontId="6" fillId="0" borderId="15" xfId="0" applyFont="1" applyBorder="1" applyAlignment="1" applyProtection="1">
      <alignment horizontal="center"/>
    </xf>
    <xf numFmtId="0" fontId="6" fillId="0" borderId="2" xfId="0" applyFont="1" applyBorder="1" applyAlignment="1" applyProtection="1">
      <alignment horizontal="center"/>
    </xf>
    <xf numFmtId="0" fontId="5" fillId="0" borderId="0" xfId="0" applyFont="1" applyBorder="1" applyAlignment="1" applyProtection="1">
      <alignment wrapText="1"/>
    </xf>
    <xf numFmtId="0" fontId="5" fillId="0" borderId="7" xfId="0" applyFont="1" applyBorder="1" applyProtection="1"/>
    <xf numFmtId="0" fontId="5" fillId="0" borderId="2" xfId="0" applyFont="1" applyBorder="1" applyProtection="1"/>
    <xf numFmtId="0" fontId="5" fillId="0" borderId="18" xfId="0" applyFont="1" applyBorder="1" applyProtection="1"/>
    <xf numFmtId="169" fontId="5" fillId="0" borderId="0" xfId="0" applyNumberFormat="1" applyFont="1" applyBorder="1" applyAlignment="1" applyProtection="1">
      <alignment horizontal="center"/>
    </xf>
    <xf numFmtId="0" fontId="5" fillId="0" borderId="10" xfId="0" applyFont="1" applyBorder="1" applyProtection="1"/>
    <xf numFmtId="0" fontId="5" fillId="0" borderId="1" xfId="0" applyFont="1" applyBorder="1" applyProtection="1"/>
    <xf numFmtId="0" fontId="4" fillId="0" borderId="0" xfId="0" applyFont="1" applyProtection="1"/>
    <xf numFmtId="0" fontId="0" fillId="0" borderId="0" xfId="0" applyProtection="1"/>
    <xf numFmtId="0" fontId="0" fillId="0" borderId="0" xfId="0" applyBorder="1" applyProtection="1"/>
    <xf numFmtId="0" fontId="0" fillId="0" borderId="1" xfId="0" applyBorder="1" applyProtection="1"/>
    <xf numFmtId="0" fontId="5" fillId="0" borderId="0" xfId="0" applyFont="1" applyBorder="1" applyAlignment="1" applyProtection="1">
      <alignment horizontal="left" vertical="center" wrapText="1"/>
    </xf>
    <xf numFmtId="0" fontId="5" fillId="0" borderId="0" xfId="0" applyFont="1" applyFill="1" applyBorder="1" applyProtection="1"/>
    <xf numFmtId="2" fontId="5" fillId="0" borderId="0" xfId="0" applyNumberFormat="1" applyFont="1" applyFill="1" applyBorder="1" applyAlignment="1" applyProtection="1">
      <alignment horizontal="center"/>
    </xf>
    <xf numFmtId="0" fontId="5" fillId="0" borderId="0" xfId="0" applyFont="1" applyFill="1" applyBorder="1" applyAlignment="1" applyProtection="1">
      <alignment wrapText="1"/>
    </xf>
    <xf numFmtId="0" fontId="5" fillId="0" borderId="0" xfId="0" applyFont="1" applyProtection="1"/>
    <xf numFmtId="0" fontId="5" fillId="0" borderId="9" xfId="0" applyFont="1" applyBorder="1" applyProtection="1"/>
    <xf numFmtId="0" fontId="5" fillId="0" borderId="10" xfId="0" applyFont="1" applyFill="1" applyBorder="1" applyProtection="1"/>
    <xf numFmtId="166" fontId="5" fillId="0" borderId="0" xfId="0" applyNumberFormat="1" applyFont="1" applyProtection="1"/>
    <xf numFmtId="0" fontId="5" fillId="0" borderId="0" xfId="0" applyFont="1" applyAlignment="1" applyProtection="1">
      <alignment horizontal="justify"/>
    </xf>
    <xf numFmtId="0" fontId="5" fillId="0" borderId="4" xfId="0" applyFont="1" applyBorder="1" applyProtection="1"/>
    <xf numFmtId="166" fontId="5" fillId="0" borderId="0" xfId="0" applyNumberFormat="1" applyFont="1" applyBorder="1" applyProtection="1"/>
    <xf numFmtId="0" fontId="5" fillId="0" borderId="16" xfId="0" applyFont="1" applyBorder="1" applyProtection="1"/>
    <xf numFmtId="0" fontId="5" fillId="0" borderId="0" xfId="0" applyFont="1" applyAlignment="1" applyProtection="1">
      <alignment horizontal="left"/>
    </xf>
    <xf numFmtId="167" fontId="5" fillId="0" borderId="0" xfId="0" applyNumberFormat="1" applyFont="1" applyBorder="1" applyProtection="1"/>
    <xf numFmtId="166" fontId="5" fillId="0" borderId="6" xfId="0" applyNumberFormat="1" applyFont="1" applyBorder="1" applyProtection="1"/>
    <xf numFmtId="167" fontId="5" fillId="0" borderId="0" xfId="0" applyNumberFormat="1" applyFont="1" applyBorder="1" applyAlignment="1" applyProtection="1">
      <alignment horizontal="left"/>
    </xf>
    <xf numFmtId="0" fontId="5" fillId="0" borderId="3" xfId="0" applyFont="1" applyBorder="1" applyProtection="1"/>
    <xf numFmtId="0" fontId="7" fillId="0" borderId="0" xfId="0" applyFont="1" applyAlignment="1" applyProtection="1">
      <alignment horizontal="right"/>
    </xf>
    <xf numFmtId="0" fontId="8" fillId="0" borderId="0" xfId="0" applyFont="1"/>
    <xf numFmtId="0" fontId="0" fillId="0" borderId="22" xfId="0" applyBorder="1"/>
    <xf numFmtId="0" fontId="0" fillId="0" borderId="9" xfId="0" applyBorder="1"/>
    <xf numFmtId="0" fontId="0" fillId="0" borderId="23" xfId="0" applyBorder="1"/>
    <xf numFmtId="0" fontId="0" fillId="0" borderId="0" xfId="0" applyFill="1" applyBorder="1" applyAlignment="1">
      <alignment vertical="center" wrapText="1"/>
    </xf>
    <xf numFmtId="0" fontId="0" fillId="0" borderId="0" xfId="0" applyFill="1" applyBorder="1" applyAlignment="1">
      <alignment vertical="center" wrapText="1" shrinkToFit="1"/>
    </xf>
    <xf numFmtId="49" fontId="3" fillId="0" borderId="0" xfId="0" applyNumberFormat="1" applyFont="1" applyFill="1"/>
    <xf numFmtId="49" fontId="2" fillId="0" borderId="0" xfId="0" applyNumberFormat="1" applyFont="1" applyFill="1"/>
    <xf numFmtId="49" fontId="0" fillId="0" borderId="0" xfId="0" applyNumberFormat="1" applyFill="1"/>
    <xf numFmtId="49" fontId="9" fillId="0" borderId="0" xfId="0" applyNumberFormat="1" applyFont="1" applyFill="1"/>
    <xf numFmtId="0" fontId="0" fillId="0" borderId="0" xfId="0" applyFill="1"/>
    <xf numFmtId="168" fontId="5" fillId="0" borderId="0" xfId="0" applyNumberFormat="1" applyFont="1" applyBorder="1" applyAlignment="1" applyProtection="1">
      <alignment horizontal="center"/>
    </xf>
    <xf numFmtId="2" fontId="5" fillId="2" borderId="0" xfId="0" applyNumberFormat="1" applyFont="1" applyFill="1" applyBorder="1" applyAlignment="1" applyProtection="1">
      <alignment horizontal="center"/>
    </xf>
    <xf numFmtId="170" fontId="5" fillId="0" borderId="0" xfId="0" applyNumberFormat="1" applyFont="1" applyBorder="1" applyAlignment="1" applyProtection="1">
      <alignment horizontal="center"/>
    </xf>
    <xf numFmtId="171" fontId="5" fillId="0" borderId="0" xfId="0" applyNumberFormat="1" applyFont="1" applyBorder="1" applyAlignment="1" applyProtection="1">
      <alignment horizontal="center"/>
    </xf>
    <xf numFmtId="2" fontId="5" fillId="0" borderId="0" xfId="0" applyNumberFormat="1" applyFont="1" applyProtection="1"/>
    <xf numFmtId="172" fontId="5" fillId="0" borderId="7" xfId="0" applyNumberFormat="1" applyFont="1" applyBorder="1" applyAlignment="1" applyProtection="1">
      <alignment horizontal="left"/>
    </xf>
    <xf numFmtId="166" fontId="5" fillId="0" borderId="0" xfId="0" applyNumberFormat="1" applyFont="1" applyFill="1" applyBorder="1" applyProtection="1"/>
    <xf numFmtId="0" fontId="5" fillId="0" borderId="11" xfId="0" applyFont="1" applyFill="1" applyBorder="1" applyAlignment="1" applyProtection="1">
      <alignment horizontal="center"/>
    </xf>
    <xf numFmtId="0" fontId="5" fillId="0" borderId="7" xfId="0" applyFont="1" applyFill="1" applyBorder="1" applyProtection="1"/>
    <xf numFmtId="0" fontId="5" fillId="0" borderId="7" xfId="0" applyFont="1" applyFill="1" applyBorder="1" applyAlignment="1" applyProtection="1">
      <alignment horizontal="center"/>
    </xf>
    <xf numFmtId="0" fontId="5" fillId="0" borderId="0" xfId="0" applyNumberFormat="1" applyFont="1" applyFill="1" applyBorder="1" applyAlignment="1" applyProtection="1">
      <alignment horizontal="center"/>
    </xf>
    <xf numFmtId="0" fontId="5" fillId="0" borderId="0" xfId="0" applyNumberFormat="1" applyFont="1" applyFill="1" applyBorder="1" applyProtection="1"/>
    <xf numFmtId="0" fontId="5" fillId="0" borderId="0" xfId="0" applyNumberFormat="1" applyFont="1" applyFill="1" applyBorder="1" applyAlignment="1" applyProtection="1">
      <alignment wrapText="1"/>
    </xf>
    <xf numFmtId="0" fontId="5" fillId="0" borderId="0" xfId="0" applyNumberFormat="1" applyFont="1" applyBorder="1" applyProtection="1"/>
    <xf numFmtId="0" fontId="5" fillId="0" borderId="0" xfId="0" applyNumberFormat="1" applyFont="1" applyBorder="1" applyAlignment="1" applyProtection="1">
      <alignment horizontal="center"/>
    </xf>
    <xf numFmtId="0" fontId="5" fillId="0" borderId="7" xfId="0" applyNumberFormat="1" applyFont="1" applyFill="1" applyBorder="1" applyAlignment="1" applyProtection="1">
      <alignment horizontal="center"/>
    </xf>
    <xf numFmtId="0" fontId="5" fillId="0" borderId="7" xfId="0" applyNumberFormat="1" applyFont="1" applyFill="1" applyBorder="1" applyAlignment="1" applyProtection="1">
      <alignment horizontal="left"/>
    </xf>
    <xf numFmtId="0" fontId="5" fillId="0" borderId="7" xfId="0" applyNumberFormat="1" applyFont="1" applyFill="1" applyBorder="1" applyProtection="1"/>
    <xf numFmtId="0" fontId="5" fillId="0" borderId="6" xfId="0" applyFont="1" applyFill="1" applyBorder="1" applyAlignment="1" applyProtection="1">
      <alignment horizontal="center"/>
    </xf>
    <xf numFmtId="0" fontId="4" fillId="0" borderId="7" xfId="0" applyFont="1" applyFill="1" applyBorder="1" applyAlignment="1" applyProtection="1"/>
    <xf numFmtId="173" fontId="5" fillId="0" borderId="6" xfId="0" applyNumberFormat="1" applyFont="1" applyFill="1" applyBorder="1" applyAlignment="1" applyProtection="1">
      <alignment horizontal="center"/>
    </xf>
    <xf numFmtId="0" fontId="5" fillId="0" borderId="7" xfId="0" applyNumberFormat="1" applyFont="1" applyBorder="1" applyAlignment="1" applyProtection="1">
      <alignment horizontal="center"/>
    </xf>
    <xf numFmtId="0" fontId="4" fillId="0" borderId="7" xfId="0" applyFont="1" applyBorder="1" applyAlignment="1" applyProtection="1">
      <alignment horizontal="center"/>
    </xf>
    <xf numFmtId="0" fontId="5" fillId="0" borderId="7" xfId="0" applyFont="1" applyBorder="1" applyAlignment="1" applyProtection="1">
      <alignment horizontal="center" wrapText="1"/>
    </xf>
    <xf numFmtId="0" fontId="5" fillId="0" borderId="7" xfId="0" applyFont="1" applyBorder="1" applyAlignment="1" applyProtection="1">
      <alignment horizontal="center" vertical="center" wrapText="1"/>
    </xf>
    <xf numFmtId="165" fontId="5" fillId="9" borderId="7" xfId="0" applyNumberFormat="1" applyFont="1" applyFill="1" applyBorder="1" applyAlignment="1" applyProtection="1">
      <alignment horizontal="center"/>
    </xf>
    <xf numFmtId="0" fontId="7" fillId="0" borderId="0" xfId="0" applyFont="1" applyBorder="1" applyAlignment="1" applyProtection="1"/>
    <xf numFmtId="0" fontId="4" fillId="0" borderId="7" xfId="0" applyFont="1" applyBorder="1" applyAlignment="1" applyProtection="1">
      <alignment horizontal="right"/>
    </xf>
    <xf numFmtId="2" fontId="4" fillId="0" borderId="0" xfId="0" applyNumberFormat="1" applyFont="1" applyBorder="1" applyAlignment="1" applyProtection="1">
      <alignment horizontal="center" vertical="center"/>
    </xf>
    <xf numFmtId="0" fontId="4" fillId="0" borderId="1" xfId="0" applyFont="1" applyBorder="1" applyAlignment="1" applyProtection="1">
      <alignment horizontal="right"/>
    </xf>
    <xf numFmtId="0" fontId="4" fillId="0" borderId="1" xfId="0" applyFont="1" applyFill="1" applyBorder="1" applyAlignment="1" applyProtection="1">
      <alignment horizontal="right"/>
    </xf>
    <xf numFmtId="2" fontId="5" fillId="10" borderId="7" xfId="0" applyNumberFormat="1" applyFont="1" applyFill="1" applyBorder="1" applyAlignment="1" applyProtection="1">
      <alignment horizontal="center"/>
    </xf>
    <xf numFmtId="2" fontId="4" fillId="10" borderId="7" xfId="0" applyNumberFormat="1" applyFont="1" applyFill="1" applyBorder="1" applyAlignment="1" applyProtection="1">
      <alignment horizontal="center" vertical="center"/>
    </xf>
    <xf numFmtId="167" fontId="5" fillId="9" borderId="7" xfId="0" applyNumberFormat="1" applyFont="1" applyFill="1" applyBorder="1" applyAlignment="1" applyProtection="1">
      <alignment horizontal="center"/>
    </xf>
    <xf numFmtId="172" fontId="5" fillId="0" borderId="7" xfId="0" applyNumberFormat="1" applyFont="1" applyBorder="1" applyAlignment="1" applyProtection="1">
      <alignment horizontal="left" wrapText="1"/>
    </xf>
    <xf numFmtId="0" fontId="5" fillId="0" borderId="0" xfId="0" applyFont="1" applyBorder="1" applyAlignment="1" applyProtection="1">
      <alignment vertical="center" wrapText="1"/>
    </xf>
    <xf numFmtId="0" fontId="4" fillId="0" borderId="7" xfId="0" applyNumberFormat="1" applyFont="1" applyFill="1" applyBorder="1" applyAlignment="1" applyProtection="1">
      <alignment horizontal="center"/>
    </xf>
    <xf numFmtId="0" fontId="4" fillId="0" borderId="7" xfId="0" applyNumberFormat="1" applyFont="1" applyBorder="1" applyAlignment="1" applyProtection="1">
      <alignment horizontal="center"/>
    </xf>
    <xf numFmtId="0" fontId="4" fillId="0" borderId="7" xfId="0" applyNumberFormat="1" applyFont="1" applyFill="1" applyBorder="1" applyProtection="1"/>
    <xf numFmtId="0" fontId="5" fillId="0" borderId="0" xfId="0" applyFont="1" applyBorder="1" applyAlignment="1" applyProtection="1">
      <alignment vertical="center" wrapText="1"/>
    </xf>
    <xf numFmtId="0" fontId="5" fillId="0" borderId="1" xfId="0" applyFont="1" applyBorder="1" applyAlignment="1" applyProtection="1">
      <alignment vertical="center" wrapText="1"/>
    </xf>
    <xf numFmtId="0" fontId="5" fillId="0" borderId="11" xfId="0" applyFont="1" applyBorder="1" applyAlignment="1" applyProtection="1"/>
    <xf numFmtId="167" fontId="5" fillId="0" borderId="1" xfId="0" applyNumberFormat="1" applyFont="1" applyFill="1" applyBorder="1" applyProtection="1"/>
    <xf numFmtId="0" fontId="5" fillId="0" borderId="6" xfId="0" applyFont="1" applyFill="1" applyBorder="1" applyProtection="1"/>
    <xf numFmtId="2" fontId="5" fillId="0" borderId="1" xfId="0" applyNumberFormat="1" applyFont="1" applyFill="1" applyBorder="1" applyProtection="1"/>
    <xf numFmtId="0" fontId="5" fillId="0" borderId="0" xfId="0" applyFont="1" applyFill="1" applyProtection="1"/>
    <xf numFmtId="0" fontId="5" fillId="0" borderId="11" xfId="0" applyNumberFormat="1" applyFont="1" applyFill="1" applyBorder="1" applyAlignment="1" applyProtection="1">
      <alignment horizontal="center"/>
    </xf>
    <xf numFmtId="2" fontId="5" fillId="2" borderId="7" xfId="0" applyNumberFormat="1" applyFont="1" applyFill="1" applyBorder="1" applyProtection="1">
      <protection locked="0"/>
    </xf>
    <xf numFmtId="0" fontId="4" fillId="0" borderId="10" xfId="0" applyFont="1" applyBorder="1" applyAlignment="1" applyProtection="1">
      <alignment horizontal="right"/>
    </xf>
    <xf numFmtId="164" fontId="4" fillId="0" borderId="1" xfId="0" applyNumberFormat="1" applyFont="1" applyBorder="1" applyProtection="1"/>
    <xf numFmtId="2" fontId="5" fillId="10" borderId="7" xfId="0" applyNumberFormat="1" applyFont="1" applyFill="1" applyBorder="1" applyProtection="1"/>
    <xf numFmtId="166" fontId="5" fillId="10" borderId="7" xfId="0" applyNumberFormat="1" applyFont="1" applyFill="1" applyBorder="1" applyProtection="1"/>
    <xf numFmtId="166" fontId="4" fillId="10" borderId="7" xfId="0" applyNumberFormat="1" applyFont="1" applyFill="1" applyBorder="1" applyProtection="1"/>
    <xf numFmtId="0" fontId="4" fillId="0" borderId="0" xfId="0" applyFont="1" applyFill="1" applyBorder="1" applyAlignment="1" applyProtection="1"/>
    <xf numFmtId="0" fontId="5" fillId="9" borderId="7" xfId="0" applyNumberFormat="1" applyFont="1" applyFill="1" applyBorder="1" applyAlignment="1" applyProtection="1">
      <alignment horizontal="center"/>
    </xf>
    <xf numFmtId="0" fontId="4" fillId="0" borderId="0" xfId="0" applyFont="1" applyBorder="1" applyAlignment="1" applyProtection="1">
      <alignment vertical="center" wrapText="1"/>
    </xf>
    <xf numFmtId="0" fontId="5" fillId="0" borderId="4" xfId="0" applyFont="1" applyBorder="1" applyAlignment="1" applyProtection="1">
      <alignment vertical="center" wrapText="1"/>
    </xf>
    <xf numFmtId="2" fontId="5" fillId="3" borderId="7" xfId="0" applyNumberFormat="1" applyFont="1" applyFill="1" applyBorder="1" applyProtection="1"/>
    <xf numFmtId="0" fontId="5" fillId="0" borderId="5" xfId="0" applyFont="1" applyBorder="1" applyAlignment="1" applyProtection="1">
      <alignment horizontal="center"/>
    </xf>
    <xf numFmtId="166" fontId="5" fillId="0" borderId="18" xfId="0" applyNumberFormat="1" applyFont="1" applyBorder="1" applyProtection="1"/>
    <xf numFmtId="166" fontId="5" fillId="0" borderId="20" xfId="0" applyNumberFormat="1" applyFont="1" applyBorder="1" applyProtection="1"/>
    <xf numFmtId="2" fontId="5" fillId="5" borderId="5" xfId="0" applyNumberFormat="1" applyFont="1" applyFill="1" applyBorder="1" applyAlignment="1" applyProtection="1">
      <alignment horizontal="center" vertical="center"/>
    </xf>
    <xf numFmtId="0" fontId="5" fillId="5" borderId="5"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166" fontId="5" fillId="0" borderId="6" xfId="0" applyNumberFormat="1" applyFont="1" applyFill="1" applyBorder="1" applyProtection="1"/>
    <xf numFmtId="0" fontId="5" fillId="0" borderId="0" xfId="0" applyFont="1" applyAlignment="1" applyProtection="1"/>
    <xf numFmtId="2" fontId="5" fillId="0" borderId="0" xfId="0" applyNumberFormat="1" applyFont="1" applyBorder="1" applyProtection="1"/>
    <xf numFmtId="0" fontId="5" fillId="0" borderId="1" xfId="0" applyFont="1" applyBorder="1" applyAlignment="1" applyProtection="1">
      <alignment horizontal="left"/>
    </xf>
    <xf numFmtId="167" fontId="5" fillId="0" borderId="1" xfId="0" applyNumberFormat="1" applyFont="1" applyBorder="1" applyProtection="1"/>
    <xf numFmtId="166" fontId="5" fillId="0" borderId="1" xfId="0" applyNumberFormat="1" applyFont="1" applyBorder="1" applyProtection="1"/>
    <xf numFmtId="0" fontId="4" fillId="0" borderId="1" xfId="0" applyFont="1" applyBorder="1" applyProtection="1"/>
    <xf numFmtId="0" fontId="11" fillId="0" borderId="0" xfId="0" applyFont="1" applyBorder="1" applyAlignment="1" applyProtection="1">
      <alignment vertical="center" wrapText="1"/>
    </xf>
    <xf numFmtId="2" fontId="5" fillId="0" borderId="7" xfId="0" applyNumberFormat="1" applyFont="1" applyFill="1" applyBorder="1" applyAlignment="1" applyProtection="1">
      <alignment horizontal="center"/>
    </xf>
    <xf numFmtId="0" fontId="5" fillId="0" borderId="7" xfId="0" applyFont="1" applyBorder="1" applyAlignment="1" applyProtection="1">
      <alignment horizontal="right"/>
    </xf>
    <xf numFmtId="174" fontId="5" fillId="0" borderId="0" xfId="0" applyNumberFormat="1" applyFont="1" applyProtection="1"/>
    <xf numFmtId="0" fontId="5" fillId="9" borderId="5" xfId="0" applyNumberFormat="1" applyFont="1" applyFill="1" applyBorder="1" applyAlignment="1" applyProtection="1">
      <alignment horizontal="center"/>
    </xf>
    <xf numFmtId="166" fontId="5" fillId="10" borderId="5" xfId="0" applyNumberFormat="1" applyFont="1" applyFill="1" applyBorder="1" applyProtection="1"/>
    <xf numFmtId="0" fontId="10" fillId="0" borderId="0" xfId="0" applyFont="1" applyFill="1" applyBorder="1" applyAlignment="1">
      <alignment vertical="center" wrapText="1" shrinkToFit="1"/>
    </xf>
    <xf numFmtId="2" fontId="5" fillId="0" borderId="0" xfId="0" applyNumberFormat="1" applyFont="1" applyBorder="1" applyAlignment="1" applyProtection="1">
      <alignment horizontal="center"/>
    </xf>
    <xf numFmtId="2" fontId="0" fillId="0" borderId="0" xfId="0" applyNumberFormat="1" applyProtection="1"/>
    <xf numFmtId="2" fontId="0" fillId="0" borderId="0" xfId="0" applyNumberFormat="1" applyBorder="1" applyProtection="1"/>
    <xf numFmtId="2" fontId="7" fillId="0" borderId="0" xfId="0" applyNumberFormat="1" applyFont="1" applyBorder="1" applyAlignment="1" applyProtection="1"/>
    <xf numFmtId="168" fontId="5" fillId="0" borderId="0" xfId="0" applyNumberFormat="1" applyFont="1" applyBorder="1" applyAlignment="1" applyProtection="1">
      <alignment horizontal="left"/>
    </xf>
    <xf numFmtId="0" fontId="5" fillId="5" borderId="7" xfId="0" applyFont="1" applyFill="1" applyBorder="1" applyAlignment="1" applyProtection="1">
      <alignment horizontal="center" vertical="center"/>
    </xf>
    <xf numFmtId="0" fontId="5" fillId="0" borderId="3" xfId="0" applyNumberFormat="1" applyFont="1" applyFill="1" applyBorder="1" applyProtection="1"/>
    <xf numFmtId="0" fontId="5" fillId="0" borderId="5" xfId="0" applyNumberFormat="1" applyFont="1" applyFill="1" applyBorder="1" applyAlignment="1" applyProtection="1">
      <alignment horizontal="center" vertical="center"/>
    </xf>
    <xf numFmtId="0" fontId="5" fillId="0" borderId="4" xfId="0" applyNumberFormat="1" applyFont="1" applyFill="1" applyBorder="1" applyProtection="1"/>
    <xf numFmtId="0" fontId="5" fillId="0" borderId="0" xfId="0" applyNumberFormat="1" applyFont="1" applyFill="1" applyProtection="1"/>
    <xf numFmtId="0" fontId="5" fillId="0" borderId="28" xfId="0" applyNumberFormat="1" applyFont="1" applyFill="1" applyBorder="1" applyAlignment="1" applyProtection="1">
      <alignment horizontal="center" vertical="center"/>
    </xf>
    <xf numFmtId="0" fontId="5" fillId="0" borderId="2" xfId="0" applyNumberFormat="1" applyFont="1" applyFill="1" applyBorder="1" applyProtection="1"/>
    <xf numFmtId="0" fontId="5" fillId="0" borderId="0" xfId="0" applyFont="1" applyBorder="1" applyAlignment="1" applyProtection="1">
      <alignment vertical="center" wrapText="1"/>
    </xf>
    <xf numFmtId="0" fontId="5" fillId="0" borderId="0" xfId="0" applyFont="1" applyBorder="1" applyAlignment="1" applyProtection="1">
      <alignment horizontal="left" vertical="center" wrapText="1"/>
    </xf>
    <xf numFmtId="2" fontId="5" fillId="11" borderId="7" xfId="0" applyNumberFormat="1" applyFont="1" applyFill="1" applyBorder="1" applyAlignment="1" applyProtection="1">
      <alignment horizontal="center"/>
      <protection locked="0"/>
    </xf>
    <xf numFmtId="0" fontId="4" fillId="0" borderId="0" xfId="0" applyFont="1" applyBorder="1" applyProtection="1"/>
    <xf numFmtId="0" fontId="2" fillId="0" borderId="0" xfId="0" applyFont="1" applyBorder="1" applyProtection="1"/>
    <xf numFmtId="0" fontId="12" fillId="0" borderId="0" xfId="0" applyFont="1" applyBorder="1" applyAlignment="1" applyProtection="1"/>
    <xf numFmtId="0" fontId="4" fillId="0" borderId="0" xfId="0" applyNumberFormat="1" applyFont="1" applyFill="1" applyBorder="1" applyAlignment="1" applyProtection="1">
      <alignment horizontal="center"/>
    </xf>
    <xf numFmtId="0" fontId="4" fillId="0" borderId="0" xfId="0" applyFont="1" applyBorder="1" applyAlignment="1" applyProtection="1">
      <alignment horizontal="right"/>
    </xf>
    <xf numFmtId="0" fontId="4" fillId="0" borderId="0" xfId="0" applyFont="1" applyFill="1" applyBorder="1" applyAlignment="1" applyProtection="1">
      <alignment horizontal="right"/>
    </xf>
    <xf numFmtId="2" fontId="4" fillId="0" borderId="0" xfId="0" applyNumberFormat="1" applyFont="1" applyFill="1" applyBorder="1" applyAlignment="1" applyProtection="1">
      <alignment horizontal="center" vertical="center"/>
    </xf>
    <xf numFmtId="0" fontId="4" fillId="0" borderId="4" xfId="0" applyFont="1" applyBorder="1" applyAlignment="1" applyProtection="1">
      <alignment horizontal="right"/>
    </xf>
    <xf numFmtId="0" fontId="5" fillId="0" borderId="0" xfId="0" applyFont="1" applyBorder="1" applyAlignment="1" applyProtection="1">
      <alignment vertical="center" wrapText="1"/>
    </xf>
    <xf numFmtId="0" fontId="5" fillId="0" borderId="0" xfId="0" applyFont="1" applyBorder="1" applyAlignment="1" applyProtection="1">
      <alignment horizontal="left" vertical="center" wrapText="1"/>
    </xf>
    <xf numFmtId="0" fontId="4" fillId="0" borderId="3" xfId="0" applyFont="1" applyBorder="1" applyAlignment="1" applyProtection="1">
      <alignment horizontal="center"/>
    </xf>
    <xf numFmtId="0" fontId="4" fillId="0" borderId="5" xfId="0" applyFont="1" applyBorder="1" applyAlignment="1" applyProtection="1">
      <alignment horizontal="center"/>
    </xf>
    <xf numFmtId="0" fontId="5" fillId="0" borderId="7" xfId="0" applyFont="1" applyBorder="1" applyAlignment="1" applyProtection="1">
      <alignment horizontal="center"/>
    </xf>
    <xf numFmtId="0" fontId="5" fillId="0" borderId="11" xfId="0" applyFont="1" applyBorder="1" applyAlignment="1" applyProtection="1">
      <alignment horizontal="left"/>
    </xf>
    <xf numFmtId="0" fontId="5" fillId="0" borderId="3" xfId="0" applyFont="1" applyFill="1" applyBorder="1" applyAlignment="1" applyProtection="1">
      <alignment horizontal="center"/>
    </xf>
    <xf numFmtId="0" fontId="5" fillId="0" borderId="5" xfId="0" applyFont="1" applyFill="1" applyBorder="1" applyAlignment="1" applyProtection="1">
      <alignment horizontal="center"/>
    </xf>
    <xf numFmtId="2" fontId="5" fillId="9" borderId="7" xfId="0" applyNumberFormat="1" applyFont="1" applyFill="1" applyBorder="1" applyAlignment="1" applyProtection="1">
      <alignment horizontal="center"/>
    </xf>
    <xf numFmtId="0" fontId="5" fillId="0" borderId="2" xfId="0" applyFont="1" applyFill="1" applyBorder="1" applyProtection="1"/>
    <xf numFmtId="167" fontId="5" fillId="0" borderId="0" xfId="0" applyNumberFormat="1" applyFont="1" applyFill="1" applyBorder="1" applyProtection="1"/>
    <xf numFmtId="2" fontId="5" fillId="0" borderId="0" xfId="0" applyNumberFormat="1" applyFont="1" applyFill="1" applyBorder="1" applyProtection="1"/>
    <xf numFmtId="0" fontId="5" fillId="5" borderId="8" xfId="0" applyFont="1" applyFill="1" applyBorder="1" applyAlignment="1" applyProtection="1">
      <alignment horizontal="center" vertical="center"/>
    </xf>
    <xf numFmtId="0" fontId="4" fillId="0" borderId="3" xfId="0" applyNumberFormat="1" applyFont="1" applyBorder="1" applyAlignment="1" applyProtection="1">
      <alignment horizontal="center"/>
    </xf>
    <xf numFmtId="164" fontId="4" fillId="0" borderId="4" xfId="0" applyNumberFormat="1" applyFont="1" applyBorder="1" applyProtection="1"/>
    <xf numFmtId="0" fontId="5" fillId="0" borderId="8" xfId="0" applyFont="1" applyBorder="1" applyProtection="1"/>
    <xf numFmtId="0" fontId="4" fillId="5" borderId="21" xfId="0" applyFont="1" applyFill="1" applyBorder="1" applyAlignment="1" applyProtection="1">
      <alignment horizontal="center" vertical="center"/>
    </xf>
    <xf numFmtId="2" fontId="5" fillId="9" borderId="7" xfId="0" applyNumberFormat="1" applyFont="1" applyFill="1" applyBorder="1" applyProtection="1"/>
    <xf numFmtId="2" fontId="5" fillId="0" borderId="19" xfId="0" applyNumberFormat="1" applyFont="1" applyFill="1" applyBorder="1" applyAlignment="1" applyProtection="1">
      <alignment horizontal="center"/>
    </xf>
    <xf numFmtId="2" fontId="5" fillId="0" borderId="6" xfId="0" applyNumberFormat="1" applyFont="1" applyFill="1" applyBorder="1" applyAlignment="1" applyProtection="1">
      <alignment horizontal="center"/>
    </xf>
    <xf numFmtId="2" fontId="4" fillId="10" borderId="7" xfId="0" applyNumberFormat="1" applyFont="1" applyFill="1" applyBorder="1" applyAlignment="1" applyProtection="1">
      <alignment horizontal="center"/>
    </xf>
    <xf numFmtId="0" fontId="5" fillId="8" borderId="7" xfId="0" applyNumberFormat="1" applyFont="1" applyFill="1" applyBorder="1" applyAlignment="1" applyProtection="1">
      <alignment horizontal="center"/>
      <protection locked="0"/>
    </xf>
    <xf numFmtId="0" fontId="0" fillId="0" borderId="0" xfId="0" applyFill="1" applyBorder="1" applyAlignment="1">
      <alignment horizontal="center" vertical="center" wrapText="1" shrinkToFit="1"/>
    </xf>
    <xf numFmtId="0" fontId="5" fillId="0" borderId="7" xfId="0" applyFont="1" applyBorder="1" applyAlignment="1" applyProtection="1">
      <alignment wrapText="1"/>
    </xf>
    <xf numFmtId="166" fontId="5" fillId="0" borderId="7" xfId="0" applyNumberFormat="1" applyFont="1" applyFill="1" applyBorder="1" applyProtection="1"/>
    <xf numFmtId="0" fontId="5" fillId="0" borderId="0" xfId="0" applyFont="1" applyBorder="1" applyAlignment="1" applyProtection="1">
      <alignment vertical="center" wrapText="1"/>
    </xf>
    <xf numFmtId="0" fontId="4" fillId="0" borderId="3" xfId="0" applyFont="1" applyBorder="1" applyAlignment="1" applyProtection="1">
      <alignment horizontal="center"/>
    </xf>
    <xf numFmtId="0" fontId="4" fillId="0" borderId="5" xfId="0" applyFont="1" applyBorder="1" applyAlignment="1" applyProtection="1">
      <alignment horizontal="center"/>
    </xf>
    <xf numFmtId="0" fontId="5" fillId="0" borderId="7" xfId="0" applyFont="1" applyBorder="1" applyAlignment="1" applyProtection="1">
      <alignment horizontal="center"/>
    </xf>
    <xf numFmtId="164" fontId="4" fillId="0" borderId="0" xfId="0" applyNumberFormat="1" applyFont="1" applyFill="1" applyBorder="1" applyProtection="1"/>
    <xf numFmtId="166" fontId="4" fillId="0" borderId="0" xfId="0" applyNumberFormat="1" applyFont="1" applyFill="1" applyBorder="1" applyProtection="1"/>
    <xf numFmtId="0" fontId="5" fillId="0" borderId="0" xfId="0" applyFont="1" applyFill="1" applyBorder="1" applyAlignment="1" applyProtection="1">
      <alignment horizontal="justify"/>
    </xf>
    <xf numFmtId="2" fontId="5" fillId="9" borderId="3" xfId="0" applyNumberFormat="1" applyFont="1" applyFill="1" applyBorder="1" applyAlignment="1" applyProtection="1">
      <alignment horizontal="center"/>
    </xf>
    <xf numFmtId="0" fontId="5" fillId="0" borderId="7" xfId="0" applyNumberFormat="1" applyFont="1" applyFill="1" applyBorder="1" applyAlignment="1" applyProtection="1">
      <alignment horizontal="center" vertical="center"/>
    </xf>
    <xf numFmtId="0" fontId="10" fillId="0" borderId="0" xfId="0" applyFont="1" applyFill="1" applyBorder="1" applyAlignment="1">
      <alignment horizontal="center" vertical="center" wrapText="1" shrinkToFit="1"/>
    </xf>
    <xf numFmtId="0" fontId="13" fillId="0" borderId="7" xfId="0" applyFont="1" applyBorder="1" applyAlignment="1" applyProtection="1">
      <alignment wrapText="1"/>
    </xf>
    <xf numFmtId="175" fontId="11" fillId="0" borderId="7" xfId="0" applyNumberFormat="1" applyFont="1" applyFill="1" applyBorder="1" applyProtection="1"/>
    <xf numFmtId="0" fontId="5" fillId="0" borderId="7" xfId="0" quotePrefix="1" applyFont="1" applyBorder="1" applyAlignment="1" applyProtection="1">
      <alignment horizontal="center"/>
    </xf>
    <xf numFmtId="0" fontId="5" fillId="0" borderId="0" xfId="1" applyFont="1" applyProtection="1"/>
    <xf numFmtId="0" fontId="4" fillId="0" borderId="0" xfId="1" applyFont="1" applyProtection="1"/>
    <xf numFmtId="0" fontId="5" fillId="0" borderId="0" xfId="1" applyFont="1" applyBorder="1" applyProtection="1"/>
    <xf numFmtId="0" fontId="5" fillId="0" borderId="0" xfId="1" applyFont="1" applyFill="1" applyProtection="1"/>
    <xf numFmtId="2" fontId="5" fillId="0" borderId="0" xfId="1" applyNumberFormat="1" applyFont="1" applyProtection="1"/>
    <xf numFmtId="166" fontId="5" fillId="0" borderId="0" xfId="1" applyNumberFormat="1" applyFont="1" applyProtection="1"/>
    <xf numFmtId="0" fontId="5" fillId="0" borderId="0" xfId="1" applyFont="1" applyAlignment="1" applyProtection="1">
      <alignment horizontal="justify"/>
    </xf>
    <xf numFmtId="0" fontId="4" fillId="0" borderId="1" xfId="1" applyFont="1" applyBorder="1" applyProtection="1"/>
    <xf numFmtId="0" fontId="5" fillId="0" borderId="1" xfId="1" applyFont="1" applyBorder="1" applyProtection="1"/>
    <xf numFmtId="0" fontId="11" fillId="0" borderId="0" xfId="1" applyFont="1" applyBorder="1" applyProtection="1"/>
    <xf numFmtId="0" fontId="11" fillId="0" borderId="9" xfId="1" applyFont="1" applyBorder="1" applyProtection="1"/>
    <xf numFmtId="0" fontId="11" fillId="0" borderId="1" xfId="1" applyFont="1" applyBorder="1" applyAlignment="1" applyProtection="1">
      <alignment vertical="center" wrapText="1"/>
    </xf>
    <xf numFmtId="0" fontId="11" fillId="0" borderId="0" xfId="1" applyFont="1" applyBorder="1" applyAlignment="1" applyProtection="1">
      <alignment vertical="center" wrapText="1"/>
    </xf>
    <xf numFmtId="0" fontId="5" fillId="0" borderId="7" xfId="0" applyFont="1" applyFill="1" applyBorder="1" applyAlignment="1" applyProtection="1">
      <alignment wrapText="1"/>
    </xf>
    <xf numFmtId="175" fontId="5" fillId="0" borderId="7" xfId="0" applyNumberFormat="1" applyFont="1" applyFill="1" applyBorder="1" applyProtection="1"/>
    <xf numFmtId="176" fontId="5" fillId="0" borderId="7" xfId="0" applyNumberFormat="1" applyFont="1" applyFill="1" applyBorder="1" applyProtection="1"/>
    <xf numFmtId="0" fontId="4" fillId="0" borderId="16" xfId="0" applyNumberFormat="1" applyFont="1" applyBorder="1" applyAlignment="1" applyProtection="1">
      <alignment horizontal="center"/>
    </xf>
    <xf numFmtId="0" fontId="4" fillId="0" borderId="27" xfId="0" applyFont="1" applyBorder="1" applyAlignment="1" applyProtection="1">
      <alignment horizontal="right"/>
    </xf>
    <xf numFmtId="16" fontId="2" fillId="0" borderId="0" xfId="0" quotePrefix="1" applyNumberFormat="1" applyFont="1" applyProtection="1"/>
    <xf numFmtId="0" fontId="2" fillId="0" borderId="0" xfId="0" quotePrefix="1" applyFont="1" applyProtection="1"/>
    <xf numFmtId="0" fontId="10" fillId="0" borderId="0" xfId="0" applyFont="1" applyBorder="1" applyProtection="1"/>
    <xf numFmtId="0" fontId="4" fillId="0" borderId="3" xfId="1" applyFont="1" applyBorder="1" applyAlignment="1" applyProtection="1">
      <alignment horizontal="center"/>
    </xf>
    <xf numFmtId="0" fontId="4" fillId="0" borderId="7" xfId="1" applyFont="1" applyBorder="1" applyAlignment="1" applyProtection="1">
      <alignment horizontal="center"/>
    </xf>
    <xf numFmtId="0" fontId="5" fillId="0" borderId="7" xfId="1" applyFont="1" applyBorder="1" applyAlignment="1" applyProtection="1">
      <alignment horizontal="center" wrapText="1"/>
    </xf>
    <xf numFmtId="0" fontId="5" fillId="0" borderId="2" xfId="1" applyFont="1" applyBorder="1" applyProtection="1"/>
    <xf numFmtId="0" fontId="5" fillId="0" borderId="7" xfId="1" applyFont="1" applyBorder="1" applyProtection="1"/>
    <xf numFmtId="2" fontId="5" fillId="2" borderId="7" xfId="1" applyNumberFormat="1" applyFont="1" applyFill="1" applyBorder="1" applyProtection="1">
      <protection locked="0"/>
    </xf>
    <xf numFmtId="0" fontId="5" fillId="0" borderId="7" xfId="1" applyFont="1" applyFill="1" applyBorder="1" applyProtection="1"/>
    <xf numFmtId="2" fontId="5" fillId="10" borderId="7" xfId="1" applyNumberFormat="1" applyFont="1" applyFill="1" applyBorder="1" applyProtection="1"/>
    <xf numFmtId="0" fontId="5" fillId="0" borderId="10" xfId="1" applyFont="1" applyFill="1" applyBorder="1" applyProtection="1"/>
    <xf numFmtId="167" fontId="5" fillId="0" borderId="1" xfId="1" applyNumberFormat="1" applyFont="1" applyFill="1" applyBorder="1" applyProtection="1"/>
    <xf numFmtId="2" fontId="5" fillId="0" borderId="1" xfId="1" applyNumberFormat="1" applyFont="1" applyFill="1" applyBorder="1" applyProtection="1"/>
    <xf numFmtId="0" fontId="4" fillId="0" borderId="10" xfId="1" applyFont="1" applyBorder="1" applyAlignment="1" applyProtection="1">
      <alignment horizontal="right"/>
    </xf>
    <xf numFmtId="164" fontId="4" fillId="0" borderId="1" xfId="1" applyNumberFormat="1" applyFont="1" applyFill="1" applyBorder="1" applyProtection="1"/>
    <xf numFmtId="0" fontId="4" fillId="0" borderId="1" xfId="1" applyFont="1" applyBorder="1" applyAlignment="1" applyProtection="1">
      <alignment horizontal="right"/>
    </xf>
    <xf numFmtId="0" fontId="5" fillId="0" borderId="18" xfId="1" applyFont="1" applyBorder="1" applyProtection="1"/>
    <xf numFmtId="0" fontId="0" fillId="0" borderId="0" xfId="0" applyBorder="1" applyAlignment="1">
      <alignment horizontal="left" vertical="center"/>
    </xf>
    <xf numFmtId="0" fontId="5" fillId="0" borderId="11" xfId="0" applyFont="1" applyBorder="1" applyAlignment="1" applyProtection="1">
      <alignment horizontal="center"/>
    </xf>
    <xf numFmtId="0" fontId="5" fillId="0" borderId="11" xfId="0" applyFont="1" applyBorder="1" applyAlignment="1" applyProtection="1">
      <alignment horizontal="center" vertical="center" wrapText="1"/>
    </xf>
    <xf numFmtId="0" fontId="4" fillId="0" borderId="3" xfId="0" applyFont="1" applyBorder="1" applyAlignment="1" applyProtection="1">
      <alignment horizontal="center"/>
    </xf>
    <xf numFmtId="0" fontId="4" fillId="0" borderId="5" xfId="0" applyFont="1" applyBorder="1" applyAlignment="1" applyProtection="1">
      <alignment horizontal="center"/>
    </xf>
    <xf numFmtId="0" fontId="5" fillId="0" borderId="7" xfId="0" applyFont="1" applyBorder="1" applyAlignment="1" applyProtection="1">
      <alignment horizontal="center"/>
    </xf>
    <xf numFmtId="0" fontId="0" fillId="0" borderId="0" xfId="0" applyFill="1" applyBorder="1"/>
    <xf numFmtId="0" fontId="19" fillId="0" borderId="0" xfId="0" applyFont="1" applyFill="1" applyBorder="1"/>
    <xf numFmtId="0" fontId="0" fillId="3" borderId="7" xfId="0" applyFill="1" applyBorder="1"/>
    <xf numFmtId="0" fontId="0" fillId="6" borderId="7" xfId="0" applyFill="1" applyBorder="1"/>
    <xf numFmtId="0" fontId="0" fillId="7" borderId="7" xfId="0" applyFill="1" applyBorder="1"/>
    <xf numFmtId="0" fontId="0" fillId="0" borderId="7" xfId="0" applyBorder="1"/>
    <xf numFmtId="0" fontId="14" fillId="0" borderId="0" xfId="0" applyFont="1" applyBorder="1"/>
    <xf numFmtId="0" fontId="4" fillId="0" borderId="0" xfId="1" applyFont="1" applyAlignment="1" applyProtection="1">
      <alignment horizontal="right"/>
    </xf>
    <xf numFmtId="172" fontId="13" fillId="0" borderId="7" xfId="0" applyNumberFormat="1" applyFont="1" applyBorder="1" applyAlignment="1" applyProtection="1">
      <alignment horizontal="left" wrapText="1"/>
    </xf>
    <xf numFmtId="0" fontId="4" fillId="0" borderId="27" xfId="0" applyNumberFormat="1" applyFont="1" applyFill="1" applyBorder="1" applyAlignment="1" applyProtection="1">
      <alignment horizontal="center"/>
    </xf>
    <xf numFmtId="2" fontId="4" fillId="10" borderId="27" xfId="0" applyNumberFormat="1" applyFont="1" applyFill="1" applyBorder="1" applyAlignment="1" applyProtection="1">
      <alignment horizontal="center" vertical="center"/>
    </xf>
    <xf numFmtId="0" fontId="5" fillId="0" borderId="11" xfId="0" applyFont="1" applyBorder="1" applyAlignment="1" applyProtection="1">
      <alignment horizontal="center" wrapText="1"/>
    </xf>
    <xf numFmtId="0" fontId="5" fillId="0" borderId="16" xfId="0" applyNumberFormat="1" applyFont="1" applyFill="1" applyBorder="1" applyAlignment="1" applyProtection="1">
      <alignment horizontal="center"/>
    </xf>
    <xf numFmtId="0" fontId="4" fillId="0" borderId="18" xfId="0" applyFont="1" applyBorder="1" applyAlignment="1" applyProtection="1">
      <alignment horizontal="right"/>
    </xf>
    <xf numFmtId="0" fontId="4" fillId="0" borderId="18" xfId="0" applyFont="1" applyFill="1" applyBorder="1" applyAlignment="1" applyProtection="1">
      <alignment horizontal="right"/>
    </xf>
    <xf numFmtId="2" fontId="4" fillId="0" borderId="17" xfId="0" applyNumberFormat="1" applyFont="1" applyBorder="1" applyAlignment="1" applyProtection="1">
      <alignment horizontal="center" vertical="center"/>
    </xf>
    <xf numFmtId="0" fontId="5" fillId="0" borderId="10" xfId="0" applyNumberFormat="1" applyFont="1" applyFill="1" applyBorder="1" applyAlignment="1" applyProtection="1">
      <alignment horizontal="center"/>
    </xf>
    <xf numFmtId="2" fontId="4" fillId="0" borderId="8" xfId="0" applyNumberFormat="1" applyFont="1" applyBorder="1" applyAlignment="1" applyProtection="1">
      <alignment horizontal="center" vertical="center"/>
    </xf>
    <xf numFmtId="0" fontId="5" fillId="0" borderId="0" xfId="1" applyFont="1" applyFill="1" applyBorder="1" applyProtection="1"/>
    <xf numFmtId="0" fontId="11" fillId="0" borderId="13" xfId="1" applyFont="1" applyBorder="1" applyProtection="1"/>
    <xf numFmtId="0" fontId="11" fillId="0" borderId="12" xfId="1" applyFont="1" applyBorder="1" applyProtection="1"/>
    <xf numFmtId="0" fontId="11" fillId="0" borderId="12" xfId="1" applyFont="1" applyBorder="1" applyAlignment="1" applyProtection="1">
      <alignment vertical="center" wrapText="1"/>
    </xf>
    <xf numFmtId="0" fontId="4" fillId="0" borderId="32" xfId="1" applyFont="1" applyBorder="1" applyAlignment="1" applyProtection="1">
      <alignment horizontal="center"/>
    </xf>
    <xf numFmtId="0" fontId="5" fillId="0" borderId="28" xfId="1" applyFont="1" applyBorder="1" applyAlignment="1" applyProtection="1">
      <alignment horizontal="center" vertical="center" wrapText="1"/>
    </xf>
    <xf numFmtId="0" fontId="5" fillId="0" borderId="33" xfId="1" applyFont="1" applyBorder="1" applyAlignment="1" applyProtection="1"/>
    <xf numFmtId="0" fontId="5" fillId="0" borderId="12" xfId="1" applyFont="1" applyBorder="1" applyProtection="1"/>
    <xf numFmtId="0" fontId="5" fillId="0" borderId="30" xfId="1" applyFont="1" applyBorder="1" applyAlignment="1" applyProtection="1">
      <alignment horizontal="center"/>
    </xf>
    <xf numFmtId="166" fontId="5" fillId="10" borderId="28" xfId="1" applyNumberFormat="1" applyFont="1" applyFill="1" applyBorder="1" applyProtection="1"/>
    <xf numFmtId="0" fontId="5" fillId="0" borderId="30" xfId="1" applyNumberFormat="1" applyFont="1" applyBorder="1" applyAlignment="1" applyProtection="1">
      <alignment horizontal="center"/>
    </xf>
    <xf numFmtId="0" fontId="5" fillId="0" borderId="33" xfId="1" applyNumberFormat="1" applyFont="1" applyFill="1" applyBorder="1" applyAlignment="1" applyProtection="1">
      <alignment horizontal="center"/>
    </xf>
    <xf numFmtId="166" fontId="5" fillId="0" borderId="12" xfId="1" applyNumberFormat="1" applyFont="1" applyFill="1" applyBorder="1" applyProtection="1"/>
    <xf numFmtId="0" fontId="4" fillId="0" borderId="30" xfId="1" applyNumberFormat="1" applyFont="1" applyBorder="1" applyAlignment="1" applyProtection="1">
      <alignment horizontal="center"/>
    </xf>
    <xf numFmtId="166" fontId="4" fillId="10" borderId="28" xfId="1" applyNumberFormat="1" applyFont="1" applyFill="1" applyBorder="1" applyProtection="1"/>
    <xf numFmtId="0" fontId="13" fillId="0" borderId="7" xfId="0" applyFont="1" applyBorder="1" applyProtection="1"/>
    <xf numFmtId="166" fontId="5" fillId="10" borderId="21" xfId="0" applyNumberFormat="1" applyFont="1" applyFill="1" applyBorder="1" applyProtection="1"/>
    <xf numFmtId="177" fontId="5" fillId="2" borderId="7" xfId="0" applyNumberFormat="1" applyFont="1" applyFill="1" applyBorder="1" applyProtection="1">
      <protection locked="0"/>
    </xf>
    <xf numFmtId="166" fontId="4" fillId="10" borderId="21" xfId="0" applyNumberFormat="1" applyFont="1" applyFill="1" applyBorder="1" applyAlignment="1" applyProtection="1">
      <alignment vertical="center"/>
    </xf>
    <xf numFmtId="0" fontId="4" fillId="0" borderId="3" xfId="0" applyFont="1" applyBorder="1" applyAlignment="1" applyProtection="1">
      <alignment horizontal="center"/>
    </xf>
    <xf numFmtId="0" fontId="4" fillId="0" borderId="5" xfId="0" applyFont="1" applyBorder="1" applyAlignment="1" applyProtection="1">
      <alignment horizontal="center"/>
    </xf>
    <xf numFmtId="178" fontId="5" fillId="0" borderId="7" xfId="0" applyNumberFormat="1" applyFont="1" applyFill="1" applyBorder="1" applyProtection="1"/>
    <xf numFmtId="178" fontId="5" fillId="0" borderId="3" xfId="0" applyNumberFormat="1" applyFont="1" applyBorder="1" applyProtection="1"/>
    <xf numFmtId="178" fontId="5" fillId="0" borderId="0" xfId="0" applyNumberFormat="1" applyFont="1" applyBorder="1" applyProtection="1"/>
    <xf numFmtId="178" fontId="5" fillId="0" borderId="0" xfId="0" applyNumberFormat="1" applyFont="1" applyProtection="1"/>
    <xf numFmtId="178" fontId="5" fillId="0" borderId="0" xfId="0" applyNumberFormat="1" applyFont="1" applyBorder="1" applyAlignment="1" applyProtection="1">
      <alignment horizontal="left"/>
    </xf>
    <xf numFmtId="178" fontId="5" fillId="9" borderId="7" xfId="0" applyNumberFormat="1" applyFont="1" applyFill="1" applyBorder="1" applyAlignment="1" applyProtection="1">
      <alignment horizontal="center"/>
    </xf>
    <xf numFmtId="178" fontId="5" fillId="0" borderId="7" xfId="1" applyNumberFormat="1" applyFont="1" applyFill="1" applyBorder="1" applyProtection="1"/>
    <xf numFmtId="178" fontId="5" fillId="0" borderId="7" xfId="0" applyNumberFormat="1" applyFont="1" applyFill="1" applyBorder="1" applyAlignment="1" applyProtection="1">
      <alignment horizontal="center" vertical="center"/>
    </xf>
    <xf numFmtId="0" fontId="10" fillId="0" borderId="0" xfId="0" applyFont="1" applyFill="1" applyBorder="1" applyAlignment="1">
      <alignment horizontal="center" vertical="center" wrapText="1"/>
    </xf>
    <xf numFmtId="0" fontId="5" fillId="0" borderId="0" xfId="0" applyFont="1" applyBorder="1" applyAlignment="1" applyProtection="1">
      <alignment vertical="center" wrapText="1"/>
    </xf>
    <xf numFmtId="0" fontId="4" fillId="0" borderId="3" xfId="0" applyFont="1" applyBorder="1" applyAlignment="1" applyProtection="1">
      <alignment horizontal="center"/>
    </xf>
    <xf numFmtId="0" fontId="4" fillId="0" borderId="5" xfId="0" applyFont="1" applyBorder="1" applyAlignment="1" applyProtection="1">
      <alignment horizontal="center"/>
    </xf>
    <xf numFmtId="0" fontId="5" fillId="0" borderId="7" xfId="0" applyFont="1" applyBorder="1" applyAlignment="1" applyProtection="1">
      <alignment horizontal="center"/>
    </xf>
    <xf numFmtId="0" fontId="10" fillId="0" borderId="0" xfId="0" applyFont="1" applyFill="1" applyBorder="1" applyAlignment="1">
      <alignment vertical="center"/>
    </xf>
    <xf numFmtId="0" fontId="5" fillId="0" borderId="29" xfId="1" applyFont="1" applyBorder="1" applyProtection="1"/>
    <xf numFmtId="0" fontId="5" fillId="0" borderId="18" xfId="0" applyFont="1" applyBorder="1" applyAlignment="1" applyProtection="1">
      <alignment vertical="center" wrapText="1"/>
    </xf>
    <xf numFmtId="0" fontId="5" fillId="0" borderId="17" xfId="0" applyFont="1" applyBorder="1" applyAlignment="1" applyProtection="1">
      <alignment vertical="center" wrapText="1"/>
    </xf>
    <xf numFmtId="0" fontId="5" fillId="0" borderId="0" xfId="0" applyFont="1" applyBorder="1" applyAlignment="1" applyProtection="1">
      <alignment vertical="center" wrapText="1"/>
    </xf>
    <xf numFmtId="0" fontId="5" fillId="0" borderId="6" xfId="0" applyFont="1" applyBorder="1" applyAlignment="1" applyProtection="1">
      <alignment vertical="center" wrapText="1"/>
    </xf>
    <xf numFmtId="0" fontId="5" fillId="0" borderId="4" xfId="0" applyFont="1" applyBorder="1" applyAlignment="1" applyProtection="1">
      <alignment horizontal="center"/>
    </xf>
    <xf numFmtId="0" fontId="4" fillId="0" borderId="0" xfId="0" applyFont="1" applyFill="1" applyBorder="1" applyAlignment="1" applyProtection="1">
      <alignment horizontal="right"/>
    </xf>
    <xf numFmtId="0" fontId="4" fillId="0" borderId="3" xfId="0" applyFont="1" applyBorder="1" applyAlignment="1" applyProtection="1">
      <alignment horizontal="center"/>
    </xf>
    <xf numFmtId="0" fontId="4" fillId="0" borderId="5" xfId="0" applyFont="1" applyBorder="1" applyAlignment="1" applyProtection="1">
      <alignment horizontal="center"/>
    </xf>
    <xf numFmtId="0" fontId="5" fillId="0" borderId="7" xfId="0" applyFont="1" applyBorder="1" applyAlignment="1" applyProtection="1">
      <alignment horizontal="center"/>
    </xf>
    <xf numFmtId="0" fontId="4" fillId="5" borderId="22" xfId="0" applyFont="1" applyFill="1" applyBorder="1" applyAlignment="1">
      <alignment horizontal="center"/>
    </xf>
    <xf numFmtId="0" fontId="4" fillId="5" borderId="9" xfId="0" applyFont="1" applyFill="1" applyBorder="1" applyAlignment="1">
      <alignment horizontal="center"/>
    </xf>
    <xf numFmtId="0" fontId="4" fillId="5" borderId="23" xfId="0" applyFont="1" applyFill="1" applyBorder="1" applyAlignment="1">
      <alignment horizontal="center"/>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13" fillId="0" borderId="3" xfId="0" applyFont="1" applyBorder="1" applyAlignment="1">
      <alignment horizontal="left" vertical="top" wrapText="1"/>
    </xf>
    <xf numFmtId="0" fontId="7" fillId="0" borderId="0" xfId="0" applyFont="1" applyAlignment="1">
      <alignment horizontal="center"/>
    </xf>
    <xf numFmtId="0" fontId="7" fillId="0" borderId="0" xfId="0" applyFont="1" applyBorder="1" applyAlignment="1" applyProtection="1">
      <alignment horizontal="center"/>
    </xf>
    <xf numFmtId="0" fontId="4" fillId="5" borderId="24" xfId="0" applyFont="1" applyFill="1" applyBorder="1" applyAlignment="1" applyProtection="1">
      <alignment horizontal="center"/>
    </xf>
    <xf numFmtId="0" fontId="4" fillId="5" borderId="25" xfId="0" applyFont="1" applyFill="1" applyBorder="1" applyAlignment="1" applyProtection="1">
      <alignment horizontal="center"/>
    </xf>
    <xf numFmtId="0" fontId="4" fillId="5" borderId="26" xfId="0" applyFont="1" applyFill="1" applyBorder="1" applyAlignment="1" applyProtection="1">
      <alignment horizontal="center"/>
    </xf>
    <xf numFmtId="0" fontId="13" fillId="0" borderId="7" xfId="0" applyFont="1" applyBorder="1" applyAlignment="1" applyProtection="1">
      <alignment vertical="center" wrapText="1"/>
    </xf>
    <xf numFmtId="0" fontId="5" fillId="0" borderId="16" xfId="0" applyFont="1" applyBorder="1" applyAlignment="1" applyProtection="1">
      <alignment vertical="center" wrapText="1"/>
    </xf>
    <xf numFmtId="0" fontId="5" fillId="0" borderId="18" xfId="0" applyFont="1" applyBorder="1" applyAlignment="1" applyProtection="1">
      <alignment vertical="center" wrapText="1"/>
    </xf>
    <xf numFmtId="0" fontId="5" fillId="0" borderId="17" xfId="0" applyFont="1" applyBorder="1" applyAlignment="1" applyProtection="1">
      <alignment vertical="center" wrapText="1"/>
    </xf>
    <xf numFmtId="0" fontId="5" fillId="0" borderId="2" xfId="0" applyFont="1" applyBorder="1" applyAlignment="1" applyProtection="1">
      <alignment vertical="center" wrapText="1"/>
    </xf>
    <xf numFmtId="0" fontId="5" fillId="0" borderId="0" xfId="0" applyFont="1" applyBorder="1" applyAlignment="1" applyProtection="1">
      <alignment vertical="center" wrapText="1"/>
    </xf>
    <xf numFmtId="0" fontId="5" fillId="0" borderId="6" xfId="0" applyFont="1" applyBorder="1" applyAlignment="1" applyProtection="1">
      <alignment vertical="center" wrapText="1"/>
    </xf>
    <xf numFmtId="0" fontId="13" fillId="0" borderId="16" xfId="0" applyFont="1" applyBorder="1" applyAlignment="1" applyProtection="1">
      <alignment vertical="center" wrapText="1"/>
    </xf>
    <xf numFmtId="0" fontId="13" fillId="0" borderId="18" xfId="0" applyFont="1" applyBorder="1" applyAlignment="1" applyProtection="1">
      <alignment vertical="center" wrapText="1"/>
    </xf>
    <xf numFmtId="0" fontId="13" fillId="0" borderId="17" xfId="0" applyFont="1" applyBorder="1" applyAlignment="1" applyProtection="1">
      <alignment vertical="center" wrapText="1"/>
    </xf>
    <xf numFmtId="0" fontId="13" fillId="0" borderId="2" xfId="0" applyFont="1" applyBorder="1" applyAlignment="1" applyProtection="1">
      <alignment vertical="center" wrapText="1"/>
    </xf>
    <xf numFmtId="0" fontId="13" fillId="0" borderId="0" xfId="0" applyFont="1" applyBorder="1" applyAlignment="1" applyProtection="1">
      <alignment vertical="center" wrapText="1"/>
    </xf>
    <xf numFmtId="0" fontId="13" fillId="0" borderId="6" xfId="0" applyFont="1" applyBorder="1" applyAlignment="1" applyProtection="1">
      <alignment vertical="center" wrapText="1"/>
    </xf>
    <xf numFmtId="0" fontId="5" fillId="0" borderId="16" xfId="0" applyFont="1" applyBorder="1" applyAlignment="1" applyProtection="1">
      <alignment horizontal="left" vertical="center" wrapText="1"/>
    </xf>
    <xf numFmtId="0" fontId="5" fillId="0" borderId="18" xfId="0" applyFont="1" applyBorder="1" applyAlignment="1" applyProtection="1">
      <alignment horizontal="left" vertical="center" wrapText="1"/>
    </xf>
    <xf numFmtId="0" fontId="5" fillId="0" borderId="17" xfId="0" applyFont="1" applyBorder="1" applyAlignment="1" applyProtection="1">
      <alignment horizontal="left" vertical="center" wrapText="1"/>
    </xf>
    <xf numFmtId="0" fontId="5" fillId="0" borderId="2"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6" xfId="0" applyFont="1" applyBorder="1" applyAlignment="1" applyProtection="1">
      <alignment horizontal="left" vertical="center" wrapText="1"/>
    </xf>
    <xf numFmtId="0" fontId="5" fillId="0" borderId="10" xfId="0" applyFont="1" applyBorder="1" applyAlignment="1" applyProtection="1">
      <alignment horizontal="left" vertical="center" wrapText="1"/>
    </xf>
    <xf numFmtId="0" fontId="5" fillId="0" borderId="1" xfId="0" applyFont="1" applyBorder="1" applyAlignment="1" applyProtection="1">
      <alignment horizontal="left" vertical="center" wrapText="1"/>
    </xf>
    <xf numFmtId="0" fontId="5" fillId="0" borderId="8" xfId="0" applyFont="1" applyBorder="1" applyAlignment="1" applyProtection="1">
      <alignment horizontal="left" vertical="center" wrapText="1"/>
    </xf>
    <xf numFmtId="0" fontId="13" fillId="0" borderId="3"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0" fontId="5" fillId="0" borderId="5" xfId="0" applyFont="1" applyBorder="1" applyAlignment="1" applyProtection="1">
      <alignment horizontal="left" vertical="center" wrapText="1"/>
    </xf>
    <xf numFmtId="0" fontId="5" fillId="0" borderId="3" xfId="0" applyFont="1" applyBorder="1" applyAlignment="1" applyProtection="1">
      <alignment horizontal="left" vertical="center" wrapText="1"/>
    </xf>
    <xf numFmtId="0" fontId="5" fillId="0" borderId="0" xfId="0" applyFont="1" applyAlignment="1" applyProtection="1">
      <alignment horizontal="center"/>
    </xf>
    <xf numFmtId="0" fontId="5" fillId="0" borderId="4" xfId="0" applyFont="1" applyBorder="1" applyAlignment="1" applyProtection="1">
      <alignment horizontal="left" wrapText="1"/>
    </xf>
    <xf numFmtId="0" fontId="5" fillId="0" borderId="4" xfId="0" applyFont="1" applyBorder="1" applyAlignment="1" applyProtection="1">
      <alignment horizontal="left"/>
    </xf>
    <xf numFmtId="0" fontId="4" fillId="0" borderId="24" xfId="0" applyFont="1" applyBorder="1" applyAlignment="1" applyProtection="1">
      <alignment horizontal="center" vertical="center" wrapText="1"/>
    </xf>
    <xf numFmtId="0" fontId="4" fillId="0" borderId="25" xfId="0" applyFont="1" applyBorder="1" applyAlignment="1" applyProtection="1">
      <alignment horizontal="center" vertical="center" wrapText="1"/>
    </xf>
    <xf numFmtId="0" fontId="5" fillId="0" borderId="25" xfId="0" applyFont="1" applyBorder="1" applyAlignment="1" applyProtection="1">
      <alignment horizontal="center" vertical="center" wrapText="1"/>
    </xf>
    <xf numFmtId="0" fontId="5" fillId="0" borderId="26" xfId="0" applyFont="1" applyBorder="1" applyAlignment="1" applyProtection="1">
      <alignment horizontal="center" vertical="center" wrapText="1"/>
    </xf>
    <xf numFmtId="0" fontId="5" fillId="0" borderId="3" xfId="0" applyFont="1" applyBorder="1" applyAlignment="1" applyProtection="1">
      <alignment horizontal="left"/>
    </xf>
    <xf numFmtId="0" fontId="5" fillId="0" borderId="32" xfId="0" applyFont="1" applyBorder="1" applyAlignment="1" applyProtection="1">
      <alignment horizontal="left"/>
    </xf>
    <xf numFmtId="0" fontId="16" fillId="0" borderId="27" xfId="0" applyFont="1" applyBorder="1" applyAlignment="1" applyProtection="1">
      <alignment horizontal="center" vertical="center" textRotation="90"/>
    </xf>
    <xf numFmtId="0" fontId="16" fillId="0" borderId="19" xfId="0" applyFont="1" applyBorder="1" applyAlignment="1" applyProtection="1">
      <alignment horizontal="center" vertical="center" textRotation="90"/>
    </xf>
    <xf numFmtId="0" fontId="16" fillId="0" borderId="11" xfId="0" applyFont="1" applyBorder="1" applyAlignment="1" applyProtection="1">
      <alignment horizontal="center" vertical="center" textRotation="90"/>
    </xf>
    <xf numFmtId="0" fontId="16" fillId="0" borderId="27" xfId="0" applyFont="1" applyBorder="1" applyAlignment="1" applyProtection="1">
      <alignment horizontal="center" vertical="center" textRotation="90" wrapText="1"/>
    </xf>
    <xf numFmtId="0" fontId="16" fillId="0" borderId="19" xfId="0" applyFont="1" applyBorder="1" applyAlignment="1" applyProtection="1">
      <alignment horizontal="center" vertical="center" textRotation="90" wrapText="1"/>
    </xf>
    <xf numFmtId="0" fontId="16" fillId="0" borderId="11" xfId="0" applyFont="1" applyBorder="1" applyAlignment="1" applyProtection="1">
      <alignment horizontal="center" vertical="center" textRotation="90" wrapText="1"/>
    </xf>
    <xf numFmtId="0" fontId="5" fillId="0" borderId="3" xfId="0" applyFont="1" applyBorder="1" applyAlignment="1" applyProtection="1">
      <alignment horizontal="center"/>
    </xf>
    <xf numFmtId="0" fontId="5" fillId="0" borderId="4" xfId="0" applyFont="1" applyBorder="1" applyAlignment="1" applyProtection="1">
      <alignment horizontal="center"/>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6" fillId="5" borderId="24" xfId="0" applyFont="1" applyFill="1" applyBorder="1" applyAlignment="1" applyProtection="1">
      <alignment horizontal="center"/>
    </xf>
    <xf numFmtId="0" fontId="6" fillId="5" borderId="25" xfId="0" applyFont="1" applyFill="1" applyBorder="1" applyAlignment="1" applyProtection="1">
      <alignment horizontal="center"/>
    </xf>
    <xf numFmtId="0" fontId="6" fillId="5" borderId="26" xfId="0" applyFont="1" applyFill="1" applyBorder="1" applyAlignment="1" applyProtection="1">
      <alignment horizontal="center"/>
    </xf>
    <xf numFmtId="0" fontId="5" fillId="0" borderId="5" xfId="0" applyFont="1" applyBorder="1" applyAlignment="1" applyProtection="1">
      <alignment horizontal="left"/>
    </xf>
    <xf numFmtId="0" fontId="4" fillId="0" borderId="0" xfId="0" applyFont="1" applyFill="1" applyBorder="1" applyAlignment="1" applyProtection="1">
      <alignment horizontal="right"/>
    </xf>
    <xf numFmtId="0" fontId="13" fillId="0" borderId="16" xfId="0" applyFont="1" applyBorder="1" applyAlignment="1" applyProtection="1">
      <alignment horizontal="left" vertical="center" wrapText="1"/>
    </xf>
    <xf numFmtId="0" fontId="13" fillId="0" borderId="18" xfId="0" applyFont="1" applyBorder="1" applyAlignment="1" applyProtection="1">
      <alignment horizontal="left" vertical="center" wrapText="1"/>
    </xf>
    <xf numFmtId="0" fontId="13" fillId="0" borderId="17" xfId="0" applyFont="1" applyBorder="1" applyAlignment="1" applyProtection="1">
      <alignment horizontal="left" vertical="center" wrapText="1"/>
    </xf>
    <xf numFmtId="0" fontId="13" fillId="0" borderId="2" xfId="0" applyFont="1" applyBorder="1" applyAlignment="1" applyProtection="1">
      <alignment horizontal="left" vertical="center" wrapText="1"/>
    </xf>
    <xf numFmtId="0" fontId="13" fillId="0" borderId="0" xfId="0" applyFont="1" applyBorder="1" applyAlignment="1" applyProtection="1">
      <alignment horizontal="left" vertical="center" wrapText="1"/>
    </xf>
    <xf numFmtId="0" fontId="13" fillId="0" borderId="6" xfId="0" applyFont="1" applyBorder="1" applyAlignment="1" applyProtection="1">
      <alignment horizontal="left" vertical="center" wrapText="1"/>
    </xf>
    <xf numFmtId="0" fontId="13" fillId="0" borderId="10" xfId="0" applyFont="1" applyBorder="1" applyAlignment="1" applyProtection="1">
      <alignment horizontal="left" vertical="center" wrapText="1"/>
    </xf>
    <xf numFmtId="0" fontId="13" fillId="0" borderId="1" xfId="0" applyFont="1" applyBorder="1" applyAlignment="1" applyProtection="1">
      <alignment horizontal="left" vertical="center" wrapText="1"/>
    </xf>
    <xf numFmtId="0" fontId="13" fillId="0" borderId="8" xfId="0" applyFont="1" applyBorder="1" applyAlignment="1" applyProtection="1">
      <alignment horizontal="left" vertical="center" wrapText="1"/>
    </xf>
    <xf numFmtId="0" fontId="5" fillId="0" borderId="27" xfId="0" applyFont="1" applyBorder="1" applyAlignment="1" applyProtection="1">
      <alignment horizontal="center"/>
    </xf>
    <xf numFmtId="0" fontId="5" fillId="0" borderId="11" xfId="0" applyFont="1" applyBorder="1" applyAlignment="1" applyProtection="1">
      <alignment horizontal="center"/>
    </xf>
    <xf numFmtId="0" fontId="5" fillId="0" borderId="27"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27" xfId="0" applyFont="1" applyBorder="1" applyAlignment="1" applyProtection="1">
      <alignment horizontal="left" wrapText="1"/>
    </xf>
    <xf numFmtId="0" fontId="5" fillId="0" borderId="11" xfId="0" applyFont="1" applyBorder="1" applyAlignment="1" applyProtection="1">
      <alignment horizontal="left" wrapText="1"/>
    </xf>
    <xf numFmtId="0" fontId="4" fillId="0" borderId="7" xfId="0" applyFont="1" applyFill="1" applyBorder="1" applyAlignment="1" applyProtection="1">
      <alignment horizontal="right"/>
    </xf>
    <xf numFmtId="0" fontId="5" fillId="0" borderId="7" xfId="0" applyFont="1" applyBorder="1" applyAlignment="1" applyProtection="1">
      <alignment horizontal="left"/>
    </xf>
    <xf numFmtId="0" fontId="5" fillId="0" borderId="7" xfId="0" applyFont="1" applyBorder="1" applyAlignment="1" applyProtection="1">
      <alignment horizontal="left" vertical="center" wrapText="1"/>
    </xf>
    <xf numFmtId="0" fontId="13" fillId="0" borderId="7" xfId="0" applyFont="1" applyBorder="1" applyAlignment="1" applyProtection="1">
      <alignment horizontal="left" vertical="center" wrapText="1"/>
    </xf>
    <xf numFmtId="0" fontId="4" fillId="0" borderId="3" xfId="0" applyFont="1" applyBorder="1" applyAlignment="1" applyProtection="1">
      <alignment horizontal="center"/>
    </xf>
    <xf numFmtId="0" fontId="4" fillId="0" borderId="4" xfId="0" applyFont="1" applyBorder="1" applyAlignment="1" applyProtection="1">
      <alignment horizontal="center"/>
    </xf>
    <xf numFmtId="0" fontId="4" fillId="0" borderId="5" xfId="0" applyFont="1" applyBorder="1" applyAlignment="1" applyProtection="1">
      <alignment horizontal="center"/>
    </xf>
    <xf numFmtId="0" fontId="5" fillId="0" borderId="7" xfId="0" applyFont="1" applyBorder="1" applyAlignment="1" applyProtection="1">
      <alignment horizontal="center"/>
    </xf>
    <xf numFmtId="0" fontId="4" fillId="0" borderId="3" xfId="0" applyFont="1" applyFill="1" applyBorder="1" applyAlignment="1" applyProtection="1">
      <alignment horizontal="right"/>
    </xf>
    <xf numFmtId="0" fontId="4" fillId="0" borderId="5" xfId="0" applyFont="1" applyFill="1" applyBorder="1" applyAlignment="1" applyProtection="1">
      <alignment horizontal="right"/>
    </xf>
    <xf numFmtId="172" fontId="5" fillId="0" borderId="3" xfId="0" applyNumberFormat="1" applyFont="1" applyBorder="1" applyAlignment="1" applyProtection="1">
      <alignment horizontal="left" wrapText="1"/>
    </xf>
    <xf numFmtId="172" fontId="5" fillId="0" borderId="4" xfId="0" applyNumberFormat="1" applyFont="1" applyBorder="1" applyAlignment="1" applyProtection="1">
      <alignment horizontal="left" wrapText="1"/>
    </xf>
    <xf numFmtId="172" fontId="5" fillId="0" borderId="5" xfId="0" applyNumberFormat="1" applyFont="1" applyBorder="1" applyAlignment="1" applyProtection="1">
      <alignment horizontal="left" wrapText="1"/>
    </xf>
    <xf numFmtId="0" fontId="4" fillId="0" borderId="27" xfId="0" applyFont="1" applyFill="1" applyBorder="1" applyAlignment="1" applyProtection="1">
      <alignment horizontal="right"/>
    </xf>
    <xf numFmtId="0" fontId="5" fillId="0" borderId="27" xfId="0" applyFont="1" applyFill="1" applyBorder="1" applyAlignment="1" applyProtection="1">
      <alignment horizontal="center" vertical="center"/>
    </xf>
    <xf numFmtId="0" fontId="5" fillId="0" borderId="19"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5" fillId="0" borderId="27" xfId="0" applyFont="1" applyFill="1" applyBorder="1" applyAlignment="1" applyProtection="1">
      <alignment horizontal="center" vertical="center" wrapText="1"/>
    </xf>
    <xf numFmtId="0" fontId="5" fillId="0" borderId="19"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4" fillId="0" borderId="3" xfId="0" applyFont="1" applyFill="1" applyBorder="1" applyAlignment="1" applyProtection="1">
      <alignment horizontal="center"/>
    </xf>
    <xf numFmtId="0" fontId="4" fillId="0" borderId="4" xfId="0" applyFont="1" applyFill="1" applyBorder="1" applyAlignment="1" applyProtection="1">
      <alignment horizontal="center"/>
    </xf>
    <xf numFmtId="0" fontId="5" fillId="0" borderId="3" xfId="0" applyFont="1" applyFill="1" applyBorder="1" applyAlignment="1" applyProtection="1">
      <alignment horizontal="right"/>
    </xf>
    <xf numFmtId="0" fontId="5" fillId="0" borderId="4" xfId="0" applyFont="1" applyFill="1" applyBorder="1" applyAlignment="1" applyProtection="1">
      <alignment horizontal="right"/>
    </xf>
    <xf numFmtId="0" fontId="5" fillId="0" borderId="5" xfId="0" applyFont="1" applyFill="1" applyBorder="1" applyAlignment="1" applyProtection="1">
      <alignment horizontal="right"/>
    </xf>
    <xf numFmtId="0" fontId="5" fillId="0" borderId="7" xfId="0" applyFont="1" applyBorder="1" applyAlignment="1" applyProtection="1">
      <alignment vertical="center" wrapText="1"/>
    </xf>
    <xf numFmtId="0" fontId="4" fillId="0" borderId="7" xfId="0" applyFont="1" applyFill="1" applyBorder="1" applyAlignment="1" applyProtection="1">
      <alignment horizontal="center" vertical="center" textRotation="90"/>
    </xf>
    <xf numFmtId="0" fontId="4" fillId="0" borderId="5" xfId="0" applyFont="1" applyFill="1" applyBorder="1" applyAlignment="1" applyProtection="1">
      <alignment horizontal="center"/>
    </xf>
    <xf numFmtId="0" fontId="5" fillId="0" borderId="7"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xf>
    <xf numFmtId="0" fontId="5" fillId="0" borderId="3" xfId="0" applyFont="1" applyFill="1" applyBorder="1" applyAlignment="1" applyProtection="1">
      <alignment horizontal="center"/>
    </xf>
    <xf numFmtId="0" fontId="5" fillId="0" borderId="4" xfId="0" applyFont="1" applyFill="1" applyBorder="1" applyAlignment="1" applyProtection="1">
      <alignment horizontal="center"/>
    </xf>
    <xf numFmtId="0" fontId="5" fillId="0" borderId="5" xfId="0" applyFont="1" applyFill="1" applyBorder="1" applyAlignment="1" applyProtection="1">
      <alignment horizontal="center"/>
    </xf>
    <xf numFmtId="0" fontId="4" fillId="0" borderId="3" xfId="0" applyNumberFormat="1" applyFont="1" applyFill="1" applyBorder="1" applyAlignment="1" applyProtection="1">
      <alignment horizontal="right"/>
    </xf>
    <xf numFmtId="0" fontId="4" fillId="0" borderId="5" xfId="0" applyNumberFormat="1" applyFont="1" applyFill="1" applyBorder="1" applyAlignment="1" applyProtection="1">
      <alignment horizontal="right"/>
    </xf>
    <xf numFmtId="0" fontId="4" fillId="0" borderId="4" xfId="0" applyNumberFormat="1" applyFont="1" applyFill="1" applyBorder="1" applyAlignment="1" applyProtection="1">
      <alignment horizontal="right"/>
    </xf>
    <xf numFmtId="0" fontId="7" fillId="0" borderId="0" xfId="1" applyFont="1" applyBorder="1" applyAlignment="1" applyProtection="1">
      <alignment horizontal="center"/>
    </xf>
    <xf numFmtId="0" fontId="4" fillId="5" borderId="24" xfId="1" applyFont="1" applyFill="1" applyBorder="1" applyAlignment="1" applyProtection="1">
      <alignment horizontal="center"/>
    </xf>
    <xf numFmtId="0" fontId="4" fillId="5" borderId="25" xfId="1" applyFont="1" applyFill="1" applyBorder="1" applyAlignment="1" applyProtection="1">
      <alignment horizontal="center"/>
    </xf>
    <xf numFmtId="0" fontId="4" fillId="5" borderId="26" xfId="1" applyFont="1" applyFill="1" applyBorder="1" applyAlignment="1" applyProtection="1">
      <alignment horizontal="center"/>
    </xf>
    <xf numFmtId="0" fontId="5" fillId="0" borderId="30" xfId="1" applyFont="1" applyBorder="1" applyAlignment="1" applyProtection="1">
      <alignment horizontal="left" vertical="center" wrapText="1"/>
    </xf>
    <xf numFmtId="0" fontId="5" fillId="0" borderId="7" xfId="1" applyFont="1" applyBorder="1" applyAlignment="1" applyProtection="1">
      <alignment horizontal="left" vertical="center" wrapText="1"/>
    </xf>
    <xf numFmtId="0" fontId="5" fillId="0" borderId="28" xfId="1" applyFont="1" applyBorder="1" applyAlignment="1" applyProtection="1">
      <alignment horizontal="left" vertical="center" wrapText="1"/>
    </xf>
    <xf numFmtId="0" fontId="13" fillId="0" borderId="30" xfId="1" applyFont="1" applyBorder="1" applyAlignment="1" applyProtection="1">
      <alignment horizontal="left" vertical="center" wrapText="1"/>
    </xf>
    <xf numFmtId="0" fontId="13" fillId="0" borderId="7" xfId="1" applyFont="1" applyBorder="1" applyAlignment="1" applyProtection="1">
      <alignment horizontal="left" vertical="center" wrapText="1"/>
    </xf>
    <xf numFmtId="0" fontId="13" fillId="0" borderId="28" xfId="1" applyFont="1" applyBorder="1" applyAlignment="1" applyProtection="1">
      <alignment horizontal="left" vertical="center" wrapText="1"/>
    </xf>
    <xf numFmtId="0" fontId="5" fillId="0" borderId="31" xfId="1" applyFont="1" applyBorder="1" applyAlignment="1" applyProtection="1">
      <alignment horizontal="center"/>
    </xf>
    <xf numFmtId="0" fontId="5" fillId="0" borderId="33" xfId="1" applyFont="1" applyBorder="1" applyAlignment="1" applyProtection="1">
      <alignment horizontal="center"/>
    </xf>
    <xf numFmtId="0" fontId="5" fillId="0" borderId="27" xfId="1" applyFont="1" applyBorder="1" applyAlignment="1" applyProtection="1">
      <alignment horizontal="center" vertical="center" wrapText="1"/>
    </xf>
    <xf numFmtId="0" fontId="5" fillId="0" borderId="11" xfId="1" applyFont="1" applyBorder="1" applyAlignment="1" applyProtection="1">
      <alignment horizontal="center" vertical="center" wrapText="1"/>
    </xf>
    <xf numFmtId="0" fontId="14" fillId="7" borderId="7" xfId="0" applyFont="1" applyFill="1" applyBorder="1" applyAlignment="1">
      <alignment horizontal="center" vertical="center" wrapText="1"/>
    </xf>
    <xf numFmtId="0" fontId="0" fillId="7" borderId="7" xfId="0" applyFill="1" applyBorder="1" applyAlignment="1">
      <alignment horizontal="center" vertical="center" wrapText="1"/>
    </xf>
    <xf numFmtId="0" fontId="14" fillId="0" borderId="0" xfId="0" applyFont="1" applyBorder="1" applyAlignment="1">
      <alignment horizontal="left" vertical="center"/>
    </xf>
    <xf numFmtId="0" fontId="0" fillId="0" borderId="0" xfId="0" applyBorder="1" applyAlignment="1">
      <alignment horizontal="left" vertical="center"/>
    </xf>
    <xf numFmtId="0" fontId="10" fillId="7" borderId="11" xfId="0" applyFont="1" applyFill="1" applyBorder="1" applyAlignment="1">
      <alignment horizontal="center" vertical="center" wrapText="1"/>
    </xf>
    <xf numFmtId="0" fontId="10" fillId="4" borderId="16" xfId="0" applyFont="1" applyFill="1" applyBorder="1" applyAlignment="1">
      <alignment horizontal="center" vertical="center"/>
    </xf>
    <xf numFmtId="0" fontId="10" fillId="4" borderId="18" xfId="0" applyFont="1" applyFill="1" applyBorder="1" applyAlignment="1">
      <alignment horizontal="center" vertical="center"/>
    </xf>
    <xf numFmtId="0" fontId="10" fillId="4" borderId="17"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8" xfId="0" applyFont="1" applyFill="1" applyBorder="1" applyAlignment="1">
      <alignment horizontal="center" vertical="center"/>
    </xf>
    <xf numFmtId="0" fontId="10" fillId="3" borderId="11" xfId="0" applyFont="1" applyFill="1" applyBorder="1" applyAlignment="1">
      <alignment horizontal="center" vertical="center" wrapText="1" shrinkToFit="1"/>
    </xf>
    <xf numFmtId="0" fontId="10" fillId="3" borderId="7" xfId="0" applyFont="1" applyFill="1" applyBorder="1" applyAlignment="1">
      <alignment horizontal="center" vertical="center" wrapText="1" shrinkToFit="1"/>
    </xf>
    <xf numFmtId="0" fontId="10" fillId="6" borderId="16" xfId="0" applyFont="1" applyFill="1" applyBorder="1" applyAlignment="1">
      <alignment horizontal="center" vertical="center" wrapText="1" shrinkToFit="1"/>
    </xf>
    <xf numFmtId="0" fontId="10" fillId="6" borderId="18" xfId="0" applyFont="1" applyFill="1" applyBorder="1" applyAlignment="1">
      <alignment horizontal="center" vertical="center" wrapText="1" shrinkToFit="1"/>
    </xf>
    <xf numFmtId="0" fontId="10" fillId="6" borderId="17" xfId="0" applyFont="1" applyFill="1" applyBorder="1" applyAlignment="1">
      <alignment horizontal="center" vertical="center" wrapText="1" shrinkToFit="1"/>
    </xf>
    <xf numFmtId="0" fontId="10" fillId="6" borderId="2" xfId="0" applyFont="1" applyFill="1" applyBorder="1" applyAlignment="1">
      <alignment horizontal="center" vertical="center" wrapText="1" shrinkToFit="1"/>
    </xf>
    <xf numFmtId="0" fontId="10" fillId="6" borderId="0" xfId="0" applyFont="1" applyFill="1" applyBorder="1" applyAlignment="1">
      <alignment horizontal="center" vertical="center" wrapText="1" shrinkToFit="1"/>
    </xf>
    <xf numFmtId="0" fontId="10" fillId="6" borderId="6" xfId="0" applyFont="1" applyFill="1" applyBorder="1" applyAlignment="1">
      <alignment horizontal="center" vertical="center" wrapText="1" shrinkToFit="1"/>
    </xf>
    <xf numFmtId="0" fontId="10" fillId="6" borderId="10" xfId="0" applyFont="1" applyFill="1" applyBorder="1" applyAlignment="1">
      <alignment horizontal="center" vertical="center" wrapText="1" shrinkToFit="1"/>
    </xf>
    <xf numFmtId="0" fontId="10" fillId="6" borderId="1" xfId="0" applyFont="1" applyFill="1" applyBorder="1" applyAlignment="1">
      <alignment horizontal="center" vertical="center" wrapText="1" shrinkToFit="1"/>
    </xf>
    <xf numFmtId="0" fontId="10" fillId="6" borderId="8" xfId="0" applyFont="1" applyFill="1" applyBorder="1" applyAlignment="1">
      <alignment horizontal="center" vertical="center" wrapText="1" shrinkToFit="1"/>
    </xf>
    <xf numFmtId="0" fontId="10" fillId="3" borderId="30" xfId="0" applyFont="1" applyFill="1" applyBorder="1" applyAlignment="1">
      <alignment horizontal="center" vertical="center" wrapText="1" shrinkToFit="1"/>
    </xf>
    <xf numFmtId="0" fontId="10" fillId="3" borderId="7"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4" fillId="7" borderId="28"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0" fillId="7" borderId="27" xfId="0" applyFill="1" applyBorder="1" applyAlignment="1">
      <alignment horizontal="center" vertical="center" wrapText="1"/>
    </xf>
    <xf numFmtId="0" fontId="10" fillId="6" borderId="7" xfId="0" applyFont="1" applyFill="1" applyBorder="1" applyAlignment="1">
      <alignment horizontal="center" vertical="center" wrapText="1" shrinkToFit="1"/>
    </xf>
    <xf numFmtId="0" fontId="10" fillId="6" borderId="27" xfId="0" applyFont="1" applyFill="1" applyBorder="1" applyAlignment="1">
      <alignment horizontal="center" vertical="center" wrapText="1" shrinkToFit="1"/>
    </xf>
    <xf numFmtId="0" fontId="10" fillId="3" borderId="16"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8" xfId="0" applyFont="1" applyFill="1" applyBorder="1" applyAlignment="1">
      <alignment horizontal="center" vertical="center" wrapText="1"/>
    </xf>
  </cellXfs>
  <cellStyles count="2">
    <cellStyle name="Navadno" xfId="0" builtinId="0"/>
    <cellStyle name="Navadno 2" xfId="1"/>
  </cellStyles>
  <dxfs count="0"/>
  <tableStyles count="0" defaultTableStyle="TableStyleMedium9" defaultPivotStyle="PivotStyleLight16"/>
  <colors>
    <mruColors>
      <color rgb="FFFF3300"/>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3</xdr:row>
      <xdr:rowOff>152400</xdr:rowOff>
    </xdr:to>
    <xdr:pic>
      <xdr:nvPicPr>
        <xdr:cNvPr id="43016" name="Picture 1">
          <a:extLst>
            <a:ext uri="{FF2B5EF4-FFF2-40B4-BE49-F238E27FC236}">
              <a16:creationId xmlns:a16="http://schemas.microsoft.com/office/drawing/2014/main" id="{00000000-0008-0000-0200-000008A80000}"/>
            </a:ext>
          </a:extLst>
        </xdr:cNvPr>
        <xdr:cNvPicPr>
          <a:picLocks noChangeArrowheads="1"/>
        </xdr:cNvPicPr>
      </xdr:nvPicPr>
      <xdr:blipFill>
        <a:blip xmlns:r="http://schemas.openxmlformats.org/officeDocument/2006/relationships" r:embed="rId1"/>
        <a:srcRect/>
        <a:stretch>
          <a:fillRect/>
        </a:stretch>
      </xdr:blipFill>
      <xdr:spPr bwMode="auto">
        <a:xfrm>
          <a:off x="0" y="0"/>
          <a:ext cx="0" cy="6381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7</xdr:row>
      <xdr:rowOff>19051</xdr:rowOff>
    </xdr:from>
    <xdr:to>
      <xdr:col>1</xdr:col>
      <xdr:colOff>304800</xdr:colOff>
      <xdr:row>25</xdr:row>
      <xdr:rowOff>1</xdr:rowOff>
    </xdr:to>
    <xdr:sp macro="" textlink="">
      <xdr:nvSpPr>
        <xdr:cNvPr id="46081" name="Text Box 1">
          <a:extLst>
            <a:ext uri="{FF2B5EF4-FFF2-40B4-BE49-F238E27FC236}">
              <a16:creationId xmlns:a16="http://schemas.microsoft.com/office/drawing/2014/main" id="{00000000-0008-0000-1400-000001B40000}"/>
            </a:ext>
          </a:extLst>
        </xdr:cNvPr>
        <xdr:cNvSpPr txBox="1">
          <a:spLocks noChangeArrowheads="1"/>
        </xdr:cNvSpPr>
      </xdr:nvSpPr>
      <xdr:spPr bwMode="auto">
        <a:xfrm>
          <a:off x="228600" y="993963"/>
          <a:ext cx="266700" cy="2804832"/>
        </a:xfrm>
        <a:prstGeom prst="rect">
          <a:avLst/>
        </a:prstGeom>
        <a:solidFill>
          <a:srgbClr val="FFFFFF"/>
        </a:solidFill>
        <a:ln w="19050">
          <a:solidFill>
            <a:srgbClr val="000000"/>
          </a:solidFill>
          <a:miter lim="800000"/>
          <a:headEnd/>
          <a:tailEnd/>
        </a:ln>
      </xdr:spPr>
      <xdr:txBody>
        <a:bodyPr vertOverflow="clip" vert="vert" wrap="square" lIns="36576" tIns="27432" rIns="0" bIns="0" anchor="b" upright="1"/>
        <a:lstStyle/>
        <a:p>
          <a:pPr algn="l" rtl="0">
            <a:defRPr sz="1000"/>
          </a:pPr>
          <a:r>
            <a:rPr lang="sl-SI" sz="1400" b="1" i="0" strike="noStrike">
              <a:solidFill>
                <a:srgbClr val="000000"/>
              </a:solidFill>
              <a:latin typeface="Arial"/>
              <a:cs typeface="Arial"/>
            </a:rPr>
            <a:t>Začetek gradnje (uvedba</a:t>
          </a:r>
          <a:r>
            <a:rPr lang="sl-SI" sz="1400" b="1" i="0" strike="noStrike" baseline="0">
              <a:solidFill>
                <a:srgbClr val="000000"/>
              </a:solidFill>
              <a:latin typeface="Arial"/>
              <a:cs typeface="Arial"/>
            </a:rPr>
            <a:t> v delo)</a:t>
          </a:r>
          <a:endParaRPr lang="sl-SI" sz="1400" b="1" i="0" strike="noStrike">
            <a:solidFill>
              <a:srgbClr val="000000"/>
            </a:solidFill>
            <a:latin typeface="Arial"/>
            <a:cs typeface="Arial"/>
          </a:endParaRPr>
        </a:p>
      </xdr:txBody>
    </xdr:sp>
    <xdr:clientData/>
  </xdr:twoCellAnchor>
  <xdr:twoCellAnchor>
    <xdr:from>
      <xdr:col>7</xdr:col>
      <xdr:colOff>103654</xdr:colOff>
      <xdr:row>7</xdr:row>
      <xdr:rowOff>22413</xdr:rowOff>
    </xdr:from>
    <xdr:to>
      <xdr:col>7</xdr:col>
      <xdr:colOff>370354</xdr:colOff>
      <xdr:row>24</xdr:row>
      <xdr:rowOff>146238</xdr:rowOff>
    </xdr:to>
    <xdr:sp macro="" textlink="">
      <xdr:nvSpPr>
        <xdr:cNvPr id="46082" name="Text Box 2">
          <a:extLst>
            <a:ext uri="{FF2B5EF4-FFF2-40B4-BE49-F238E27FC236}">
              <a16:creationId xmlns:a16="http://schemas.microsoft.com/office/drawing/2014/main" id="{00000000-0008-0000-1400-000002B40000}"/>
            </a:ext>
          </a:extLst>
        </xdr:cNvPr>
        <xdr:cNvSpPr txBox="1">
          <a:spLocks noChangeArrowheads="1"/>
        </xdr:cNvSpPr>
      </xdr:nvSpPr>
      <xdr:spPr bwMode="auto">
        <a:xfrm>
          <a:off x="1885389" y="997325"/>
          <a:ext cx="266700" cy="2790825"/>
        </a:xfrm>
        <a:prstGeom prst="rect">
          <a:avLst/>
        </a:prstGeom>
        <a:solidFill>
          <a:srgbClr val="FFFFFF"/>
        </a:solidFill>
        <a:ln w="19050">
          <a:solidFill>
            <a:srgbClr val="000000"/>
          </a:solidFill>
          <a:miter lim="800000"/>
          <a:headEnd/>
          <a:tailEnd/>
        </a:ln>
      </xdr:spPr>
      <xdr:txBody>
        <a:bodyPr vertOverflow="clip" vert="vert" wrap="square" lIns="27432" tIns="22860" rIns="0" bIns="0" anchor="b" upright="1"/>
        <a:lstStyle/>
        <a:p>
          <a:pPr algn="l" rtl="0">
            <a:defRPr sz="1000"/>
          </a:pPr>
          <a:r>
            <a:rPr lang="sl-SI" sz="1400" b="1" i="0" strike="noStrike">
              <a:solidFill>
                <a:sysClr val="windowText" lastClr="000000"/>
              </a:solidFill>
              <a:latin typeface="Arial"/>
              <a:cs typeface="Arial"/>
            </a:rPr>
            <a:t>Začetek podzemnega izkopa</a:t>
          </a:r>
        </a:p>
      </xdr:txBody>
    </xdr:sp>
    <xdr:clientData/>
  </xdr:twoCellAnchor>
  <xdr:twoCellAnchor>
    <xdr:from>
      <xdr:col>13</xdr:col>
      <xdr:colOff>333375</xdr:colOff>
      <xdr:row>7</xdr:row>
      <xdr:rowOff>20732</xdr:rowOff>
    </xdr:from>
    <xdr:to>
      <xdr:col>13</xdr:col>
      <xdr:colOff>647700</xdr:colOff>
      <xdr:row>25</xdr:row>
      <xdr:rowOff>11207</xdr:rowOff>
    </xdr:to>
    <xdr:sp macro="" textlink="">
      <xdr:nvSpPr>
        <xdr:cNvPr id="46083" name="Text Box 3">
          <a:extLst>
            <a:ext uri="{FF2B5EF4-FFF2-40B4-BE49-F238E27FC236}">
              <a16:creationId xmlns:a16="http://schemas.microsoft.com/office/drawing/2014/main" id="{00000000-0008-0000-1400-000003B40000}"/>
            </a:ext>
          </a:extLst>
        </xdr:cNvPr>
        <xdr:cNvSpPr txBox="1">
          <a:spLocks noChangeArrowheads="1"/>
        </xdr:cNvSpPr>
      </xdr:nvSpPr>
      <xdr:spPr bwMode="auto">
        <a:xfrm>
          <a:off x="7953375" y="995644"/>
          <a:ext cx="314325" cy="2814357"/>
        </a:xfrm>
        <a:prstGeom prst="rect">
          <a:avLst/>
        </a:prstGeom>
        <a:solidFill>
          <a:srgbClr val="FFFFFF"/>
        </a:solidFill>
        <a:ln w="19050">
          <a:solidFill>
            <a:srgbClr val="000000"/>
          </a:solidFill>
          <a:miter lim="800000"/>
          <a:headEnd/>
          <a:tailEnd/>
        </a:ln>
      </xdr:spPr>
      <xdr:txBody>
        <a:bodyPr vertOverflow="clip" vert="vert" wrap="square" lIns="27432" tIns="22860" rIns="0" bIns="0" anchor="b" upright="1"/>
        <a:lstStyle/>
        <a:p>
          <a:pPr algn="l" rtl="0">
            <a:defRPr sz="1000"/>
          </a:pPr>
          <a:r>
            <a:rPr lang="sl-SI" sz="1400" b="1" i="0" strike="noStrike">
              <a:solidFill>
                <a:srgbClr val="000000"/>
              </a:solidFill>
              <a:latin typeface="Arial"/>
              <a:cs typeface="Arial"/>
            </a:rPr>
            <a:t>Konec podzemnega izkopa</a:t>
          </a:r>
        </a:p>
      </xdr:txBody>
    </xdr:sp>
    <xdr:clientData/>
  </xdr:twoCellAnchor>
  <xdr:twoCellAnchor>
    <xdr:from>
      <xdr:col>1</xdr:col>
      <xdr:colOff>28574</xdr:colOff>
      <xdr:row>5</xdr:row>
      <xdr:rowOff>152400</xdr:rowOff>
    </xdr:from>
    <xdr:to>
      <xdr:col>14</xdr:col>
      <xdr:colOff>27214</xdr:colOff>
      <xdr:row>5</xdr:row>
      <xdr:rowOff>152400</xdr:rowOff>
    </xdr:to>
    <xdr:sp macro="" textlink="">
      <xdr:nvSpPr>
        <xdr:cNvPr id="46112" name="Line 6">
          <a:extLst>
            <a:ext uri="{FF2B5EF4-FFF2-40B4-BE49-F238E27FC236}">
              <a16:creationId xmlns:a16="http://schemas.microsoft.com/office/drawing/2014/main" id="{00000000-0008-0000-1400-000020B40000}"/>
            </a:ext>
          </a:extLst>
        </xdr:cNvPr>
        <xdr:cNvSpPr>
          <a:spLocks noChangeShapeType="1"/>
        </xdr:cNvSpPr>
      </xdr:nvSpPr>
      <xdr:spPr bwMode="auto">
        <a:xfrm>
          <a:off x="219074" y="996043"/>
          <a:ext cx="7115176" cy="0"/>
        </a:xfrm>
        <a:prstGeom prst="line">
          <a:avLst/>
        </a:prstGeom>
        <a:noFill/>
        <a:ln w="25400">
          <a:solidFill>
            <a:srgbClr val="FF00FF"/>
          </a:solidFill>
          <a:round/>
          <a:headEnd/>
          <a:tailEnd type="triangle" w="med" len="med"/>
        </a:ln>
      </xdr:spPr>
    </xdr:sp>
    <xdr:clientData/>
  </xdr:twoCellAnchor>
  <xdr:twoCellAnchor>
    <xdr:from>
      <xdr:col>5</xdr:col>
      <xdr:colOff>200025</xdr:colOff>
      <xdr:row>4</xdr:row>
      <xdr:rowOff>19050</xdr:rowOff>
    </xdr:from>
    <xdr:to>
      <xdr:col>11</xdr:col>
      <xdr:colOff>0</xdr:colOff>
      <xdr:row>5</xdr:row>
      <xdr:rowOff>123825</xdr:rowOff>
    </xdr:to>
    <xdr:sp macro="" textlink="">
      <xdr:nvSpPr>
        <xdr:cNvPr id="46087" name="Text Box 7">
          <a:extLst>
            <a:ext uri="{FF2B5EF4-FFF2-40B4-BE49-F238E27FC236}">
              <a16:creationId xmlns:a16="http://schemas.microsoft.com/office/drawing/2014/main" id="{00000000-0008-0000-1400-000007B40000}"/>
            </a:ext>
          </a:extLst>
        </xdr:cNvPr>
        <xdr:cNvSpPr txBox="1">
          <a:spLocks noChangeArrowheads="1"/>
        </xdr:cNvSpPr>
      </xdr:nvSpPr>
      <xdr:spPr bwMode="auto">
        <a:xfrm>
          <a:off x="866775" y="523875"/>
          <a:ext cx="3590925" cy="266700"/>
        </a:xfrm>
        <a:prstGeom prst="rect">
          <a:avLst/>
        </a:prstGeom>
        <a:solidFill>
          <a:srgbClr val="FFFFFF"/>
        </a:solidFill>
        <a:ln w="9525">
          <a:noFill/>
          <a:miter lim="800000"/>
          <a:headEnd/>
          <a:tailEnd/>
        </a:ln>
      </xdr:spPr>
      <xdr:txBody>
        <a:bodyPr vertOverflow="clip" wrap="square" lIns="36576" tIns="27432" rIns="36576" bIns="0" anchor="t" upright="1"/>
        <a:lstStyle/>
        <a:p>
          <a:pPr algn="ctr" rtl="0">
            <a:defRPr sz="1000"/>
          </a:pPr>
          <a:r>
            <a:rPr lang="sl-SI" sz="1400" b="1" i="0" strike="noStrike">
              <a:solidFill>
                <a:srgbClr val="FF00FF"/>
              </a:solidFill>
              <a:latin typeface="Arial"/>
              <a:cs typeface="Arial"/>
            </a:rPr>
            <a:t>Čas gradnje</a:t>
          </a:r>
        </a:p>
      </xdr:txBody>
    </xdr:sp>
    <xdr:clientData/>
  </xdr:twoCellAnchor>
  <xdr:twoCellAnchor>
    <xdr:from>
      <xdr:col>24</xdr:col>
      <xdr:colOff>94609</xdr:colOff>
      <xdr:row>6</xdr:row>
      <xdr:rowOff>38420</xdr:rowOff>
    </xdr:from>
    <xdr:to>
      <xdr:col>24</xdr:col>
      <xdr:colOff>421822</xdr:colOff>
      <xdr:row>28</xdr:row>
      <xdr:rowOff>116861</xdr:rowOff>
    </xdr:to>
    <xdr:sp macro="" textlink="">
      <xdr:nvSpPr>
        <xdr:cNvPr id="14" name="Text Box 4">
          <a:extLst>
            <a:ext uri="{FF2B5EF4-FFF2-40B4-BE49-F238E27FC236}">
              <a16:creationId xmlns:a16="http://schemas.microsoft.com/office/drawing/2014/main" id="{00000000-0008-0000-1400-00000E000000}"/>
            </a:ext>
          </a:extLst>
        </xdr:cNvPr>
        <xdr:cNvSpPr txBox="1">
          <a:spLocks noChangeArrowheads="1"/>
        </xdr:cNvSpPr>
      </xdr:nvSpPr>
      <xdr:spPr bwMode="auto">
        <a:xfrm>
          <a:off x="12504323" y="1045349"/>
          <a:ext cx="327213" cy="3670726"/>
        </a:xfrm>
        <a:prstGeom prst="rect">
          <a:avLst/>
        </a:prstGeom>
        <a:solidFill>
          <a:srgbClr val="FFFFFF"/>
        </a:solidFill>
        <a:ln w="19050">
          <a:solidFill>
            <a:srgbClr val="000000"/>
          </a:solidFill>
          <a:miter lim="800000"/>
          <a:headEnd/>
          <a:tailEnd/>
        </a:ln>
      </xdr:spPr>
      <xdr:txBody>
        <a:bodyPr vertOverflow="clip" vert="vert" wrap="square" lIns="36576" tIns="27432" rIns="0" bIns="0" anchor="b" upright="1"/>
        <a:lstStyle/>
        <a:p>
          <a:pPr algn="l" rtl="0">
            <a:defRPr sz="1000"/>
          </a:pPr>
          <a:r>
            <a:rPr lang="sl-SI" sz="1400" b="1" i="0" strike="noStrike">
              <a:solidFill>
                <a:srgbClr val="FF0000"/>
              </a:solidFill>
              <a:latin typeface="Arial"/>
              <a:cs typeface="Arial"/>
            </a:rPr>
            <a:t>Konec izvedbe - poskusno</a:t>
          </a:r>
          <a:r>
            <a:rPr lang="sl-SI" sz="1400" b="1" i="0" strike="noStrike" baseline="0">
              <a:solidFill>
                <a:srgbClr val="FF0000"/>
              </a:solidFill>
              <a:latin typeface="Arial"/>
              <a:cs typeface="Arial"/>
            </a:rPr>
            <a:t> obratovanje</a:t>
          </a:r>
          <a:endParaRPr lang="sl-SI" sz="1400" b="1" i="0" strike="noStrike">
            <a:solidFill>
              <a:srgbClr val="FF0000"/>
            </a:solidFill>
            <a:latin typeface="Arial"/>
            <a:cs typeface="Arial"/>
          </a:endParaRPr>
        </a:p>
      </xdr:txBody>
    </xdr:sp>
    <xdr:clientData/>
  </xdr:twoCellAnchor>
  <xdr:twoCellAnchor>
    <xdr:from>
      <xdr:col>17</xdr:col>
      <xdr:colOff>1361</xdr:colOff>
      <xdr:row>27</xdr:row>
      <xdr:rowOff>130388</xdr:rowOff>
    </xdr:from>
    <xdr:to>
      <xdr:col>18</xdr:col>
      <xdr:colOff>1</xdr:colOff>
      <xdr:row>27</xdr:row>
      <xdr:rowOff>130388</xdr:rowOff>
    </xdr:to>
    <xdr:sp macro="" textlink="">
      <xdr:nvSpPr>
        <xdr:cNvPr id="13" name="Line 10">
          <a:extLst>
            <a:ext uri="{FF2B5EF4-FFF2-40B4-BE49-F238E27FC236}">
              <a16:creationId xmlns:a16="http://schemas.microsoft.com/office/drawing/2014/main" id="{A640AF63-7055-4EB5-8920-B96E04F68600}"/>
            </a:ext>
          </a:extLst>
        </xdr:cNvPr>
        <xdr:cNvSpPr>
          <a:spLocks noChangeShapeType="1"/>
        </xdr:cNvSpPr>
      </xdr:nvSpPr>
      <xdr:spPr bwMode="auto">
        <a:xfrm>
          <a:off x="8259536" y="4521413"/>
          <a:ext cx="608240" cy="0"/>
        </a:xfrm>
        <a:prstGeom prst="line">
          <a:avLst/>
        </a:prstGeom>
        <a:noFill/>
        <a:ln w="25400">
          <a:solidFill>
            <a:srgbClr val="000000"/>
          </a:solidFill>
          <a:round/>
          <a:headEnd type="triangle" w="med" len="med"/>
          <a:tailEnd type="triangle" w="med" len="med"/>
        </a:ln>
      </xdr:spPr>
    </xdr:sp>
    <xdr:clientData/>
  </xdr:twoCellAnchor>
  <xdr:twoCellAnchor>
    <xdr:from>
      <xdr:col>17</xdr:col>
      <xdr:colOff>144236</xdr:colOff>
      <xdr:row>26</xdr:row>
      <xdr:rowOff>28574</xdr:rowOff>
    </xdr:from>
    <xdr:to>
      <xdr:col>17</xdr:col>
      <xdr:colOff>485775</xdr:colOff>
      <xdr:row>27</xdr:row>
      <xdr:rowOff>116380</xdr:rowOff>
    </xdr:to>
    <xdr:sp macro="" textlink="">
      <xdr:nvSpPr>
        <xdr:cNvPr id="15" name="Text Box 11">
          <a:extLst>
            <a:ext uri="{FF2B5EF4-FFF2-40B4-BE49-F238E27FC236}">
              <a16:creationId xmlns:a16="http://schemas.microsoft.com/office/drawing/2014/main" id="{720968CA-37F9-449B-93DE-9469AA59039E}"/>
            </a:ext>
          </a:extLst>
        </xdr:cNvPr>
        <xdr:cNvSpPr txBox="1">
          <a:spLocks noChangeArrowheads="1"/>
        </xdr:cNvSpPr>
      </xdr:nvSpPr>
      <xdr:spPr bwMode="auto">
        <a:xfrm>
          <a:off x="8878661" y="4257674"/>
          <a:ext cx="341539" cy="249731"/>
        </a:xfrm>
        <a:prstGeom prst="rect">
          <a:avLst/>
        </a:prstGeom>
        <a:solidFill>
          <a:srgbClr val="FFFFFF"/>
        </a:solidFill>
        <a:ln w="9525">
          <a:noFill/>
          <a:miter lim="800000"/>
          <a:headEnd/>
          <a:tailEnd/>
        </a:ln>
      </xdr:spPr>
      <xdr:txBody>
        <a:bodyPr vertOverflow="clip" wrap="square" lIns="36576" tIns="27432" rIns="36576" bIns="0" anchor="t" upright="1"/>
        <a:lstStyle/>
        <a:p>
          <a:pPr algn="ctr" rtl="0">
            <a:defRPr sz="1000"/>
          </a:pPr>
          <a:r>
            <a:rPr lang="sl-SI" sz="1400" b="1" i="0" strike="noStrike">
              <a:solidFill>
                <a:srgbClr val="000000"/>
              </a:solidFill>
              <a:latin typeface="Arial"/>
              <a:cs typeface="Arial"/>
            </a:rPr>
            <a:t>a</a:t>
          </a:r>
        </a:p>
      </xdr:txBody>
    </xdr:sp>
    <xdr:clientData/>
  </xdr:twoCellAnchor>
  <xdr:twoCellAnchor>
    <xdr:from>
      <xdr:col>19</xdr:col>
      <xdr:colOff>10885</xdr:colOff>
      <xdr:row>27</xdr:row>
      <xdr:rowOff>120863</xdr:rowOff>
    </xdr:from>
    <xdr:to>
      <xdr:col>20</xdr:col>
      <xdr:colOff>9524</xdr:colOff>
      <xdr:row>27</xdr:row>
      <xdr:rowOff>120863</xdr:rowOff>
    </xdr:to>
    <xdr:sp macro="" textlink="">
      <xdr:nvSpPr>
        <xdr:cNvPr id="10" name="Line 10">
          <a:extLst>
            <a:ext uri="{FF2B5EF4-FFF2-40B4-BE49-F238E27FC236}">
              <a16:creationId xmlns:a16="http://schemas.microsoft.com/office/drawing/2014/main" id="{3DE7CF06-263C-40FE-9CC9-FB6B1EF485CD}"/>
            </a:ext>
          </a:extLst>
        </xdr:cNvPr>
        <xdr:cNvSpPr>
          <a:spLocks noChangeShapeType="1"/>
        </xdr:cNvSpPr>
      </xdr:nvSpPr>
      <xdr:spPr bwMode="auto">
        <a:xfrm>
          <a:off x="9793060" y="4511888"/>
          <a:ext cx="722539" cy="0"/>
        </a:xfrm>
        <a:prstGeom prst="line">
          <a:avLst/>
        </a:prstGeom>
        <a:noFill/>
        <a:ln w="25400">
          <a:solidFill>
            <a:srgbClr val="000000"/>
          </a:solidFill>
          <a:round/>
          <a:headEnd type="triangle" w="med" len="med"/>
          <a:tailEnd type="triangle" w="med" len="med"/>
        </a:ln>
      </xdr:spPr>
    </xdr:sp>
    <xdr:clientData/>
  </xdr:twoCellAnchor>
  <xdr:twoCellAnchor>
    <xdr:from>
      <xdr:col>19</xdr:col>
      <xdr:colOff>210911</xdr:colOff>
      <xdr:row>26</xdr:row>
      <xdr:rowOff>28574</xdr:rowOff>
    </xdr:from>
    <xdr:to>
      <xdr:col>19</xdr:col>
      <xdr:colOff>552450</xdr:colOff>
      <xdr:row>27</xdr:row>
      <xdr:rowOff>116380</xdr:rowOff>
    </xdr:to>
    <xdr:sp macro="" textlink="">
      <xdr:nvSpPr>
        <xdr:cNvPr id="12" name="Text Box 11">
          <a:extLst>
            <a:ext uri="{FF2B5EF4-FFF2-40B4-BE49-F238E27FC236}">
              <a16:creationId xmlns:a16="http://schemas.microsoft.com/office/drawing/2014/main" id="{ADB75EDD-D33C-45F8-B022-C1996E5C0CE4}"/>
            </a:ext>
          </a:extLst>
        </xdr:cNvPr>
        <xdr:cNvSpPr txBox="1">
          <a:spLocks noChangeArrowheads="1"/>
        </xdr:cNvSpPr>
      </xdr:nvSpPr>
      <xdr:spPr bwMode="auto">
        <a:xfrm>
          <a:off x="9993086" y="4257674"/>
          <a:ext cx="341539" cy="249731"/>
        </a:xfrm>
        <a:prstGeom prst="rect">
          <a:avLst/>
        </a:prstGeom>
        <a:solidFill>
          <a:srgbClr val="FFFFFF"/>
        </a:solidFill>
        <a:ln w="9525">
          <a:noFill/>
          <a:miter lim="800000"/>
          <a:headEnd/>
          <a:tailEnd/>
        </a:ln>
      </xdr:spPr>
      <xdr:txBody>
        <a:bodyPr vertOverflow="clip" wrap="square" lIns="36576" tIns="27432" rIns="36576" bIns="0" anchor="t" upright="1"/>
        <a:lstStyle/>
        <a:p>
          <a:pPr algn="ctr" rtl="0">
            <a:defRPr sz="1000"/>
          </a:pPr>
          <a:r>
            <a:rPr lang="en-US" sz="1400" b="1" i="0" strike="noStrike">
              <a:solidFill>
                <a:srgbClr val="000000"/>
              </a:solidFill>
              <a:latin typeface="Arial"/>
              <a:cs typeface="Arial"/>
            </a:rPr>
            <a:t>b</a:t>
          </a:r>
          <a:endParaRPr lang="sl-SI" sz="1400" b="1" i="0" strike="noStrike">
            <a:solidFill>
              <a:srgbClr val="000000"/>
            </a:solidFill>
            <a:latin typeface="Arial"/>
            <a:cs typeface="Arial"/>
          </a:endParaRPr>
        </a:p>
      </xdr:txBody>
    </xdr:sp>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2:I18"/>
  <sheetViews>
    <sheetView tabSelected="1" view="pageBreakPreview" topLeftCell="A4" zoomScaleNormal="100" zoomScaleSheetLayoutView="100" workbookViewId="0">
      <selection activeCell="B8" sqref="B8:H8"/>
    </sheetView>
  </sheetViews>
  <sheetFormatPr defaultRowHeight="13.2" x14ac:dyDescent="0.25"/>
  <cols>
    <col min="1" max="1" width="1.6640625" customWidth="1"/>
    <col min="2" max="8" width="13.109375" customWidth="1"/>
  </cols>
  <sheetData>
    <row r="2" spans="2:9" x14ac:dyDescent="0.25">
      <c r="G2" s="10" t="s">
        <v>15</v>
      </c>
      <c r="H2" s="3" t="s">
        <v>129</v>
      </c>
    </row>
    <row r="5" spans="2:9" ht="13.8" thickBot="1" x14ac:dyDescent="0.3"/>
    <row r="6" spans="2:9" s="2" customFormat="1" ht="15.6" x14ac:dyDescent="0.3">
      <c r="B6" s="308" t="s">
        <v>12</v>
      </c>
      <c r="C6" s="309"/>
      <c r="D6" s="309"/>
      <c r="E6" s="309"/>
      <c r="F6" s="309"/>
      <c r="G6" s="309"/>
      <c r="H6" s="310"/>
      <c r="I6" s="4"/>
    </row>
    <row r="7" spans="2:9" s="2" customFormat="1" ht="4.5" customHeight="1" x14ac:dyDescent="0.3">
      <c r="B7" s="6"/>
      <c r="C7" s="7"/>
      <c r="D7" s="7"/>
      <c r="E7" s="7"/>
      <c r="F7" s="7"/>
      <c r="G7" s="7"/>
      <c r="H7" s="8"/>
      <c r="I7" s="5"/>
    </row>
    <row r="8" spans="2:9" s="2" customFormat="1" ht="318" customHeight="1" x14ac:dyDescent="0.3">
      <c r="B8" s="311" t="s">
        <v>250</v>
      </c>
      <c r="C8" s="312"/>
      <c r="D8" s="312"/>
      <c r="E8" s="312"/>
      <c r="F8" s="312"/>
      <c r="G8" s="312"/>
      <c r="H8" s="313"/>
      <c r="I8" s="4"/>
    </row>
    <row r="9" spans="2:9" ht="267.75" customHeight="1" x14ac:dyDescent="0.25">
      <c r="B9" s="314" t="s">
        <v>249</v>
      </c>
      <c r="C9" s="312"/>
      <c r="D9" s="312"/>
      <c r="E9" s="312"/>
      <c r="F9" s="312"/>
      <c r="G9" s="312"/>
      <c r="H9" s="313"/>
    </row>
    <row r="11" spans="2:9" x14ac:dyDescent="0.25">
      <c r="G11" s="9" t="s">
        <v>16</v>
      </c>
    </row>
    <row r="12" spans="2:9" x14ac:dyDescent="0.25">
      <c r="F12" s="9"/>
    </row>
    <row r="13" spans="2:9" x14ac:dyDescent="0.25">
      <c r="F13" s="9"/>
    </row>
    <row r="14" spans="2:9" x14ac:dyDescent="0.25">
      <c r="F14" s="9"/>
      <c r="G14" s="1"/>
      <c r="H14" s="1"/>
    </row>
    <row r="15" spans="2:9" x14ac:dyDescent="0.25">
      <c r="F15" s="2"/>
      <c r="G15" s="2"/>
      <c r="H15" s="2"/>
    </row>
    <row r="18" spans="2:8" x14ac:dyDescent="0.25">
      <c r="B18" s="315" t="s">
        <v>0</v>
      </c>
      <c r="C18" s="315"/>
      <c r="D18" s="315"/>
      <c r="E18" s="315"/>
      <c r="F18" s="315"/>
      <c r="G18" s="315"/>
      <c r="H18" s="315"/>
    </row>
  </sheetData>
  <mergeCells count="4">
    <mergeCell ref="B6:H6"/>
    <mergeCell ref="B8:H8"/>
    <mergeCell ref="B9:H9"/>
    <mergeCell ref="B18:H18"/>
  </mergeCells>
  <phoneticPr fontId="1" type="noConversion"/>
  <pageMargins left="0.78740157480314965" right="0.39370078740157483" top="0.39370078740157483" bottom="0.39370078740157483" header="0" footer="0"/>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2:P74"/>
  <sheetViews>
    <sheetView view="pageBreakPreview" zoomScale="85" zoomScaleNormal="100" zoomScaleSheetLayoutView="85" workbookViewId="0">
      <selection activeCell="B1" sqref="B1"/>
    </sheetView>
  </sheetViews>
  <sheetFormatPr defaultColWidth="9.109375" defaultRowHeight="13.2" x14ac:dyDescent="0.25"/>
  <cols>
    <col min="1" max="1" width="1.6640625" style="14" customWidth="1"/>
    <col min="2" max="2" width="7.33203125" style="14" customWidth="1"/>
    <col min="3" max="3" width="16.88671875" style="14" customWidth="1"/>
    <col min="4" max="4" width="10.44140625" style="15" customWidth="1"/>
    <col min="5" max="7" width="10.44140625" style="14" customWidth="1"/>
    <col min="8" max="8" width="24.5546875" style="14" bestFit="1" customWidth="1"/>
    <col min="9" max="10" width="9.109375" style="14"/>
    <col min="11" max="11" width="19.6640625" style="14" bestFit="1" customWidth="1"/>
    <col min="12" max="16384" width="9.109375" style="14"/>
  </cols>
  <sheetData>
    <row r="2" spans="1:14" x14ac:dyDescent="0.25">
      <c r="G2" s="16" t="s">
        <v>15</v>
      </c>
      <c r="H2" s="17" t="s">
        <v>135</v>
      </c>
    </row>
    <row r="5" spans="1:14" ht="12.75" customHeight="1" thickBot="1" x14ac:dyDescent="0.3"/>
    <row r="6" spans="1:14" ht="15.6" thickBot="1" x14ac:dyDescent="0.3">
      <c r="B6" s="317" t="s">
        <v>25</v>
      </c>
      <c r="C6" s="318"/>
      <c r="D6" s="318"/>
      <c r="E6" s="318"/>
      <c r="F6" s="318"/>
      <c r="G6" s="318"/>
      <c r="H6" s="319"/>
      <c r="I6" s="18"/>
    </row>
    <row r="7" spans="1:14" ht="4.5" customHeight="1" x14ac:dyDescent="0.25">
      <c r="A7" s="19"/>
      <c r="B7" s="20"/>
      <c r="C7" s="21"/>
      <c r="D7" s="21"/>
      <c r="E7" s="21"/>
      <c r="F7" s="21"/>
      <c r="G7" s="21"/>
      <c r="H7" s="22"/>
      <c r="I7" s="23"/>
    </row>
    <row r="8" spans="1:14" ht="12.75" customHeight="1" x14ac:dyDescent="0.25">
      <c r="A8" s="19"/>
      <c r="B8" s="410" t="s">
        <v>64</v>
      </c>
      <c r="C8" s="410"/>
      <c r="D8" s="410"/>
      <c r="E8" s="410"/>
      <c r="F8" s="410"/>
      <c r="G8" s="410"/>
      <c r="H8" s="410"/>
    </row>
    <row r="9" spans="1:14" ht="12.75" customHeight="1" x14ac:dyDescent="0.25">
      <c r="A9" s="19"/>
      <c r="B9" s="410"/>
      <c r="C9" s="410"/>
      <c r="D9" s="410"/>
      <c r="E9" s="410"/>
      <c r="F9" s="410"/>
      <c r="G9" s="410"/>
      <c r="H9" s="410"/>
      <c r="N9" s="24" t="s">
        <v>20</v>
      </c>
    </row>
    <row r="10" spans="1:14" ht="12.75" customHeight="1" x14ac:dyDescent="0.25">
      <c r="A10" s="19"/>
      <c r="B10" s="410"/>
      <c r="C10" s="410"/>
      <c r="D10" s="410"/>
      <c r="E10" s="410"/>
      <c r="F10" s="410"/>
      <c r="G10" s="410"/>
      <c r="H10" s="410"/>
    </row>
    <row r="11" spans="1:14" ht="18.75" customHeight="1" x14ac:dyDescent="0.25">
      <c r="A11" s="19"/>
      <c r="B11" s="410"/>
      <c r="C11" s="410"/>
      <c r="D11" s="410"/>
      <c r="E11" s="410"/>
      <c r="F11" s="410"/>
      <c r="G11" s="410"/>
      <c r="H11" s="410"/>
    </row>
    <row r="12" spans="1:14" ht="18.75" customHeight="1" x14ac:dyDescent="0.25">
      <c r="A12" s="19"/>
      <c r="B12" s="410" t="s">
        <v>184</v>
      </c>
      <c r="C12" s="410"/>
      <c r="D12" s="410"/>
      <c r="E12" s="410"/>
      <c r="F12" s="410"/>
      <c r="G12" s="410"/>
      <c r="H12" s="410"/>
    </row>
    <row r="13" spans="1:14" ht="18.75" customHeight="1" x14ac:dyDescent="0.25">
      <c r="A13" s="19"/>
      <c r="B13" s="410"/>
      <c r="C13" s="410"/>
      <c r="D13" s="410"/>
      <c r="E13" s="410"/>
      <c r="F13" s="410"/>
      <c r="G13" s="410"/>
      <c r="H13" s="410"/>
    </row>
    <row r="14" spans="1:14" ht="12.75" customHeight="1" x14ac:dyDescent="0.25">
      <c r="A14" s="19"/>
      <c r="B14" s="410" t="s">
        <v>168</v>
      </c>
      <c r="C14" s="410"/>
      <c r="D14" s="410"/>
      <c r="E14" s="410"/>
      <c r="F14" s="410"/>
      <c r="G14" s="410"/>
      <c r="H14" s="410"/>
    </row>
    <row r="15" spans="1:14" ht="12.75" customHeight="1" x14ac:dyDescent="0.25">
      <c r="A15" s="19"/>
      <c r="B15" s="410"/>
      <c r="C15" s="410"/>
      <c r="D15" s="410"/>
      <c r="E15" s="410"/>
      <c r="F15" s="410"/>
      <c r="G15" s="410"/>
      <c r="H15" s="410"/>
    </row>
    <row r="16" spans="1:14" x14ac:dyDescent="0.25">
      <c r="A16" s="19"/>
      <c r="B16" s="410"/>
      <c r="C16" s="410"/>
      <c r="D16" s="410"/>
      <c r="E16" s="410"/>
      <c r="F16" s="410"/>
      <c r="G16" s="410"/>
      <c r="H16" s="410"/>
    </row>
    <row r="17" spans="1:16" x14ac:dyDescent="0.25">
      <c r="A17" s="19"/>
      <c r="B17" s="321" t="s">
        <v>171</v>
      </c>
      <c r="C17" s="322"/>
      <c r="D17" s="322"/>
      <c r="E17" s="322"/>
      <c r="F17" s="322"/>
      <c r="G17" s="322"/>
      <c r="H17" s="323"/>
    </row>
    <row r="18" spans="1:16" ht="24" customHeight="1" x14ac:dyDescent="0.25">
      <c r="A18" s="19"/>
      <c r="B18" s="324"/>
      <c r="C18" s="325"/>
      <c r="D18" s="325"/>
      <c r="E18" s="325"/>
      <c r="F18" s="325"/>
      <c r="G18" s="325"/>
      <c r="H18" s="326"/>
    </row>
    <row r="19" spans="1:16" x14ac:dyDescent="0.25">
      <c r="B19" s="321" t="s">
        <v>53</v>
      </c>
      <c r="C19" s="322"/>
      <c r="D19" s="322"/>
      <c r="E19" s="322"/>
      <c r="F19" s="322"/>
      <c r="G19" s="322"/>
      <c r="H19" s="323"/>
    </row>
    <row r="20" spans="1:16" x14ac:dyDescent="0.25">
      <c r="B20" s="324"/>
      <c r="C20" s="325"/>
      <c r="D20" s="325"/>
      <c r="E20" s="325"/>
      <c r="F20" s="325"/>
      <c r="G20" s="325"/>
      <c r="H20" s="326"/>
    </row>
    <row r="21" spans="1:16" x14ac:dyDescent="0.25">
      <c r="B21" s="411" t="s">
        <v>27</v>
      </c>
      <c r="C21" s="83" t="s">
        <v>26</v>
      </c>
      <c r="D21" s="405" t="s">
        <v>84</v>
      </c>
      <c r="E21" s="406"/>
      <c r="F21" s="406"/>
      <c r="G21" s="406"/>
      <c r="H21" s="412"/>
    </row>
    <row r="22" spans="1:16" x14ac:dyDescent="0.25">
      <c r="B22" s="411"/>
      <c r="C22" s="413" t="s">
        <v>35</v>
      </c>
      <c r="D22" s="415" t="s">
        <v>28</v>
      </c>
      <c r="E22" s="416"/>
      <c r="F22" s="417"/>
      <c r="G22" s="72" t="s">
        <v>36</v>
      </c>
      <c r="H22" s="172"/>
      <c r="J22" s="15"/>
      <c r="L22" s="15"/>
      <c r="N22" s="15"/>
      <c r="P22" s="15"/>
    </row>
    <row r="23" spans="1:16" x14ac:dyDescent="0.25">
      <c r="B23" s="411"/>
      <c r="C23" s="413"/>
      <c r="D23" s="73"/>
      <c r="E23" s="172" t="s">
        <v>37</v>
      </c>
      <c r="F23" s="172" t="s">
        <v>38</v>
      </c>
      <c r="G23" s="73"/>
      <c r="H23" s="172"/>
      <c r="J23" s="15"/>
      <c r="L23" s="15"/>
      <c r="N23" s="15"/>
      <c r="P23" s="15"/>
    </row>
    <row r="24" spans="1:16" ht="12" customHeight="1" x14ac:dyDescent="0.25">
      <c r="B24" s="411"/>
      <c r="C24" s="414"/>
      <c r="D24" s="73" t="s">
        <v>29</v>
      </c>
      <c r="E24" s="172"/>
      <c r="F24" s="172"/>
      <c r="G24" s="73" t="s">
        <v>30</v>
      </c>
      <c r="H24" s="172" t="s">
        <v>32</v>
      </c>
      <c r="L24" s="15"/>
    </row>
    <row r="25" spans="1:16" ht="12.75" customHeight="1" x14ac:dyDescent="0.25">
      <c r="B25" s="411"/>
      <c r="C25" s="414"/>
      <c r="D25" s="183" t="s">
        <v>93</v>
      </c>
      <c r="E25" s="82" t="s">
        <v>31</v>
      </c>
      <c r="F25" s="84" t="s">
        <v>31</v>
      </c>
      <c r="G25" s="71" t="s">
        <v>31</v>
      </c>
      <c r="H25" s="184" t="s">
        <v>85</v>
      </c>
      <c r="J25" s="64"/>
      <c r="L25" s="65"/>
      <c r="N25" s="66"/>
      <c r="P25" s="65"/>
    </row>
    <row r="26" spans="1:16" x14ac:dyDescent="0.25">
      <c r="B26" s="79">
        <v>1</v>
      </c>
      <c r="C26" s="80" t="s">
        <v>174</v>
      </c>
      <c r="D26" s="118">
        <f>'1.1'!D31</f>
        <v>8</v>
      </c>
      <c r="E26" s="139">
        <v>10</v>
      </c>
      <c r="F26" s="139">
        <v>20</v>
      </c>
      <c r="G26" s="186"/>
      <c r="H26" s="95">
        <f>+D26*(100/(100-G26)-1)</f>
        <v>0</v>
      </c>
      <c r="J26" s="64"/>
      <c r="L26" s="65"/>
      <c r="N26" s="66"/>
      <c r="P26" s="65"/>
    </row>
    <row r="27" spans="1:16" x14ac:dyDescent="0.25">
      <c r="B27" s="79">
        <v>2</v>
      </c>
      <c r="C27" s="80" t="s">
        <v>33</v>
      </c>
      <c r="D27" s="118">
        <f>'1.1'!D32</f>
        <v>4</v>
      </c>
      <c r="E27" s="118">
        <v>15</v>
      </c>
      <c r="F27" s="118">
        <v>30</v>
      </c>
      <c r="G27" s="186"/>
      <c r="H27" s="95">
        <f t="shared" ref="H27:H29" si="0">+D27*(100/(100-G27)-1)</f>
        <v>0</v>
      </c>
      <c r="J27" s="64"/>
      <c r="L27" s="65"/>
      <c r="N27" s="66"/>
      <c r="P27" s="65"/>
    </row>
    <row r="28" spans="1:16" x14ac:dyDescent="0.25">
      <c r="B28" s="79">
        <v>3</v>
      </c>
      <c r="C28" s="80" t="s">
        <v>34</v>
      </c>
      <c r="D28" s="118">
        <f>'1.1'!D33</f>
        <v>3</v>
      </c>
      <c r="E28" s="118">
        <v>25</v>
      </c>
      <c r="F28" s="118">
        <v>40</v>
      </c>
      <c r="G28" s="186"/>
      <c r="H28" s="95">
        <f t="shared" si="0"/>
        <v>0</v>
      </c>
      <c r="J28" s="64"/>
      <c r="L28" s="65"/>
      <c r="N28" s="66"/>
      <c r="P28" s="65"/>
    </row>
    <row r="29" spans="1:16" x14ac:dyDescent="0.25">
      <c r="B29" s="79">
        <v>4</v>
      </c>
      <c r="C29" s="81" t="s">
        <v>170</v>
      </c>
      <c r="D29" s="118">
        <f>'1.1'!D34</f>
        <v>1</v>
      </c>
      <c r="E29" s="118">
        <v>30</v>
      </c>
      <c r="F29" s="118">
        <v>50</v>
      </c>
      <c r="G29" s="186"/>
      <c r="H29" s="95">
        <f t="shared" si="0"/>
        <v>0</v>
      </c>
      <c r="J29" s="64"/>
      <c r="L29" s="65"/>
      <c r="N29" s="66"/>
      <c r="P29" s="65"/>
    </row>
    <row r="30" spans="1:16" ht="12.75" customHeight="1" x14ac:dyDescent="0.25">
      <c r="B30" s="100">
        <v>5</v>
      </c>
      <c r="C30" s="102"/>
      <c r="D30" s="418" t="s">
        <v>63</v>
      </c>
      <c r="E30" s="419"/>
      <c r="F30" s="420" t="s">
        <v>83</v>
      </c>
      <c r="G30" s="419"/>
      <c r="H30" s="185">
        <f>+SUM(H26:H29)</f>
        <v>0</v>
      </c>
      <c r="J30" s="64"/>
      <c r="L30" s="65"/>
      <c r="N30" s="66"/>
      <c r="P30" s="65"/>
    </row>
    <row r="31" spans="1:16" x14ac:dyDescent="0.25">
      <c r="B31" s="74"/>
      <c r="C31" s="75"/>
      <c r="D31" s="74"/>
      <c r="E31" s="75"/>
      <c r="F31" s="74"/>
      <c r="G31" s="75"/>
      <c r="H31" s="74"/>
      <c r="J31" s="64"/>
      <c r="L31" s="65"/>
      <c r="N31" s="66"/>
      <c r="P31" s="65"/>
    </row>
    <row r="32" spans="1:16" x14ac:dyDescent="0.25">
      <c r="B32" s="74"/>
      <c r="C32" s="75"/>
      <c r="D32" s="74"/>
      <c r="E32" s="75"/>
      <c r="F32" s="74"/>
      <c r="G32" s="75"/>
      <c r="H32" s="74"/>
      <c r="J32" s="64"/>
      <c r="L32" s="65"/>
      <c r="N32" s="66"/>
      <c r="P32" s="65"/>
    </row>
    <row r="33" spans="2:16" x14ac:dyDescent="0.25">
      <c r="B33" s="74"/>
      <c r="C33" s="75"/>
      <c r="D33" s="74"/>
      <c r="E33" s="75"/>
      <c r="F33" s="74"/>
      <c r="G33" s="75"/>
      <c r="H33" s="74"/>
      <c r="J33" s="64"/>
      <c r="L33" s="65"/>
      <c r="N33" s="28"/>
      <c r="P33" s="65"/>
    </row>
    <row r="34" spans="2:16" x14ac:dyDescent="0.25">
      <c r="B34" s="74"/>
      <c r="C34" s="75"/>
      <c r="D34" s="74"/>
      <c r="E34" s="75"/>
      <c r="F34" s="74"/>
      <c r="G34" s="75"/>
      <c r="H34" s="74"/>
      <c r="J34" s="64"/>
      <c r="L34" s="65"/>
      <c r="N34" s="28"/>
      <c r="P34" s="65"/>
    </row>
    <row r="35" spans="2:16" x14ac:dyDescent="0.25">
      <c r="B35" s="74"/>
      <c r="C35" s="75"/>
      <c r="D35" s="74"/>
      <c r="E35" s="75"/>
      <c r="F35" s="74"/>
      <c r="G35" s="75"/>
      <c r="H35" s="74"/>
      <c r="J35" s="64"/>
      <c r="L35" s="65"/>
      <c r="N35" s="28"/>
      <c r="P35" s="65"/>
    </row>
    <row r="36" spans="2:16" x14ac:dyDescent="0.25">
      <c r="B36" s="74"/>
      <c r="C36" s="75"/>
      <c r="D36" s="74"/>
      <c r="E36" s="75"/>
      <c r="F36" s="74"/>
      <c r="G36" s="75"/>
      <c r="H36" s="74"/>
      <c r="J36" s="64"/>
      <c r="L36" s="65"/>
      <c r="N36" s="28"/>
      <c r="P36" s="65"/>
    </row>
    <row r="37" spans="2:16" x14ac:dyDescent="0.25">
      <c r="B37" s="74"/>
      <c r="C37" s="75"/>
      <c r="D37" s="74"/>
      <c r="E37" s="75"/>
      <c r="F37" s="74"/>
      <c r="G37" s="75"/>
      <c r="H37" s="74"/>
      <c r="J37" s="64"/>
      <c r="L37" s="65"/>
      <c r="N37" s="28"/>
      <c r="P37" s="65"/>
    </row>
    <row r="38" spans="2:16" x14ac:dyDescent="0.25">
      <c r="B38" s="74"/>
      <c r="C38" s="75"/>
      <c r="D38" s="74"/>
      <c r="E38" s="75"/>
      <c r="F38" s="74"/>
      <c r="G38" s="75"/>
      <c r="H38" s="74"/>
      <c r="J38" s="64"/>
      <c r="L38" s="65"/>
      <c r="N38" s="28"/>
      <c r="P38" s="65"/>
    </row>
    <row r="39" spans="2:16" x14ac:dyDescent="0.25">
      <c r="B39" s="74"/>
      <c r="C39" s="75"/>
      <c r="D39" s="74"/>
      <c r="E39" s="75"/>
      <c r="F39" s="74"/>
      <c r="G39" s="75"/>
      <c r="H39" s="74"/>
      <c r="J39" s="64"/>
      <c r="L39" s="65"/>
      <c r="N39" s="28"/>
      <c r="P39" s="65"/>
    </row>
    <row r="40" spans="2:16" x14ac:dyDescent="0.25">
      <c r="B40" s="74"/>
      <c r="C40" s="75"/>
      <c r="D40" s="74"/>
      <c r="E40" s="75"/>
      <c r="F40" s="74"/>
      <c r="G40" s="75"/>
      <c r="H40" s="74"/>
      <c r="J40" s="64"/>
      <c r="L40" s="65"/>
      <c r="N40" s="28"/>
      <c r="P40" s="65"/>
    </row>
    <row r="41" spans="2:16" x14ac:dyDescent="0.25">
      <c r="B41" s="74"/>
      <c r="C41" s="75"/>
      <c r="D41" s="74"/>
      <c r="E41" s="75"/>
      <c r="F41" s="74"/>
      <c r="G41" s="75"/>
      <c r="H41" s="74"/>
      <c r="J41" s="64"/>
      <c r="L41" s="65"/>
      <c r="N41" s="28"/>
      <c r="P41" s="65"/>
    </row>
    <row r="42" spans="2:16" x14ac:dyDescent="0.25">
      <c r="B42" s="74"/>
      <c r="C42" s="75"/>
      <c r="D42" s="74"/>
      <c r="E42" s="75"/>
      <c r="F42" s="74"/>
      <c r="G42" s="75"/>
      <c r="H42" s="74"/>
      <c r="J42" s="64"/>
      <c r="L42" s="37"/>
      <c r="N42" s="28"/>
      <c r="P42" s="37"/>
    </row>
    <row r="43" spans="2:16" ht="12" customHeight="1" x14ac:dyDescent="0.25">
      <c r="B43" s="74"/>
      <c r="C43" s="76"/>
      <c r="D43" s="74"/>
      <c r="E43" s="75"/>
      <c r="F43" s="75"/>
      <c r="G43" s="75"/>
      <c r="H43" s="75"/>
      <c r="J43" s="67"/>
      <c r="K43" s="38"/>
      <c r="L43" s="65"/>
    </row>
    <row r="44" spans="2:16" x14ac:dyDescent="0.25">
      <c r="B44" s="77"/>
      <c r="C44" s="77"/>
      <c r="D44" s="78"/>
      <c r="E44" s="77"/>
      <c r="F44" s="77"/>
      <c r="G44" s="77"/>
      <c r="H44" s="77"/>
    </row>
    <row r="45" spans="2:16" x14ac:dyDescent="0.25">
      <c r="B45" s="77"/>
      <c r="C45" s="77"/>
      <c r="D45" s="78"/>
      <c r="E45" s="77"/>
      <c r="F45" s="77"/>
      <c r="G45" s="77"/>
      <c r="H45" s="77"/>
    </row>
    <row r="46" spans="2:16" x14ac:dyDescent="0.25">
      <c r="B46" s="77"/>
      <c r="C46" s="77"/>
      <c r="D46" s="78"/>
      <c r="E46" s="77"/>
      <c r="F46" s="77"/>
      <c r="G46" s="77"/>
      <c r="H46" s="77"/>
    </row>
    <row r="47" spans="2:16" x14ac:dyDescent="0.25">
      <c r="B47" s="77"/>
      <c r="C47" s="77"/>
      <c r="D47" s="78"/>
      <c r="E47" s="77"/>
      <c r="F47" s="77"/>
      <c r="G47" s="77"/>
      <c r="H47" s="77"/>
    </row>
    <row r="48" spans="2:16" x14ac:dyDescent="0.25">
      <c r="B48" s="77"/>
      <c r="C48" s="77"/>
      <c r="D48" s="78"/>
      <c r="E48" s="77"/>
      <c r="F48" s="77"/>
      <c r="G48" s="77"/>
      <c r="H48" s="77"/>
    </row>
    <row r="49" spans="2:9" x14ac:dyDescent="0.25">
      <c r="B49" s="77"/>
      <c r="C49" s="77"/>
      <c r="D49" s="78"/>
      <c r="E49" s="77"/>
      <c r="F49" s="77"/>
      <c r="G49" s="77"/>
      <c r="H49" s="77"/>
    </row>
    <row r="50" spans="2:9" x14ac:dyDescent="0.25">
      <c r="B50" s="77"/>
      <c r="C50" s="77"/>
      <c r="D50" s="78"/>
      <c r="E50" s="77"/>
      <c r="F50" s="77"/>
      <c r="G50" s="77"/>
      <c r="H50" s="77"/>
    </row>
    <row r="51" spans="2:9" x14ac:dyDescent="0.25">
      <c r="B51" s="77"/>
      <c r="C51" s="77"/>
      <c r="D51" s="78"/>
      <c r="E51" s="77"/>
      <c r="F51" s="77"/>
      <c r="G51" s="77"/>
      <c r="H51" s="77"/>
    </row>
    <row r="52" spans="2:9" x14ac:dyDescent="0.25">
      <c r="B52" s="77"/>
      <c r="C52" s="77"/>
      <c r="D52" s="78"/>
      <c r="E52" s="77"/>
      <c r="F52" s="77"/>
      <c r="G52" s="77"/>
      <c r="H52" s="77"/>
    </row>
    <row r="53" spans="2:9" x14ac:dyDescent="0.25">
      <c r="G53" s="31" t="s">
        <v>16</v>
      </c>
      <c r="H53" s="32"/>
    </row>
    <row r="54" spans="2:9" x14ac:dyDescent="0.25">
      <c r="G54" s="31"/>
      <c r="H54" s="32"/>
    </row>
    <row r="55" spans="2:9" x14ac:dyDescent="0.25">
      <c r="G55" s="31"/>
      <c r="H55" s="32"/>
      <c r="I55" s="33"/>
    </row>
    <row r="56" spans="2:9" x14ac:dyDescent="0.25">
      <c r="G56" s="134"/>
      <c r="H56" s="34"/>
      <c r="I56" s="33"/>
    </row>
    <row r="57" spans="2:9" x14ac:dyDescent="0.25">
      <c r="G57" s="31"/>
      <c r="H57" s="32"/>
      <c r="I57" s="33"/>
    </row>
    <row r="58" spans="2:9" x14ac:dyDescent="0.25">
      <c r="G58" s="33"/>
      <c r="H58" s="33"/>
      <c r="I58" s="33"/>
    </row>
    <row r="59" spans="2:9" x14ac:dyDescent="0.25">
      <c r="B59" s="316" t="s">
        <v>231</v>
      </c>
      <c r="C59" s="316"/>
      <c r="D59" s="316"/>
      <c r="E59" s="316"/>
      <c r="F59" s="316"/>
      <c r="G59" s="316"/>
      <c r="H59" s="316"/>
      <c r="I59" s="33"/>
    </row>
    <row r="60" spans="2:9" x14ac:dyDescent="0.25">
      <c r="I60" s="33"/>
    </row>
    <row r="61" spans="2:9" x14ac:dyDescent="0.25">
      <c r="I61" s="33"/>
    </row>
    <row r="74" spans="1:16" s="15" customFormat="1" x14ac:dyDescent="0.25">
      <c r="A74" s="14"/>
      <c r="B74" s="14"/>
      <c r="C74" s="166"/>
      <c r="E74" s="14"/>
      <c r="F74" s="14"/>
      <c r="G74" s="14"/>
      <c r="H74" s="14"/>
      <c r="I74" s="14"/>
      <c r="J74" s="14"/>
      <c r="K74" s="14"/>
      <c r="L74" s="14"/>
      <c r="M74" s="14"/>
      <c r="N74" s="14"/>
      <c r="O74" s="14"/>
      <c r="P74" s="14"/>
    </row>
  </sheetData>
  <sheetProtection algorithmName="SHA-512" hashValue="SikRyk9JQ6kDNuJirwSwjBdqajg15VV1d77LInx1HlUD86cID3VuiquDI4simaPvymXtnFHDA+bi6bYyEgSKpQ==" saltValue="rY3f7F8DCVKSTu5QNIgSlQ==" spinCount="100000" sheet="1" objects="1" scenarios="1"/>
  <mergeCells count="13">
    <mergeCell ref="B59:H59"/>
    <mergeCell ref="B6:H6"/>
    <mergeCell ref="B8:H11"/>
    <mergeCell ref="B14:H16"/>
    <mergeCell ref="B17:H18"/>
    <mergeCell ref="B21:B25"/>
    <mergeCell ref="D21:H21"/>
    <mergeCell ref="C22:C25"/>
    <mergeCell ref="D22:F22"/>
    <mergeCell ref="B12:H13"/>
    <mergeCell ref="B19:H20"/>
    <mergeCell ref="D30:E30"/>
    <mergeCell ref="F30:G30"/>
  </mergeCells>
  <pageMargins left="0.78740157480314965" right="0.39370078740157483" top="0.39370078740157483" bottom="0.39370078740157483" header="0" footer="0"/>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2:M55"/>
  <sheetViews>
    <sheetView view="pageBreakPreview" zoomScale="85" zoomScaleNormal="100" zoomScaleSheetLayoutView="85" workbookViewId="0">
      <selection activeCell="B1" sqref="B1"/>
    </sheetView>
  </sheetViews>
  <sheetFormatPr defaultColWidth="9.109375" defaultRowHeight="13.2" x14ac:dyDescent="0.25"/>
  <cols>
    <col min="1" max="1" width="1.6640625" style="39" customWidth="1"/>
    <col min="2" max="2" width="7.33203125" style="39" customWidth="1"/>
    <col min="3" max="3" width="40.6640625" style="39" customWidth="1"/>
    <col min="4" max="6" width="13.5546875" style="39" customWidth="1"/>
    <col min="7" max="16384" width="9.109375" style="39"/>
  </cols>
  <sheetData>
    <row r="2" spans="1:6" x14ac:dyDescent="0.25">
      <c r="E2" s="16" t="s">
        <v>15</v>
      </c>
      <c r="F2" s="31" t="s">
        <v>136</v>
      </c>
    </row>
    <row r="5" spans="1:6" ht="12.75" customHeight="1" thickBot="1" x14ac:dyDescent="0.3"/>
    <row r="6" spans="1:6" ht="13.8" thickBot="1" x14ac:dyDescent="0.3">
      <c r="B6" s="317" t="s">
        <v>191</v>
      </c>
      <c r="C6" s="318"/>
      <c r="D6" s="318"/>
      <c r="E6" s="318"/>
      <c r="F6" s="319"/>
    </row>
    <row r="7" spans="1:6" ht="6" customHeight="1" x14ac:dyDescent="0.25">
      <c r="A7" s="19"/>
      <c r="B7" s="14"/>
      <c r="C7" s="40"/>
      <c r="D7" s="14"/>
      <c r="E7" s="14"/>
      <c r="F7" s="14"/>
    </row>
    <row r="8" spans="1:6" ht="12.75" customHeight="1" x14ac:dyDescent="0.25">
      <c r="A8" s="19"/>
      <c r="B8" s="387" t="s">
        <v>111</v>
      </c>
      <c r="C8" s="387"/>
      <c r="D8" s="387"/>
      <c r="E8" s="387"/>
      <c r="F8" s="387"/>
    </row>
    <row r="9" spans="1:6" ht="12.75" customHeight="1" x14ac:dyDescent="0.25">
      <c r="A9" s="19"/>
      <c r="B9" s="387"/>
      <c r="C9" s="387"/>
      <c r="D9" s="387"/>
      <c r="E9" s="387"/>
      <c r="F9" s="387"/>
    </row>
    <row r="10" spans="1:6" ht="12.75" customHeight="1" x14ac:dyDescent="0.25">
      <c r="A10" s="19"/>
      <c r="B10" s="387"/>
      <c r="C10" s="387"/>
      <c r="D10" s="387"/>
      <c r="E10" s="387"/>
      <c r="F10" s="387"/>
    </row>
    <row r="11" spans="1:6" ht="26.25" customHeight="1" x14ac:dyDescent="0.25">
      <c r="A11" s="19"/>
      <c r="B11" s="387"/>
      <c r="C11" s="387"/>
      <c r="D11" s="387"/>
      <c r="E11" s="387"/>
      <c r="F11" s="387"/>
    </row>
    <row r="12" spans="1:6" ht="12.75" customHeight="1" x14ac:dyDescent="0.25">
      <c r="A12" s="19"/>
      <c r="B12" s="388" t="s">
        <v>208</v>
      </c>
      <c r="C12" s="388"/>
      <c r="D12" s="388"/>
      <c r="E12" s="388"/>
      <c r="F12" s="388"/>
    </row>
    <row r="13" spans="1:6" ht="12.75" customHeight="1" x14ac:dyDescent="0.25">
      <c r="A13" s="19"/>
      <c r="B13" s="388"/>
      <c r="C13" s="388"/>
      <c r="D13" s="388"/>
      <c r="E13" s="388"/>
      <c r="F13" s="388"/>
    </row>
    <row r="14" spans="1:6" ht="39" customHeight="1" x14ac:dyDescent="0.25">
      <c r="A14" s="19"/>
      <c r="B14" s="388"/>
      <c r="C14" s="388"/>
      <c r="D14" s="388"/>
      <c r="E14" s="388"/>
      <c r="F14" s="388"/>
    </row>
    <row r="15" spans="1:6" ht="39" customHeight="1" x14ac:dyDescent="0.25">
      <c r="A15" s="19"/>
      <c r="B15" s="388" t="s">
        <v>229</v>
      </c>
      <c r="C15" s="388"/>
      <c r="D15" s="388"/>
      <c r="E15" s="388"/>
      <c r="F15" s="388"/>
    </row>
    <row r="16" spans="1:6" ht="7.5" customHeight="1" x14ac:dyDescent="0.25">
      <c r="A16" s="19"/>
      <c r="B16" s="14"/>
      <c r="C16" s="104"/>
      <c r="D16" s="165"/>
      <c r="E16" s="165"/>
      <c r="F16" s="165"/>
    </row>
    <row r="17" spans="1:13" ht="12.75" customHeight="1" x14ac:dyDescent="0.25">
      <c r="A17" s="14"/>
      <c r="B17" s="379" t="s">
        <v>39</v>
      </c>
      <c r="C17" s="381"/>
      <c r="D17" s="167" t="s">
        <v>29</v>
      </c>
      <c r="E17" s="86" t="s">
        <v>30</v>
      </c>
      <c r="F17" s="168" t="s">
        <v>40</v>
      </c>
    </row>
    <row r="18" spans="1:13" ht="39.6" x14ac:dyDescent="0.25">
      <c r="A18" s="14"/>
      <c r="B18" s="380"/>
      <c r="C18" s="382"/>
      <c r="D18" s="122" t="s">
        <v>209</v>
      </c>
      <c r="E18" s="87" t="s">
        <v>47</v>
      </c>
      <c r="F18" s="88" t="s">
        <v>48</v>
      </c>
    </row>
    <row r="19" spans="1:13" ht="6.75" customHeight="1" x14ac:dyDescent="0.25">
      <c r="A19" s="19"/>
      <c r="B19" s="105"/>
      <c r="C19" s="26"/>
      <c r="D19" s="14"/>
      <c r="E19" s="14"/>
      <c r="F19" s="14"/>
    </row>
    <row r="20" spans="1:13" ht="26.4" x14ac:dyDescent="0.25">
      <c r="A20" s="19"/>
      <c r="B20" s="169">
        <v>1</v>
      </c>
      <c r="C20" s="188" t="s">
        <v>192</v>
      </c>
      <c r="D20" s="284">
        <v>1</v>
      </c>
      <c r="E20" s="111"/>
      <c r="F20" s="115" t="str">
        <f>+IF(ISNUMBER(E20),D20*E20,"")</f>
        <v/>
      </c>
    </row>
    <row r="21" spans="1:13" ht="12.75" customHeight="1" x14ac:dyDescent="0.25">
      <c r="A21" s="19"/>
      <c r="B21" s="85">
        <v>2</v>
      </c>
      <c r="C21" s="72" t="s">
        <v>11</v>
      </c>
      <c r="D21" s="284">
        <v>3</v>
      </c>
      <c r="E21" s="114">
        <v>1</v>
      </c>
      <c r="F21" s="115">
        <f>+IF(ISNUMBER(E21),D21*E21,"")</f>
        <v>3</v>
      </c>
    </row>
    <row r="22" spans="1:13" s="109" customFormat="1" ht="7.5" customHeight="1" x14ac:dyDescent="0.25">
      <c r="A22" s="107"/>
      <c r="B22" s="110"/>
      <c r="C22" s="41"/>
      <c r="D22" s="106"/>
      <c r="E22" s="108"/>
      <c r="F22" s="70"/>
      <c r="H22" s="39"/>
      <c r="I22" s="39"/>
      <c r="J22" s="39"/>
      <c r="K22" s="68"/>
      <c r="L22" s="39"/>
    </row>
    <row r="23" spans="1:13" ht="12.75" customHeight="1" x14ac:dyDescent="0.25">
      <c r="A23" s="19"/>
      <c r="B23" s="101">
        <v>3</v>
      </c>
      <c r="C23" s="112" t="s">
        <v>69</v>
      </c>
      <c r="D23" s="113"/>
      <c r="E23" s="93" t="s">
        <v>43</v>
      </c>
      <c r="F23" s="116">
        <f>+IF(SUM(F20:F21)=0,"",SUM(F20:F21))</f>
        <v>3</v>
      </c>
      <c r="G23" s="14"/>
    </row>
    <row r="24" spans="1:13" ht="6.75" customHeight="1" x14ac:dyDescent="0.25">
      <c r="A24" s="14"/>
      <c r="B24" s="14"/>
      <c r="C24" s="27"/>
      <c r="F24" s="14"/>
    </row>
    <row r="25" spans="1:13" ht="12.75" customHeight="1" x14ac:dyDescent="0.25">
      <c r="B25" s="379" t="s">
        <v>39</v>
      </c>
      <c r="C25" s="381"/>
      <c r="D25" s="242" t="s">
        <v>29</v>
      </c>
      <c r="E25" s="86" t="s">
        <v>30</v>
      </c>
      <c r="F25" s="243" t="s">
        <v>40</v>
      </c>
    </row>
    <row r="26" spans="1:13" ht="12.75" customHeight="1" x14ac:dyDescent="0.25">
      <c r="B26" s="380"/>
      <c r="C26" s="382"/>
      <c r="D26" s="122" t="s">
        <v>209</v>
      </c>
      <c r="E26" s="87" t="s">
        <v>47</v>
      </c>
      <c r="F26" s="88" t="s">
        <v>48</v>
      </c>
      <c r="K26" s="68"/>
    </row>
    <row r="27" spans="1:13" ht="12.75" customHeight="1" x14ac:dyDescent="0.25">
      <c r="B27" s="105"/>
      <c r="C27" s="26"/>
      <c r="D27" s="14"/>
      <c r="E27" s="14"/>
      <c r="F27" s="14"/>
    </row>
    <row r="28" spans="1:13" ht="24.75" customHeight="1" x14ac:dyDescent="0.25">
      <c r="B28" s="244">
        <v>4</v>
      </c>
      <c r="C28" s="188" t="s">
        <v>253</v>
      </c>
      <c r="D28" s="284">
        <v>1</v>
      </c>
      <c r="E28" s="111"/>
      <c r="F28" s="115" t="str">
        <f>+IF(ISNUMBER(E28),D28*E28,"")</f>
        <v/>
      </c>
    </row>
    <row r="29" spans="1:13" ht="12.75" customHeight="1" x14ac:dyDescent="0.25">
      <c r="B29" s="85">
        <v>5</v>
      </c>
      <c r="C29" s="72" t="s">
        <v>11</v>
      </c>
      <c r="D29" s="284">
        <v>3</v>
      </c>
      <c r="E29" s="114">
        <v>1</v>
      </c>
      <c r="F29" s="115">
        <f>+IF(ISNUMBER(E29),D29*E29,"")</f>
        <v>3</v>
      </c>
      <c r="M29" s="14"/>
    </row>
    <row r="30" spans="1:13" ht="12.75" customHeight="1" x14ac:dyDescent="0.25">
      <c r="B30" s="110"/>
      <c r="C30" s="41"/>
      <c r="D30" s="106"/>
      <c r="E30" s="108"/>
      <c r="F30" s="70"/>
    </row>
    <row r="31" spans="1:13" ht="12.75" customHeight="1" x14ac:dyDescent="0.25">
      <c r="B31" s="101">
        <v>6</v>
      </c>
      <c r="C31" s="112" t="s">
        <v>190</v>
      </c>
      <c r="D31" s="113"/>
      <c r="E31" s="93" t="s">
        <v>43</v>
      </c>
      <c r="F31" s="116">
        <f>+IF(SUM(F28:F29)=0,"",SUM(F28:F29))</f>
        <v>3</v>
      </c>
    </row>
    <row r="32" spans="1:13" ht="12.75" customHeight="1" x14ac:dyDescent="0.25"/>
    <row r="33" ht="12.75" customHeight="1" x14ac:dyDescent="0.25"/>
    <row r="34" ht="12.75" customHeight="1" x14ac:dyDescent="0.25"/>
    <row r="35" ht="12.75" customHeight="1" x14ac:dyDescent="0.25"/>
    <row r="36" ht="12.75" customHeight="1" x14ac:dyDescent="0.25"/>
    <row r="49" spans="2:6" x14ac:dyDescent="0.25">
      <c r="E49" s="31" t="s">
        <v>16</v>
      </c>
    </row>
    <row r="50" spans="2:6" x14ac:dyDescent="0.25">
      <c r="E50" s="31"/>
    </row>
    <row r="51" spans="2:6" x14ac:dyDescent="0.25">
      <c r="E51" s="31"/>
    </row>
    <row r="52" spans="2:6" x14ac:dyDescent="0.25">
      <c r="E52" s="134"/>
      <c r="F52" s="30"/>
    </row>
    <row r="53" spans="2:6" x14ac:dyDescent="0.25">
      <c r="E53" s="31"/>
    </row>
    <row r="54" spans="2:6" x14ac:dyDescent="0.25">
      <c r="E54" s="14"/>
      <c r="F54" s="14"/>
    </row>
    <row r="55" spans="2:6" x14ac:dyDescent="0.25">
      <c r="B55" s="316" t="s">
        <v>232</v>
      </c>
      <c r="C55" s="316"/>
      <c r="D55" s="316"/>
      <c r="E55" s="316"/>
      <c r="F55" s="316"/>
    </row>
  </sheetData>
  <sheetProtection algorithmName="SHA-512" hashValue="Q0pSeU42K+UFNAyxDZw88w7rKP4kguByMIQMLgUcnbczbOe27/rbewNXHWRJ8a5g9scV8hLfquVg1LkGYhTPng==" saltValue="xn/zvui7aIoFSoVJBX87Kg==" spinCount="100000" sheet="1" objects="1" scenarios="1"/>
  <mergeCells count="9">
    <mergeCell ref="B55:F55"/>
    <mergeCell ref="B6:F6"/>
    <mergeCell ref="B8:F11"/>
    <mergeCell ref="B12:F14"/>
    <mergeCell ref="B17:B18"/>
    <mergeCell ref="C17:C18"/>
    <mergeCell ref="B25:B26"/>
    <mergeCell ref="C25:C26"/>
    <mergeCell ref="B15:F15"/>
  </mergeCells>
  <pageMargins left="0.78740157480314965" right="0.39370078740157483" top="0.39370078740157483" bottom="0.3937007874015748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2:L43"/>
  <sheetViews>
    <sheetView view="pageBreakPreview" zoomScale="70" zoomScaleNormal="100" zoomScaleSheetLayoutView="70" workbookViewId="0">
      <selection activeCell="B1" sqref="B1"/>
    </sheetView>
  </sheetViews>
  <sheetFormatPr defaultColWidth="9.109375" defaultRowHeight="13.2" x14ac:dyDescent="0.25"/>
  <cols>
    <col min="1" max="1" width="1.6640625" style="203" customWidth="1"/>
    <col min="2" max="2" width="7.33203125" style="203" customWidth="1"/>
    <col min="3" max="3" width="40.6640625" style="203" customWidth="1"/>
    <col min="4" max="6" width="13.5546875" style="203" customWidth="1"/>
    <col min="7" max="16384" width="9.109375" style="203"/>
  </cols>
  <sheetData>
    <row r="2" spans="1:6" x14ac:dyDescent="0.25">
      <c r="E2" s="252" t="s">
        <v>15</v>
      </c>
      <c r="F2" s="204" t="s">
        <v>137</v>
      </c>
    </row>
    <row r="5" spans="1:6" ht="12.75" customHeight="1" thickBot="1" x14ac:dyDescent="0.3"/>
    <row r="6" spans="1:6" ht="13.8" thickBot="1" x14ac:dyDescent="0.3">
      <c r="B6" s="422" t="s">
        <v>225</v>
      </c>
      <c r="C6" s="423"/>
      <c r="D6" s="423"/>
      <c r="E6" s="423"/>
      <c r="F6" s="424"/>
    </row>
    <row r="7" spans="1:6" ht="6" customHeight="1" x14ac:dyDescent="0.25">
      <c r="A7" s="205"/>
      <c r="B7" s="264"/>
      <c r="C7" s="213"/>
      <c r="D7" s="212"/>
      <c r="E7" s="212"/>
      <c r="F7" s="265"/>
    </row>
    <row r="8" spans="1:6" ht="12.75" customHeight="1" x14ac:dyDescent="0.25">
      <c r="A8" s="205"/>
      <c r="B8" s="425" t="s">
        <v>221</v>
      </c>
      <c r="C8" s="426"/>
      <c r="D8" s="426"/>
      <c r="E8" s="426"/>
      <c r="F8" s="427"/>
    </row>
    <row r="9" spans="1:6" ht="12.75" customHeight="1" x14ac:dyDescent="0.25">
      <c r="A9" s="205"/>
      <c r="B9" s="425"/>
      <c r="C9" s="426"/>
      <c r="D9" s="426"/>
      <c r="E9" s="426"/>
      <c r="F9" s="427"/>
    </row>
    <row r="10" spans="1:6" ht="12.75" customHeight="1" x14ac:dyDescent="0.25">
      <c r="A10" s="205"/>
      <c r="B10" s="425"/>
      <c r="C10" s="426"/>
      <c r="D10" s="426"/>
      <c r="E10" s="426"/>
      <c r="F10" s="427"/>
    </row>
    <row r="11" spans="1:6" ht="36" customHeight="1" x14ac:dyDescent="0.25">
      <c r="A11" s="205"/>
      <c r="B11" s="425"/>
      <c r="C11" s="426"/>
      <c r="D11" s="426"/>
      <c r="E11" s="426"/>
      <c r="F11" s="427"/>
    </row>
    <row r="12" spans="1:6" ht="12.75" customHeight="1" x14ac:dyDescent="0.25">
      <c r="A12" s="205"/>
      <c r="B12" s="428" t="s">
        <v>226</v>
      </c>
      <c r="C12" s="429"/>
      <c r="D12" s="429"/>
      <c r="E12" s="429"/>
      <c r="F12" s="430"/>
    </row>
    <row r="13" spans="1:6" ht="12.75" customHeight="1" x14ac:dyDescent="0.25">
      <c r="A13" s="205"/>
      <c r="B13" s="428"/>
      <c r="C13" s="429"/>
      <c r="D13" s="429"/>
      <c r="E13" s="429"/>
      <c r="F13" s="430"/>
    </row>
    <row r="14" spans="1:6" ht="24" customHeight="1" x14ac:dyDescent="0.25">
      <c r="A14" s="205"/>
      <c r="B14" s="428"/>
      <c r="C14" s="429"/>
      <c r="D14" s="429"/>
      <c r="E14" s="429"/>
      <c r="F14" s="430"/>
    </row>
    <row r="15" spans="1:6" ht="4.5" customHeight="1" x14ac:dyDescent="0.25">
      <c r="A15" s="205"/>
      <c r="B15" s="264"/>
      <c r="C15" s="214"/>
      <c r="D15" s="215"/>
      <c r="E15" s="215"/>
      <c r="F15" s="266"/>
    </row>
    <row r="16" spans="1:6" ht="12.75" customHeight="1" x14ac:dyDescent="0.25">
      <c r="A16" s="205"/>
      <c r="B16" s="431" t="s">
        <v>39</v>
      </c>
      <c r="C16" s="433"/>
      <c r="D16" s="224" t="s">
        <v>29</v>
      </c>
      <c r="E16" s="225" t="s">
        <v>30</v>
      </c>
      <c r="F16" s="267" t="s">
        <v>40</v>
      </c>
    </row>
    <row r="17" spans="1:12" ht="39.6" x14ac:dyDescent="0.25">
      <c r="A17" s="205"/>
      <c r="B17" s="432"/>
      <c r="C17" s="434"/>
      <c r="D17" s="122" t="s">
        <v>209</v>
      </c>
      <c r="E17" s="226" t="s">
        <v>47</v>
      </c>
      <c r="F17" s="268" t="s">
        <v>48</v>
      </c>
    </row>
    <row r="18" spans="1:12" ht="5.25" customHeight="1" x14ac:dyDescent="0.25">
      <c r="A18" s="205"/>
      <c r="B18" s="269"/>
      <c r="C18" s="227"/>
      <c r="D18" s="205"/>
      <c r="E18" s="205"/>
      <c r="F18" s="270"/>
    </row>
    <row r="19" spans="1:12" ht="12.75" customHeight="1" x14ac:dyDescent="0.25">
      <c r="A19" s="205"/>
      <c r="B19" s="271">
        <v>1</v>
      </c>
      <c r="C19" s="228" t="s">
        <v>193</v>
      </c>
      <c r="D19" s="290">
        <v>1</v>
      </c>
      <c r="E19" s="229"/>
      <c r="F19" s="272" t="str">
        <f>+IF(ISNUMBER(E19),D19*E19,"")</f>
        <v/>
      </c>
    </row>
    <row r="20" spans="1:12" ht="12.75" customHeight="1" x14ac:dyDescent="0.25">
      <c r="A20" s="205"/>
      <c r="B20" s="273">
        <v>2</v>
      </c>
      <c r="C20" s="230" t="s">
        <v>11</v>
      </c>
      <c r="D20" s="290">
        <v>1</v>
      </c>
      <c r="E20" s="231">
        <v>1</v>
      </c>
      <c r="F20" s="272">
        <f>+IF(ISNUMBER(E20),D20*E20,"")</f>
        <v>1</v>
      </c>
    </row>
    <row r="21" spans="1:12" s="206" customFormat="1" ht="6" customHeight="1" x14ac:dyDescent="0.25">
      <c r="A21" s="263"/>
      <c r="B21" s="274"/>
      <c r="C21" s="232"/>
      <c r="D21" s="233"/>
      <c r="E21" s="234"/>
      <c r="F21" s="275"/>
      <c r="H21" s="203"/>
      <c r="I21" s="203"/>
      <c r="J21" s="203"/>
      <c r="K21" s="207"/>
      <c r="L21" s="203"/>
    </row>
    <row r="22" spans="1:12" ht="12.75" customHeight="1" x14ac:dyDescent="0.25">
      <c r="A22" s="205"/>
      <c r="B22" s="276">
        <v>3</v>
      </c>
      <c r="C22" s="235" t="s">
        <v>119</v>
      </c>
      <c r="D22" s="236"/>
      <c r="E22" s="237" t="s">
        <v>81</v>
      </c>
      <c r="F22" s="277">
        <f>+IF(SUM(F19:F20)=0,"",SUM(F19:F20))</f>
        <v>1</v>
      </c>
      <c r="G22" s="205"/>
    </row>
    <row r="23" spans="1:12" ht="12.75" customHeight="1" x14ac:dyDescent="0.25">
      <c r="A23" s="205"/>
      <c r="B23" s="298"/>
      <c r="C23" s="238"/>
      <c r="D23" s="263"/>
      <c r="E23" s="205"/>
      <c r="F23" s="270"/>
      <c r="G23" s="205"/>
    </row>
    <row r="24" spans="1:12" ht="12.75" customHeight="1" x14ac:dyDescent="0.25">
      <c r="B24" s="205"/>
      <c r="D24" s="206"/>
      <c r="E24" s="208"/>
      <c r="F24" s="208"/>
    </row>
    <row r="25" spans="1:12" ht="12.75" customHeight="1" x14ac:dyDescent="0.25">
      <c r="C25" s="209"/>
      <c r="K25" s="207"/>
    </row>
    <row r="37" spans="2:6" x14ac:dyDescent="0.25">
      <c r="E37" s="204" t="s">
        <v>16</v>
      </c>
    </row>
    <row r="38" spans="2:6" x14ac:dyDescent="0.25">
      <c r="E38" s="204"/>
    </row>
    <row r="39" spans="2:6" x14ac:dyDescent="0.25">
      <c r="E39" s="204"/>
    </row>
    <row r="40" spans="2:6" x14ac:dyDescent="0.25">
      <c r="E40" s="210"/>
      <c r="F40" s="211"/>
    </row>
    <row r="41" spans="2:6" x14ac:dyDescent="0.25">
      <c r="E41" s="204"/>
    </row>
    <row r="42" spans="2:6" x14ac:dyDescent="0.25">
      <c r="E42" s="205"/>
      <c r="F42" s="205"/>
    </row>
    <row r="43" spans="2:6" x14ac:dyDescent="0.25">
      <c r="B43" s="421" t="s">
        <v>233</v>
      </c>
      <c r="C43" s="421"/>
      <c r="D43" s="421"/>
      <c r="E43" s="421"/>
      <c r="F43" s="421"/>
    </row>
  </sheetData>
  <sheetProtection algorithmName="SHA-512" hashValue="4yo5lzdUoFw6J0Dx/LAtJIZPaeoljMV7+4bcgwlinMvGcRAI94Tz5Dwz9YHxv1uj8XP5BDevAlZ828kXr9UixQ==" saltValue="mnXizOve2idDSWcyOwONyQ==" spinCount="100000" sheet="1" objects="1" scenarios="1"/>
  <mergeCells count="6">
    <mergeCell ref="B43:F43"/>
    <mergeCell ref="B6:F6"/>
    <mergeCell ref="B8:F11"/>
    <mergeCell ref="B12:F14"/>
    <mergeCell ref="B16:B17"/>
    <mergeCell ref="C16:C17"/>
  </mergeCells>
  <pageMargins left="0.78740157480314965" right="0.39370078740157483" top="0.39370078740157483" bottom="0.39370078740157483" header="0.51181102362204722" footer="0.51181102362204722"/>
  <pageSetup paperSize="9" orientation="portrait" r:id="rId1"/>
  <headerFooter alignWithMargins="0"/>
  <rowBreaks count="1" manualBreakCount="1">
    <brk id="45" min="1" max="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2:L47"/>
  <sheetViews>
    <sheetView view="pageBreakPreview" zoomScale="85" zoomScaleNormal="100" zoomScaleSheetLayoutView="85" workbookViewId="0">
      <selection activeCell="B1" sqref="B1"/>
    </sheetView>
  </sheetViews>
  <sheetFormatPr defaultColWidth="9.109375" defaultRowHeight="13.2" x14ac:dyDescent="0.25"/>
  <cols>
    <col min="1" max="1" width="1.6640625" style="39" customWidth="1"/>
    <col min="2" max="2" width="7.33203125" style="39" customWidth="1"/>
    <col min="3" max="3" width="40.6640625" style="39" customWidth="1"/>
    <col min="4" max="6" width="13.5546875" style="39" customWidth="1"/>
    <col min="7" max="16384" width="9.109375" style="39"/>
  </cols>
  <sheetData>
    <row r="2" spans="1:6" x14ac:dyDescent="0.25">
      <c r="E2" s="16" t="s">
        <v>15</v>
      </c>
      <c r="F2" s="31" t="s">
        <v>235</v>
      </c>
    </row>
    <row r="5" spans="1:6" ht="12.75" customHeight="1" thickBot="1" x14ac:dyDescent="0.3"/>
    <row r="6" spans="1:6" ht="13.8" thickBot="1" x14ac:dyDescent="0.3">
      <c r="B6" s="317" t="s">
        <v>236</v>
      </c>
      <c r="C6" s="318"/>
      <c r="D6" s="318"/>
      <c r="E6" s="318"/>
      <c r="F6" s="319"/>
    </row>
    <row r="7" spans="1:6" ht="6" customHeight="1" x14ac:dyDescent="0.25">
      <c r="A7" s="19"/>
      <c r="B7" s="14"/>
      <c r="C7" s="40"/>
      <c r="D7" s="14"/>
      <c r="E7" s="14"/>
      <c r="F7" s="14"/>
    </row>
    <row r="8" spans="1:6" ht="12.75" customHeight="1" x14ac:dyDescent="0.25">
      <c r="A8" s="19"/>
      <c r="B8" s="387" t="s">
        <v>237</v>
      </c>
      <c r="C8" s="387"/>
      <c r="D8" s="387"/>
      <c r="E8" s="387"/>
      <c r="F8" s="387"/>
    </row>
    <row r="9" spans="1:6" ht="12.75" customHeight="1" x14ac:dyDescent="0.25">
      <c r="A9" s="19"/>
      <c r="B9" s="387"/>
      <c r="C9" s="387"/>
      <c r="D9" s="387"/>
      <c r="E9" s="387"/>
      <c r="F9" s="387"/>
    </row>
    <row r="10" spans="1:6" ht="12.75" customHeight="1" x14ac:dyDescent="0.25">
      <c r="A10" s="19"/>
      <c r="B10" s="387"/>
      <c r="C10" s="387"/>
      <c r="D10" s="387"/>
      <c r="E10" s="387"/>
      <c r="F10" s="387"/>
    </row>
    <row r="11" spans="1:6" x14ac:dyDescent="0.25">
      <c r="A11" s="19"/>
      <c r="B11" s="387"/>
      <c r="C11" s="387"/>
      <c r="D11" s="387"/>
      <c r="E11" s="387"/>
      <c r="F11" s="387"/>
    </row>
    <row r="12" spans="1:6" ht="12.75" customHeight="1" x14ac:dyDescent="0.25">
      <c r="A12" s="19"/>
      <c r="B12" s="388" t="s">
        <v>238</v>
      </c>
      <c r="C12" s="388"/>
      <c r="D12" s="388"/>
      <c r="E12" s="388"/>
      <c r="F12" s="388"/>
    </row>
    <row r="13" spans="1:6" ht="12.75" customHeight="1" x14ac:dyDescent="0.25">
      <c r="A13" s="19"/>
      <c r="B13" s="388"/>
      <c r="C13" s="388"/>
      <c r="D13" s="388"/>
      <c r="E13" s="388"/>
      <c r="F13" s="388"/>
    </row>
    <row r="14" spans="1:6" x14ac:dyDescent="0.25">
      <c r="A14" s="19"/>
      <c r="B14" s="388"/>
      <c r="C14" s="388"/>
      <c r="D14" s="388"/>
      <c r="E14" s="388"/>
      <c r="F14" s="388"/>
    </row>
    <row r="15" spans="1:6" ht="7.5" customHeight="1" x14ac:dyDescent="0.25">
      <c r="A15" s="19"/>
      <c r="B15" s="14"/>
      <c r="C15" s="104"/>
      <c r="D15" s="293"/>
      <c r="E15" s="293"/>
      <c r="F15" s="293"/>
    </row>
    <row r="16" spans="1:6" ht="12.75" customHeight="1" x14ac:dyDescent="0.25">
      <c r="A16" s="14"/>
      <c r="B16" s="379" t="s">
        <v>39</v>
      </c>
      <c r="C16" s="381"/>
      <c r="D16" s="294" t="s">
        <v>29</v>
      </c>
      <c r="E16" s="86" t="s">
        <v>30</v>
      </c>
      <c r="F16" s="295" t="s">
        <v>40</v>
      </c>
    </row>
    <row r="17" spans="1:12" ht="39.6" x14ac:dyDescent="0.25">
      <c r="A17" s="14"/>
      <c r="B17" s="380"/>
      <c r="C17" s="382"/>
      <c r="D17" s="122" t="s">
        <v>209</v>
      </c>
      <c r="E17" s="87" t="s">
        <v>47</v>
      </c>
      <c r="F17" s="88" t="s">
        <v>48</v>
      </c>
    </row>
    <row r="18" spans="1:12" ht="6.75" customHeight="1" x14ac:dyDescent="0.25">
      <c r="A18" s="19"/>
      <c r="B18" s="105"/>
      <c r="C18" s="26"/>
      <c r="D18" s="14"/>
      <c r="E18" s="14"/>
      <c r="F18" s="14"/>
    </row>
    <row r="19" spans="1:12" x14ac:dyDescent="0.25">
      <c r="A19" s="19"/>
      <c r="B19" s="296">
        <v>1</v>
      </c>
      <c r="C19" s="188" t="s">
        <v>239</v>
      </c>
      <c r="D19" s="284">
        <v>1</v>
      </c>
      <c r="E19" s="111"/>
      <c r="F19" s="115" t="str">
        <f>+IF(ISNUMBER(E19),D19*E19,"")</f>
        <v/>
      </c>
    </row>
    <row r="20" spans="1:12" ht="12.75" customHeight="1" x14ac:dyDescent="0.25">
      <c r="A20" s="19"/>
      <c r="B20" s="85">
        <v>2</v>
      </c>
      <c r="C20" s="72" t="s">
        <v>11</v>
      </c>
      <c r="D20" s="284">
        <v>1</v>
      </c>
      <c r="E20" s="114">
        <v>1</v>
      </c>
      <c r="F20" s="115">
        <f>+IF(ISNUMBER(E20),D20*E20,"")</f>
        <v>1</v>
      </c>
    </row>
    <row r="21" spans="1:12" s="109" customFormat="1" ht="7.5" customHeight="1" x14ac:dyDescent="0.25">
      <c r="A21" s="107"/>
      <c r="B21" s="110"/>
      <c r="C21" s="41"/>
      <c r="D21" s="106"/>
      <c r="E21" s="108"/>
      <c r="F21" s="70"/>
      <c r="H21" s="39"/>
      <c r="I21" s="39"/>
      <c r="J21" s="39"/>
      <c r="K21" s="68"/>
      <c r="L21" s="39"/>
    </row>
    <row r="22" spans="1:12" ht="12.75" customHeight="1" x14ac:dyDescent="0.25">
      <c r="A22" s="19"/>
      <c r="B22" s="101">
        <v>3</v>
      </c>
      <c r="C22" s="112" t="s">
        <v>120</v>
      </c>
      <c r="D22" s="113"/>
      <c r="E22" s="93" t="s">
        <v>43</v>
      </c>
      <c r="F22" s="116">
        <f>+IF(SUM(F19:F20)=0,"",SUM(F19:F20))</f>
        <v>1</v>
      </c>
      <c r="G22" s="14"/>
    </row>
    <row r="23" spans="1:12" ht="6.75" customHeight="1" x14ac:dyDescent="0.25">
      <c r="A23" s="14"/>
      <c r="B23" s="14"/>
      <c r="C23" s="27"/>
      <c r="F23" s="14"/>
    </row>
    <row r="24" spans="1:12" ht="12.75" customHeight="1" x14ac:dyDescent="0.25"/>
    <row r="25" spans="1:12" ht="12.75" customHeight="1" x14ac:dyDescent="0.25"/>
    <row r="26" spans="1:12" ht="12.75" customHeight="1" x14ac:dyDescent="0.25"/>
    <row r="27" spans="1:12" ht="12.75" customHeight="1" x14ac:dyDescent="0.25"/>
    <row r="28" spans="1:12" ht="12.75" customHeight="1" x14ac:dyDescent="0.25"/>
    <row r="41" spans="2:6" x14ac:dyDescent="0.25">
      <c r="E41" s="31" t="s">
        <v>16</v>
      </c>
    </row>
    <row r="42" spans="2:6" x14ac:dyDescent="0.25">
      <c r="E42" s="31"/>
    </row>
    <row r="43" spans="2:6" x14ac:dyDescent="0.25">
      <c r="E43" s="31"/>
    </row>
    <row r="44" spans="2:6" x14ac:dyDescent="0.25">
      <c r="E44" s="134"/>
      <c r="F44" s="30"/>
    </row>
    <row r="45" spans="2:6" x14ac:dyDescent="0.25">
      <c r="E45" s="31"/>
    </row>
    <row r="46" spans="2:6" x14ac:dyDescent="0.25">
      <c r="E46" s="14"/>
      <c r="F46" s="14"/>
    </row>
    <row r="47" spans="2:6" x14ac:dyDescent="0.25">
      <c r="B47" s="316" t="s">
        <v>232</v>
      </c>
      <c r="C47" s="316"/>
      <c r="D47" s="316"/>
      <c r="E47" s="316"/>
      <c r="F47" s="316"/>
    </row>
  </sheetData>
  <sheetProtection algorithmName="SHA-512" hashValue="kln9yCLmYjrW54nOShYhhLidLu/qh94ddcACiMEI/NLAKvmFCwARPt1E5Blc18dC1osisDrgvyhDnOpuatL1TA==" saltValue="pLDoELUxYnBgR2VDPSXAHg==" spinCount="100000" sheet="1" objects="1" scenarios="1"/>
  <mergeCells count="6">
    <mergeCell ref="B47:F47"/>
    <mergeCell ref="B6:F6"/>
    <mergeCell ref="B8:F11"/>
    <mergeCell ref="B12:F14"/>
    <mergeCell ref="B16:B17"/>
    <mergeCell ref="C16:C17"/>
  </mergeCells>
  <pageMargins left="0.78740157480314965" right="0.39370078740157483" top="0.39370078740157483" bottom="0.39370078740157483"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2:M64"/>
  <sheetViews>
    <sheetView view="pageBreakPreview" zoomScale="85" zoomScaleNormal="100" zoomScaleSheetLayoutView="85" workbookViewId="0">
      <selection activeCell="B1" sqref="B1"/>
    </sheetView>
  </sheetViews>
  <sheetFormatPr defaultColWidth="9.109375" defaultRowHeight="13.2" x14ac:dyDescent="0.25"/>
  <cols>
    <col min="1" max="1" width="1.6640625" style="39" customWidth="1"/>
    <col min="2" max="2" width="7.33203125" style="39" customWidth="1"/>
    <col min="3" max="3" width="40.6640625" style="39" customWidth="1"/>
    <col min="4" max="6" width="13.5546875" style="39" customWidth="1"/>
    <col min="7" max="16384" width="9.109375" style="39"/>
  </cols>
  <sheetData>
    <row r="2" spans="1:6" x14ac:dyDescent="0.25">
      <c r="E2" s="16" t="s">
        <v>15</v>
      </c>
      <c r="F2" s="31" t="s">
        <v>138</v>
      </c>
    </row>
    <row r="5" spans="1:6" ht="12.75" customHeight="1" thickBot="1" x14ac:dyDescent="0.3"/>
    <row r="6" spans="1:6" ht="13.8" thickBot="1" x14ac:dyDescent="0.3">
      <c r="B6" s="317" t="s">
        <v>19</v>
      </c>
      <c r="C6" s="318"/>
      <c r="D6" s="318"/>
      <c r="E6" s="318"/>
      <c r="F6" s="319"/>
    </row>
    <row r="7" spans="1:6" ht="6" customHeight="1" x14ac:dyDescent="0.25">
      <c r="A7" s="19"/>
      <c r="B7" s="14"/>
      <c r="C7" s="40"/>
      <c r="D7" s="14"/>
      <c r="E7" s="14"/>
      <c r="F7" s="14"/>
    </row>
    <row r="8" spans="1:6" ht="12.75" customHeight="1" x14ac:dyDescent="0.25">
      <c r="A8" s="19"/>
      <c r="B8" s="387" t="s">
        <v>222</v>
      </c>
      <c r="C8" s="387"/>
      <c r="D8" s="387"/>
      <c r="E8" s="387"/>
      <c r="F8" s="387"/>
    </row>
    <row r="9" spans="1:6" ht="12.75" customHeight="1" x14ac:dyDescent="0.25">
      <c r="A9" s="19"/>
      <c r="B9" s="387"/>
      <c r="C9" s="387"/>
      <c r="D9" s="387"/>
      <c r="E9" s="387"/>
      <c r="F9" s="387"/>
    </row>
    <row r="10" spans="1:6" ht="80.099999999999994" customHeight="1" x14ac:dyDescent="0.25">
      <c r="A10" s="19"/>
      <c r="B10" s="388" t="s">
        <v>228</v>
      </c>
      <c r="C10" s="388"/>
      <c r="D10" s="388"/>
      <c r="E10" s="388"/>
      <c r="F10" s="388"/>
    </row>
    <row r="11" spans="1:6" ht="80.099999999999994" customHeight="1" x14ac:dyDescent="0.25">
      <c r="A11" s="19"/>
      <c r="B11" s="388"/>
      <c r="C11" s="388"/>
      <c r="D11" s="388"/>
      <c r="E11" s="388"/>
      <c r="F11" s="388"/>
    </row>
    <row r="12" spans="1:6" ht="45.75" customHeight="1" x14ac:dyDescent="0.25">
      <c r="A12" s="19"/>
      <c r="B12" s="388"/>
      <c r="C12" s="388"/>
      <c r="D12" s="388"/>
      <c r="E12" s="388"/>
      <c r="F12" s="388"/>
    </row>
    <row r="13" spans="1:6" ht="6" customHeight="1" x14ac:dyDescent="0.25">
      <c r="A13" s="19"/>
      <c r="B13" s="14"/>
      <c r="C13" s="104"/>
      <c r="D13" s="190"/>
      <c r="E13" s="190"/>
      <c r="F13" s="190"/>
    </row>
    <row r="14" spans="1:6" ht="12.75" customHeight="1" x14ac:dyDescent="0.25">
      <c r="A14" s="14"/>
      <c r="B14" s="379" t="s">
        <v>39</v>
      </c>
      <c r="C14" s="383" t="s">
        <v>155</v>
      </c>
      <c r="D14" s="191" t="s">
        <v>29</v>
      </c>
      <c r="E14" s="86" t="s">
        <v>30</v>
      </c>
      <c r="F14" s="192" t="s">
        <v>40</v>
      </c>
    </row>
    <row r="15" spans="1:6" ht="26.4" x14ac:dyDescent="0.25">
      <c r="A15" s="14"/>
      <c r="B15" s="380"/>
      <c r="C15" s="384"/>
      <c r="D15" s="122" t="s">
        <v>209</v>
      </c>
      <c r="E15" s="87" t="s">
        <v>47</v>
      </c>
      <c r="F15" s="88" t="s">
        <v>88</v>
      </c>
    </row>
    <row r="16" spans="1:6" ht="6" customHeight="1" x14ac:dyDescent="0.25">
      <c r="A16" s="19"/>
      <c r="B16" s="105"/>
      <c r="C16" s="26"/>
      <c r="D16" s="14"/>
      <c r="E16" s="14"/>
      <c r="F16" s="19"/>
    </row>
    <row r="17" spans="1:13" ht="12.75" customHeight="1" x14ac:dyDescent="0.25">
      <c r="A17" s="19"/>
      <c r="B17" s="193">
        <v>1</v>
      </c>
      <c r="C17" s="25" t="s">
        <v>14</v>
      </c>
      <c r="D17" s="291">
        <v>1</v>
      </c>
      <c r="E17" s="111"/>
      <c r="F17" s="189" t="str">
        <f>+IF(ISNUMBER(E17),D17*E17,"")</f>
        <v/>
      </c>
    </row>
    <row r="18" spans="1:13" ht="12.75" customHeight="1" x14ac:dyDescent="0.25">
      <c r="A18" s="19"/>
      <c r="B18" s="85">
        <v>2</v>
      </c>
      <c r="C18" s="72" t="s">
        <v>6</v>
      </c>
      <c r="D18" s="291">
        <v>1</v>
      </c>
      <c r="E18" s="114">
        <v>1</v>
      </c>
      <c r="F18" s="115">
        <f>+IF(ISNUMBER(E18),D18*E18,"")</f>
        <v>1</v>
      </c>
    </row>
    <row r="19" spans="1:13" ht="12.75" customHeight="1" x14ac:dyDescent="0.25">
      <c r="A19" s="19"/>
      <c r="B19" s="101">
        <v>3</v>
      </c>
      <c r="C19" s="112" t="s">
        <v>146</v>
      </c>
      <c r="D19" s="113"/>
      <c r="E19" s="93" t="s">
        <v>81</v>
      </c>
      <c r="F19" s="116">
        <f>+IF(SUM(F17:F18)=0,"",SUM(F17:F18))</f>
        <v>1</v>
      </c>
      <c r="G19" s="14"/>
    </row>
    <row r="20" spans="1:13" ht="6" customHeight="1" x14ac:dyDescent="0.25">
      <c r="A20" s="19"/>
      <c r="B20" s="14"/>
      <c r="C20" s="104"/>
      <c r="D20" s="165"/>
      <c r="E20" s="165"/>
      <c r="F20" s="165"/>
    </row>
    <row r="21" spans="1:13" ht="12.75" customHeight="1" x14ac:dyDescent="0.25">
      <c r="A21" s="14"/>
      <c r="B21" s="379" t="s">
        <v>39</v>
      </c>
      <c r="C21" s="383" t="s">
        <v>99</v>
      </c>
      <c r="D21" s="167" t="s">
        <v>29</v>
      </c>
      <c r="E21" s="86" t="s">
        <v>30</v>
      </c>
      <c r="F21" s="168" t="s">
        <v>40</v>
      </c>
    </row>
    <row r="22" spans="1:13" ht="26.4" x14ac:dyDescent="0.25">
      <c r="A22" s="14"/>
      <c r="B22" s="380"/>
      <c r="C22" s="384"/>
      <c r="D22" s="122" t="s">
        <v>209</v>
      </c>
      <c r="E22" s="87" t="s">
        <v>47</v>
      </c>
      <c r="F22" s="88" t="s">
        <v>88</v>
      </c>
    </row>
    <row r="23" spans="1:13" ht="6" customHeight="1" x14ac:dyDescent="0.25">
      <c r="A23" s="19"/>
      <c r="B23" s="105"/>
      <c r="C23" s="26"/>
      <c r="D23" s="14"/>
      <c r="E23" s="14"/>
      <c r="F23" s="19"/>
    </row>
    <row r="24" spans="1:13" ht="12.75" customHeight="1" x14ac:dyDescent="0.25">
      <c r="B24" s="169">
        <v>4</v>
      </c>
      <c r="C24" s="25" t="s">
        <v>13</v>
      </c>
      <c r="D24" s="291">
        <v>1</v>
      </c>
      <c r="E24" s="111"/>
      <c r="F24" s="189" t="str">
        <f>+IF(ISNUMBER(E24),D24*E24,"")</f>
        <v/>
      </c>
      <c r="M24" s="14"/>
    </row>
    <row r="25" spans="1:13" ht="12.75" customHeight="1" x14ac:dyDescent="0.25">
      <c r="A25" s="19"/>
      <c r="B25" s="85">
        <v>5</v>
      </c>
      <c r="C25" s="72" t="s">
        <v>6</v>
      </c>
      <c r="D25" s="291">
        <v>1</v>
      </c>
      <c r="E25" s="114">
        <v>1</v>
      </c>
      <c r="F25" s="115">
        <f>+IF(ISNUMBER(E25),D25*E25,"")</f>
        <v>1</v>
      </c>
    </row>
    <row r="26" spans="1:13" ht="12.75" customHeight="1" x14ac:dyDescent="0.25">
      <c r="A26" s="19"/>
      <c r="B26" s="101">
        <v>6</v>
      </c>
      <c r="C26" s="112" t="s">
        <v>140</v>
      </c>
      <c r="D26" s="113"/>
      <c r="E26" s="93" t="s">
        <v>242</v>
      </c>
      <c r="F26" s="116">
        <f>+IF(SUM(F24:F25)=0,"",SUM(F24:F25))</f>
        <v>1</v>
      </c>
      <c r="G26" s="14"/>
    </row>
    <row r="27" spans="1:13" x14ac:dyDescent="0.25">
      <c r="A27" s="14"/>
      <c r="B27" s="14"/>
      <c r="C27" s="27"/>
      <c r="F27" s="14"/>
    </row>
    <row r="28" spans="1:13" ht="12.75" customHeight="1" x14ac:dyDescent="0.25">
      <c r="A28" s="14"/>
      <c r="B28" s="379" t="s">
        <v>39</v>
      </c>
      <c r="C28" s="383" t="s">
        <v>148</v>
      </c>
      <c r="D28" s="191" t="s">
        <v>29</v>
      </c>
      <c r="E28" s="86" t="s">
        <v>30</v>
      </c>
      <c r="F28" s="192" t="s">
        <v>40</v>
      </c>
    </row>
    <row r="29" spans="1:13" ht="26.4" x14ac:dyDescent="0.25">
      <c r="A29" s="14"/>
      <c r="B29" s="380"/>
      <c r="C29" s="384"/>
      <c r="D29" s="122" t="s">
        <v>209</v>
      </c>
      <c r="E29" s="87" t="s">
        <v>47</v>
      </c>
      <c r="F29" s="88" t="s">
        <v>88</v>
      </c>
    </row>
    <row r="30" spans="1:13" ht="6" customHeight="1" x14ac:dyDescent="0.25">
      <c r="A30" s="19"/>
      <c r="B30" s="105"/>
      <c r="C30" s="26"/>
      <c r="D30" s="14"/>
      <c r="E30" s="14"/>
      <c r="F30" s="19"/>
    </row>
    <row r="31" spans="1:13" ht="12.75" customHeight="1" x14ac:dyDescent="0.25">
      <c r="B31" s="193">
        <v>7</v>
      </c>
      <c r="C31" s="25" t="s">
        <v>13</v>
      </c>
      <c r="D31" s="291">
        <v>1</v>
      </c>
      <c r="E31" s="111"/>
      <c r="F31" s="189" t="str">
        <f>+IF(ISNUMBER(E31),D31*E31,"")</f>
        <v/>
      </c>
      <c r="M31" s="14"/>
    </row>
    <row r="32" spans="1:13" ht="12.75" customHeight="1" x14ac:dyDescent="0.25">
      <c r="A32" s="19"/>
      <c r="B32" s="85">
        <v>8</v>
      </c>
      <c r="C32" s="72" t="s">
        <v>6</v>
      </c>
      <c r="D32" s="291">
        <v>1</v>
      </c>
      <c r="E32" s="114">
        <v>1</v>
      </c>
      <c r="F32" s="115">
        <f>+IF(ISNUMBER(E32),D32*E32,"")</f>
        <v>1</v>
      </c>
    </row>
    <row r="33" spans="1:11" ht="12.75" customHeight="1" x14ac:dyDescent="0.25">
      <c r="A33" s="19"/>
      <c r="B33" s="101">
        <v>9</v>
      </c>
      <c r="C33" s="112" t="s">
        <v>147</v>
      </c>
      <c r="D33" s="113"/>
      <c r="E33" s="93" t="s">
        <v>243</v>
      </c>
      <c r="F33" s="116">
        <f>+IF(SUM(F31:F32)=0,"",SUM(F31:F32))</f>
        <v>1</v>
      </c>
      <c r="G33" s="14"/>
    </row>
    <row r="34" spans="1:11" x14ac:dyDescent="0.25">
      <c r="A34" s="14"/>
      <c r="B34" s="14"/>
      <c r="C34" s="27"/>
      <c r="F34" s="14"/>
    </row>
    <row r="35" spans="1:11" ht="12.75" customHeight="1" x14ac:dyDescent="0.25">
      <c r="A35" s="14"/>
      <c r="B35" s="379" t="s">
        <v>39</v>
      </c>
      <c r="C35" s="383" t="s">
        <v>150</v>
      </c>
      <c r="D35" s="191" t="s">
        <v>29</v>
      </c>
      <c r="E35" s="86" t="s">
        <v>30</v>
      </c>
      <c r="F35" s="192" t="s">
        <v>40</v>
      </c>
    </row>
    <row r="36" spans="1:11" ht="26.4" x14ac:dyDescent="0.25">
      <c r="A36" s="14"/>
      <c r="B36" s="380"/>
      <c r="C36" s="384"/>
      <c r="D36" s="122" t="s">
        <v>209</v>
      </c>
      <c r="E36" s="87" t="s">
        <v>47</v>
      </c>
      <c r="F36" s="88" t="s">
        <v>88</v>
      </c>
    </row>
    <row r="37" spans="1:11" ht="6" customHeight="1" x14ac:dyDescent="0.25">
      <c r="A37" s="19"/>
      <c r="B37" s="105"/>
      <c r="C37" s="26"/>
      <c r="D37" s="14"/>
      <c r="E37" s="14"/>
      <c r="F37" s="19"/>
    </row>
    <row r="38" spans="1:11" ht="12.75" customHeight="1" x14ac:dyDescent="0.25">
      <c r="A38" s="19"/>
      <c r="B38" s="85">
        <v>10</v>
      </c>
      <c r="C38" s="72" t="s">
        <v>6</v>
      </c>
      <c r="D38" s="291">
        <v>1</v>
      </c>
      <c r="E38" s="114">
        <v>1</v>
      </c>
      <c r="F38" s="115">
        <f>+IF(ISNUMBER(E38),D38*E38,"")</f>
        <v>1</v>
      </c>
    </row>
    <row r="39" spans="1:11" ht="12.75" customHeight="1" x14ac:dyDescent="0.25">
      <c r="A39" s="19"/>
      <c r="B39" s="101">
        <v>11</v>
      </c>
      <c r="C39" s="112" t="s">
        <v>149</v>
      </c>
      <c r="D39" s="113"/>
      <c r="E39" s="93" t="s">
        <v>244</v>
      </c>
      <c r="F39" s="116">
        <f>+IF(SUM(F38:F38)=0,"",SUM(F38:F38))</f>
        <v>1</v>
      </c>
      <c r="G39" s="14"/>
    </row>
    <row r="40" spans="1:11" x14ac:dyDescent="0.25">
      <c r="A40" s="14"/>
      <c r="B40" s="14"/>
      <c r="C40" s="27"/>
      <c r="F40" s="14"/>
    </row>
    <row r="41" spans="1:11" ht="12.75" customHeight="1" x14ac:dyDescent="0.25">
      <c r="B41" s="379" t="s">
        <v>39</v>
      </c>
      <c r="C41" s="383" t="s">
        <v>49</v>
      </c>
      <c r="D41" s="167" t="s">
        <v>29</v>
      </c>
      <c r="E41" s="86" t="s">
        <v>30</v>
      </c>
      <c r="F41" s="168" t="s">
        <v>40</v>
      </c>
    </row>
    <row r="42" spans="1:11" ht="26.4" x14ac:dyDescent="0.25">
      <c r="B42" s="380"/>
      <c r="C42" s="384"/>
      <c r="D42" s="122" t="s">
        <v>209</v>
      </c>
      <c r="E42" s="87" t="s">
        <v>47</v>
      </c>
      <c r="F42" s="88" t="s">
        <v>88</v>
      </c>
      <c r="K42" s="68"/>
    </row>
    <row r="43" spans="1:11" ht="6" customHeight="1" x14ac:dyDescent="0.25">
      <c r="B43" s="105"/>
      <c r="C43" s="26"/>
      <c r="D43" s="14"/>
      <c r="E43" s="14"/>
      <c r="F43" s="19"/>
    </row>
    <row r="44" spans="1:11" ht="12.75" customHeight="1" x14ac:dyDescent="0.25">
      <c r="B44" s="169">
        <v>12</v>
      </c>
      <c r="C44" s="278" t="s">
        <v>194</v>
      </c>
      <c r="D44" s="291">
        <v>1</v>
      </c>
      <c r="E44" s="182">
        <f>+'1.2'!F35</f>
        <v>0</v>
      </c>
      <c r="F44" s="115">
        <f>+IF(ISNUMBER(E44),D44*E44,"")</f>
        <v>0</v>
      </c>
    </row>
    <row r="45" spans="1:11" ht="12.75" customHeight="1" x14ac:dyDescent="0.25">
      <c r="B45" s="169">
        <v>13</v>
      </c>
      <c r="C45" s="72" t="s">
        <v>6</v>
      </c>
      <c r="D45" s="291">
        <v>1</v>
      </c>
      <c r="E45" s="114">
        <v>1</v>
      </c>
      <c r="F45" s="115">
        <f>+IF(ISNUMBER(E45),D45*E45,"")</f>
        <v>1</v>
      </c>
    </row>
    <row r="46" spans="1:11" ht="12.75" customHeight="1" x14ac:dyDescent="0.25">
      <c r="B46" s="101">
        <v>14</v>
      </c>
      <c r="C46" s="112" t="s">
        <v>67</v>
      </c>
      <c r="D46" s="113"/>
      <c r="E46" s="93" t="s">
        <v>245</v>
      </c>
      <c r="F46" s="116">
        <f>+IF(SUM(F44:F45)=0,"",SUM(F44:F45))</f>
        <v>1</v>
      </c>
    </row>
    <row r="48" spans="1:11" ht="12.75" customHeight="1" x14ac:dyDescent="0.25">
      <c r="B48" s="379" t="s">
        <v>39</v>
      </c>
      <c r="C48" s="383" t="s">
        <v>50</v>
      </c>
      <c r="D48" s="167" t="s">
        <v>29</v>
      </c>
      <c r="E48" s="86" t="s">
        <v>30</v>
      </c>
      <c r="F48" s="168" t="s">
        <v>40</v>
      </c>
    </row>
    <row r="49" spans="2:6" ht="26.4" x14ac:dyDescent="0.25">
      <c r="B49" s="380"/>
      <c r="C49" s="384"/>
      <c r="D49" s="122" t="s">
        <v>209</v>
      </c>
      <c r="E49" s="87" t="s">
        <v>47</v>
      </c>
      <c r="F49" s="88" t="s">
        <v>88</v>
      </c>
    </row>
    <row r="50" spans="2:6" ht="6.75" customHeight="1" x14ac:dyDescent="0.25">
      <c r="B50" s="105"/>
      <c r="C50" s="26"/>
      <c r="D50" s="14"/>
      <c r="E50" s="14"/>
      <c r="F50" s="19"/>
    </row>
    <row r="51" spans="2:6" x14ac:dyDescent="0.25">
      <c r="B51" s="169">
        <v>15</v>
      </c>
      <c r="C51" s="72" t="s">
        <v>6</v>
      </c>
      <c r="D51" s="291">
        <v>1</v>
      </c>
      <c r="E51" s="114">
        <v>1</v>
      </c>
      <c r="F51" s="115">
        <f>+IF(ISNUMBER(E51),D51*E51,"")</f>
        <v>1</v>
      </c>
    </row>
    <row r="52" spans="2:6" x14ac:dyDescent="0.25">
      <c r="B52" s="101">
        <v>16</v>
      </c>
      <c r="C52" s="112" t="s">
        <v>68</v>
      </c>
      <c r="D52" s="113"/>
      <c r="E52" s="93" t="s">
        <v>246</v>
      </c>
      <c r="F52" s="116">
        <f>+IF(SUM(F51:F51)=0,"",SUM(F51:F51))</f>
        <v>1</v>
      </c>
    </row>
    <row r="54" spans="2:6" ht="12.75" customHeight="1" x14ac:dyDescent="0.25">
      <c r="B54" s="379" t="s">
        <v>39</v>
      </c>
      <c r="C54" s="383" t="s">
        <v>240</v>
      </c>
      <c r="D54" s="294" t="s">
        <v>29</v>
      </c>
      <c r="E54" s="86" t="s">
        <v>30</v>
      </c>
      <c r="F54" s="295" t="s">
        <v>40</v>
      </c>
    </row>
    <row r="55" spans="2:6" ht="26.4" x14ac:dyDescent="0.25">
      <c r="B55" s="380"/>
      <c r="C55" s="384"/>
      <c r="D55" s="122" t="s">
        <v>209</v>
      </c>
      <c r="E55" s="87" t="s">
        <v>47</v>
      </c>
      <c r="F55" s="88" t="s">
        <v>88</v>
      </c>
    </row>
    <row r="56" spans="2:6" ht="6.75" customHeight="1" x14ac:dyDescent="0.25">
      <c r="B56" s="105"/>
      <c r="C56" s="26"/>
      <c r="D56" s="14"/>
      <c r="E56" s="14"/>
      <c r="F56" s="19"/>
    </row>
    <row r="57" spans="2:6" x14ac:dyDescent="0.25">
      <c r="B57" s="296">
        <v>17</v>
      </c>
      <c r="C57" s="72" t="s">
        <v>6</v>
      </c>
      <c r="D57" s="291">
        <v>1</v>
      </c>
      <c r="E57" s="114">
        <v>1</v>
      </c>
      <c r="F57" s="115">
        <f>+IF(ISNUMBER(E57),D57*E57,"")</f>
        <v>1</v>
      </c>
    </row>
    <row r="58" spans="2:6" x14ac:dyDescent="0.25">
      <c r="B58" s="101">
        <v>18</v>
      </c>
      <c r="C58" s="112" t="s">
        <v>241</v>
      </c>
      <c r="D58" s="113"/>
      <c r="E58" s="93" t="s">
        <v>247</v>
      </c>
      <c r="F58" s="116">
        <f>+IF(SUM(F57:F57)=0,"",SUM(F57:F57))</f>
        <v>1</v>
      </c>
    </row>
    <row r="60" spans="2:6" x14ac:dyDescent="0.25">
      <c r="E60" s="31" t="s">
        <v>16</v>
      </c>
    </row>
    <row r="61" spans="2:6" x14ac:dyDescent="0.25">
      <c r="E61" s="31"/>
    </row>
    <row r="62" spans="2:6" x14ac:dyDescent="0.25">
      <c r="E62" s="31"/>
    </row>
    <row r="63" spans="2:6" x14ac:dyDescent="0.25">
      <c r="E63" s="30"/>
      <c r="F63" s="30"/>
    </row>
    <row r="64" spans="2:6" x14ac:dyDescent="0.25">
      <c r="B64" s="316" t="s">
        <v>234</v>
      </c>
      <c r="C64" s="316"/>
      <c r="D64" s="316"/>
      <c r="E64" s="316"/>
      <c r="F64" s="316"/>
    </row>
  </sheetData>
  <sheetProtection algorithmName="SHA-512" hashValue="Nn1RyfGm5cPliErkdwE4kBvvVr2WZm/oMCthI1co1hQoukO+6vhVa8eobWln/UsNeZoFeVZ6D511mxiIiFG/gw==" saltValue="2DjyDkdhSzGX7+kD+2SmAg==" spinCount="100000" sheet="1" objects="1" scenarios="1"/>
  <mergeCells count="18">
    <mergeCell ref="B6:F6"/>
    <mergeCell ref="B10:F12"/>
    <mergeCell ref="B21:B22"/>
    <mergeCell ref="C21:C22"/>
    <mergeCell ref="B8:F9"/>
    <mergeCell ref="B14:B15"/>
    <mergeCell ref="C14:C15"/>
    <mergeCell ref="B28:B29"/>
    <mergeCell ref="C28:C29"/>
    <mergeCell ref="B35:B36"/>
    <mergeCell ref="C35:C36"/>
    <mergeCell ref="B64:F64"/>
    <mergeCell ref="B41:B42"/>
    <mergeCell ref="C41:C42"/>
    <mergeCell ref="B48:B49"/>
    <mergeCell ref="C48:C49"/>
    <mergeCell ref="B54:B55"/>
    <mergeCell ref="C54:C55"/>
  </mergeCells>
  <pageMargins left="0.78740157480314965" right="0.39370078740157483" top="0.39370078740157483" bottom="0.39370078740157483" header="0.51181102362204722" footer="0.51181102362204722"/>
  <pageSetup paperSize="9" scale="71" orientation="portrait" r:id="rId1"/>
  <headerFooter alignWithMargins="0"/>
  <rowBreaks count="1" manualBreakCount="1">
    <brk id="33" min="1" max="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Y87"/>
  <sheetViews>
    <sheetView view="pageBreakPreview" zoomScale="70" zoomScaleNormal="85" zoomScaleSheetLayoutView="70" workbookViewId="0"/>
  </sheetViews>
  <sheetFormatPr defaultRowHeight="13.2" x14ac:dyDescent="0.25"/>
  <cols>
    <col min="1" max="1" width="2.88671875" customWidth="1"/>
    <col min="2" max="6" width="7.109375" customWidth="1"/>
    <col min="7" max="7" width="9.44140625" customWidth="1"/>
    <col min="8" max="8" width="8" customWidth="1"/>
    <col min="9" max="13" width="7.109375" customWidth="1"/>
    <col min="14" max="14" width="10.6640625" customWidth="1"/>
    <col min="15" max="17" width="7.109375" customWidth="1"/>
    <col min="19" max="19" width="13.6640625" customWidth="1"/>
    <col min="20" max="20" width="10.88671875" customWidth="1"/>
    <col min="21" max="21" width="6.44140625" customWidth="1"/>
  </cols>
  <sheetData>
    <row r="1" spans="2:24" ht="6" customHeight="1" x14ac:dyDescent="0.25"/>
    <row r="3" spans="2:24" ht="21" x14ac:dyDescent="0.4">
      <c r="B3" s="53" t="s">
        <v>210</v>
      </c>
      <c r="C3" s="53"/>
      <c r="D3" s="53"/>
      <c r="E3" s="53"/>
      <c r="F3" s="53"/>
      <c r="G3" s="53"/>
    </row>
    <row r="4" spans="2:24" ht="13.8" thickBot="1" x14ac:dyDescent="0.3">
      <c r="R4" s="2"/>
    </row>
    <row r="5" spans="2:24" x14ac:dyDescent="0.25">
      <c r="B5" s="54"/>
      <c r="C5" s="55"/>
      <c r="D5" s="55"/>
      <c r="E5" s="55"/>
      <c r="F5" s="55"/>
      <c r="G5" s="55"/>
      <c r="H5" s="55"/>
      <c r="I5" s="55"/>
      <c r="J5" s="55"/>
      <c r="K5" s="55"/>
      <c r="L5" s="55"/>
      <c r="M5" s="55"/>
      <c r="N5" s="55"/>
      <c r="O5" s="55"/>
      <c r="P5" s="55"/>
      <c r="Q5" s="55"/>
      <c r="R5" s="55"/>
      <c r="S5" s="55"/>
      <c r="T5" s="55"/>
      <c r="U5" s="55"/>
      <c r="V5" s="55"/>
      <c r="W5" s="55"/>
      <c r="X5" s="56"/>
    </row>
    <row r="6" spans="2:24" x14ac:dyDescent="0.25">
      <c r="B6" s="12"/>
      <c r="C6" s="2"/>
      <c r="D6" s="2"/>
      <c r="E6" s="2"/>
      <c r="F6" s="2"/>
      <c r="G6" s="2"/>
      <c r="H6" s="2"/>
      <c r="I6" s="2"/>
      <c r="J6" s="2"/>
      <c r="K6" s="2"/>
      <c r="L6" s="2"/>
      <c r="M6" s="2"/>
      <c r="N6" s="2"/>
      <c r="O6" s="2"/>
      <c r="P6" s="2"/>
      <c r="Q6" s="2"/>
      <c r="R6" s="2"/>
      <c r="S6" s="2"/>
      <c r="T6" s="2"/>
      <c r="U6" s="2"/>
      <c r="V6" s="2"/>
      <c r="W6" s="2"/>
      <c r="X6" s="13"/>
    </row>
    <row r="7" spans="2:24" x14ac:dyDescent="0.25">
      <c r="B7" s="12"/>
      <c r="C7" s="2"/>
      <c r="D7" s="2"/>
      <c r="E7" s="2"/>
      <c r="F7" s="2"/>
      <c r="G7" s="2"/>
      <c r="H7" s="2"/>
      <c r="I7" s="2"/>
      <c r="J7" s="2"/>
      <c r="K7" s="2"/>
      <c r="L7" s="2"/>
      <c r="M7" s="2"/>
      <c r="N7" s="2"/>
      <c r="O7" s="2"/>
      <c r="P7" s="2"/>
      <c r="Q7" s="2"/>
      <c r="R7" s="2"/>
      <c r="S7" s="2"/>
      <c r="T7" s="2"/>
      <c r="U7" s="2"/>
      <c r="V7" s="2"/>
      <c r="W7" s="2"/>
      <c r="X7" s="13"/>
    </row>
    <row r="8" spans="2:24" x14ac:dyDescent="0.25">
      <c r="B8" s="12"/>
      <c r="C8" s="2"/>
      <c r="D8" s="2"/>
      <c r="E8" s="2"/>
      <c r="F8" s="2"/>
      <c r="G8" s="2"/>
      <c r="H8" s="2"/>
      <c r="I8" s="2" t="s">
        <v>22</v>
      </c>
      <c r="J8" s="2"/>
      <c r="K8" s="2"/>
      <c r="L8" s="2"/>
      <c r="M8" s="2"/>
      <c r="N8" s="2"/>
      <c r="O8" s="2"/>
      <c r="P8" s="2"/>
      <c r="Q8" s="2"/>
      <c r="R8" s="2"/>
      <c r="S8" s="2"/>
      <c r="T8" s="2"/>
      <c r="U8" s="2"/>
      <c r="V8" s="2"/>
      <c r="W8" s="2"/>
      <c r="X8" s="13"/>
    </row>
    <row r="9" spans="2:24" x14ac:dyDescent="0.25">
      <c r="B9" s="12"/>
      <c r="C9" s="2"/>
      <c r="D9" s="2"/>
      <c r="E9" s="2"/>
      <c r="F9" s="2"/>
      <c r="G9" s="2"/>
      <c r="H9" s="2"/>
      <c r="I9" s="2"/>
      <c r="J9" s="2"/>
      <c r="K9" s="2"/>
      <c r="L9" s="2"/>
      <c r="M9" s="2"/>
      <c r="N9" s="2"/>
      <c r="O9" s="2"/>
      <c r="P9" s="2"/>
      <c r="Q9" s="2"/>
      <c r="R9" s="2"/>
      <c r="S9" s="2"/>
      <c r="T9" s="2"/>
      <c r="U9" s="2"/>
      <c r="V9" s="2"/>
      <c r="W9" s="2"/>
      <c r="X9" s="13"/>
    </row>
    <row r="10" spans="2:24" x14ac:dyDescent="0.25">
      <c r="B10" s="12"/>
      <c r="C10" s="2"/>
      <c r="D10" s="2"/>
      <c r="E10" s="2"/>
      <c r="F10" s="2"/>
      <c r="G10" s="2"/>
      <c r="H10" s="2"/>
      <c r="I10" s="247"/>
      <c r="J10" s="2" t="s">
        <v>23</v>
      </c>
      <c r="K10" s="2"/>
      <c r="L10" s="2"/>
      <c r="M10" s="2"/>
      <c r="N10" s="2"/>
      <c r="O10" s="2"/>
      <c r="P10" s="2"/>
      <c r="Q10" s="2"/>
      <c r="R10" s="2"/>
      <c r="S10" s="2"/>
      <c r="T10" s="2"/>
      <c r="U10" s="2"/>
      <c r="V10" s="2"/>
      <c r="W10" s="2"/>
      <c r="X10" s="13"/>
    </row>
    <row r="11" spans="2:24" x14ac:dyDescent="0.25">
      <c r="B11" s="12"/>
      <c r="C11" s="2"/>
      <c r="D11" s="2"/>
      <c r="E11" s="2"/>
      <c r="F11" s="2"/>
      <c r="G11" s="2"/>
      <c r="H11" s="2"/>
      <c r="I11" s="2"/>
      <c r="J11" s="2"/>
      <c r="K11" s="2"/>
      <c r="L11" s="2"/>
      <c r="M11" s="2"/>
      <c r="N11" s="2"/>
      <c r="O11" s="2"/>
      <c r="P11" s="2"/>
      <c r="Q11" s="2"/>
      <c r="R11" s="2"/>
      <c r="S11" s="2"/>
      <c r="T11" s="2"/>
      <c r="U11" s="2"/>
      <c r="V11" s="2"/>
      <c r="W11" s="2"/>
      <c r="X11" s="13"/>
    </row>
    <row r="12" spans="2:24" x14ac:dyDescent="0.25">
      <c r="B12" s="12"/>
      <c r="C12" s="2"/>
      <c r="D12" s="2"/>
      <c r="E12" s="2"/>
      <c r="F12" s="2"/>
      <c r="G12" s="2"/>
      <c r="H12" s="2"/>
      <c r="I12" s="248"/>
      <c r="J12" s="437" t="s">
        <v>24</v>
      </c>
      <c r="K12" s="438"/>
      <c r="L12" s="2"/>
      <c r="M12" s="239"/>
      <c r="N12" s="2"/>
      <c r="O12" s="2"/>
      <c r="P12" s="2"/>
      <c r="Q12" s="2"/>
      <c r="R12" s="2"/>
      <c r="S12" s="2"/>
      <c r="T12" s="2"/>
      <c r="U12" s="2"/>
      <c r="V12" s="2"/>
      <c r="W12" s="2"/>
      <c r="X12" s="13"/>
    </row>
    <row r="13" spans="2:24" x14ac:dyDescent="0.25">
      <c r="B13" s="12"/>
      <c r="C13" s="2"/>
      <c r="D13" s="2"/>
      <c r="E13" s="2"/>
      <c r="F13" s="2"/>
      <c r="G13" s="2"/>
      <c r="H13" s="2"/>
      <c r="I13" s="249"/>
      <c r="J13" s="438"/>
      <c r="K13" s="438"/>
      <c r="L13" s="239"/>
      <c r="M13" s="239"/>
      <c r="N13" s="2"/>
      <c r="O13" s="2"/>
      <c r="P13" s="2"/>
      <c r="Q13" s="2"/>
      <c r="R13" s="2"/>
      <c r="S13" s="2"/>
      <c r="T13" s="2"/>
      <c r="U13" s="2"/>
      <c r="V13" s="2"/>
      <c r="W13" s="2"/>
      <c r="X13" s="13"/>
    </row>
    <row r="14" spans="2:24" ht="12.75" customHeight="1" x14ac:dyDescent="0.25">
      <c r="B14" s="12"/>
      <c r="C14" s="2"/>
      <c r="D14" s="2"/>
      <c r="E14" s="2"/>
      <c r="F14" s="2"/>
      <c r="G14" s="2"/>
      <c r="H14" s="2"/>
      <c r="I14" s="2"/>
      <c r="J14" s="2"/>
      <c r="K14" s="2"/>
      <c r="L14" s="2"/>
      <c r="M14" s="2"/>
      <c r="N14" s="2"/>
      <c r="O14" s="2"/>
      <c r="P14" s="2"/>
      <c r="Q14" s="2"/>
      <c r="R14" s="2"/>
      <c r="S14" s="2"/>
      <c r="T14" s="2"/>
      <c r="U14" s="2"/>
      <c r="V14" s="2"/>
      <c r="W14" s="2"/>
      <c r="X14" s="13"/>
    </row>
    <row r="15" spans="2:24" x14ac:dyDescent="0.25">
      <c r="B15" s="12"/>
      <c r="C15" s="2"/>
      <c r="D15" s="2"/>
      <c r="E15" s="2"/>
      <c r="F15" s="2"/>
      <c r="G15" s="2"/>
      <c r="H15" s="2"/>
      <c r="I15" s="250"/>
      <c r="J15" s="251" t="s">
        <v>172</v>
      </c>
      <c r="K15" s="2"/>
      <c r="L15" s="2"/>
      <c r="M15" s="2"/>
      <c r="N15" s="2"/>
      <c r="O15" s="2"/>
      <c r="P15" s="2"/>
      <c r="Q15" s="2"/>
      <c r="R15" s="2"/>
      <c r="S15" s="2"/>
      <c r="T15" s="2"/>
      <c r="U15" s="2"/>
      <c r="V15" s="2"/>
      <c r="W15" s="2"/>
      <c r="X15" s="13"/>
    </row>
    <row r="16" spans="2:24" x14ac:dyDescent="0.25">
      <c r="B16" s="12"/>
      <c r="C16" s="2"/>
      <c r="D16" s="2"/>
      <c r="E16" s="2"/>
      <c r="F16" s="2"/>
      <c r="G16" s="2"/>
      <c r="H16" s="2"/>
      <c r="I16" s="2"/>
      <c r="J16" s="2"/>
      <c r="K16" s="2"/>
      <c r="L16" s="2"/>
      <c r="M16" s="2"/>
      <c r="N16" s="2"/>
      <c r="O16" s="2"/>
      <c r="P16" s="2"/>
      <c r="Q16" s="2"/>
      <c r="R16" s="2"/>
      <c r="S16" s="2"/>
      <c r="T16" s="2"/>
      <c r="U16" s="2"/>
      <c r="V16" s="2"/>
      <c r="W16" s="2"/>
      <c r="X16" s="13"/>
    </row>
    <row r="17" spans="2:24" x14ac:dyDescent="0.25">
      <c r="B17" s="12"/>
      <c r="C17" s="2"/>
      <c r="D17" s="2"/>
      <c r="E17" s="2"/>
      <c r="F17" s="2"/>
      <c r="G17" s="2"/>
      <c r="H17" s="2"/>
      <c r="I17" s="245"/>
      <c r="J17" s="246"/>
      <c r="K17" s="2"/>
      <c r="L17" s="2"/>
      <c r="M17" s="2"/>
      <c r="N17" s="2"/>
      <c r="O17" s="2"/>
      <c r="P17" s="2"/>
      <c r="Q17" s="2"/>
      <c r="R17" s="2"/>
      <c r="S17" s="2"/>
      <c r="T17" s="2"/>
      <c r="U17" s="2"/>
      <c r="V17" s="2"/>
      <c r="W17" s="2"/>
      <c r="X17" s="13"/>
    </row>
    <row r="18" spans="2:24" x14ac:dyDescent="0.25">
      <c r="B18" s="12"/>
      <c r="C18" s="2"/>
      <c r="D18" s="2"/>
      <c r="E18" s="2"/>
      <c r="F18" s="2"/>
      <c r="G18" s="2"/>
      <c r="H18" s="2"/>
      <c r="I18" s="2"/>
      <c r="J18" s="2"/>
      <c r="K18" s="2"/>
      <c r="L18" s="2"/>
      <c r="M18" s="2"/>
      <c r="N18" s="2"/>
      <c r="O18" s="2"/>
      <c r="P18" s="2"/>
      <c r="Q18" s="2"/>
      <c r="R18" s="2"/>
      <c r="S18" s="2"/>
      <c r="T18" s="2"/>
      <c r="U18" s="2"/>
      <c r="V18" s="2"/>
      <c r="W18" s="2"/>
      <c r="X18" s="13"/>
    </row>
    <row r="19" spans="2:24" x14ac:dyDescent="0.25">
      <c r="B19" s="12"/>
      <c r="C19" s="2"/>
      <c r="D19" s="2"/>
      <c r="E19" s="2"/>
      <c r="F19" s="2"/>
      <c r="G19" s="2"/>
      <c r="H19" s="2"/>
      <c r="I19" s="2"/>
      <c r="J19" s="2"/>
      <c r="K19" s="2"/>
      <c r="L19" s="2"/>
      <c r="M19" s="2"/>
      <c r="N19" s="2"/>
      <c r="O19" s="2"/>
      <c r="P19" s="2"/>
      <c r="Q19" s="2"/>
      <c r="R19" s="2"/>
      <c r="S19" s="2"/>
      <c r="T19" s="2"/>
      <c r="U19" s="2"/>
      <c r="V19" s="2"/>
      <c r="W19" s="2"/>
      <c r="X19" s="13"/>
    </row>
    <row r="20" spans="2:24" x14ac:dyDescent="0.25">
      <c r="B20" s="12"/>
      <c r="C20" s="2"/>
      <c r="D20" s="2"/>
      <c r="E20" s="2"/>
      <c r="F20" s="2"/>
      <c r="G20" s="2"/>
      <c r="H20" s="2"/>
      <c r="I20" s="2"/>
      <c r="J20" s="2"/>
      <c r="K20" s="2"/>
      <c r="L20" s="2"/>
      <c r="M20" s="2"/>
      <c r="N20" s="2"/>
      <c r="O20" s="2"/>
      <c r="P20" s="2"/>
      <c r="Q20" s="2"/>
      <c r="R20" s="2"/>
      <c r="S20" s="2"/>
      <c r="T20" s="2"/>
      <c r="U20" s="2"/>
      <c r="V20" s="2"/>
      <c r="W20" s="2"/>
      <c r="X20" s="13"/>
    </row>
    <row r="21" spans="2:24" x14ac:dyDescent="0.25">
      <c r="B21" s="12"/>
      <c r="C21" s="2"/>
      <c r="D21" s="2"/>
      <c r="E21" s="2"/>
      <c r="F21" s="2"/>
      <c r="G21" s="2"/>
      <c r="H21" s="2"/>
      <c r="I21" s="2"/>
      <c r="J21" s="2"/>
      <c r="K21" s="2"/>
      <c r="L21" s="2"/>
      <c r="M21" s="2"/>
      <c r="N21" s="2"/>
      <c r="O21" s="2"/>
      <c r="P21" s="2"/>
      <c r="Q21" s="2"/>
      <c r="R21" s="2"/>
      <c r="S21" s="2"/>
      <c r="T21" s="2"/>
      <c r="U21" s="2"/>
      <c r="V21" s="2"/>
      <c r="W21" s="2"/>
      <c r="X21" s="13"/>
    </row>
    <row r="22" spans="2:24" x14ac:dyDescent="0.25">
      <c r="B22" s="12"/>
      <c r="C22" s="2"/>
      <c r="D22" s="2"/>
      <c r="E22" s="2"/>
      <c r="F22" s="2"/>
      <c r="G22" s="2"/>
      <c r="H22" s="2"/>
      <c r="I22" s="2"/>
      <c r="J22" s="2"/>
      <c r="K22" s="2"/>
      <c r="L22" s="2"/>
      <c r="M22" s="2"/>
      <c r="N22" s="2"/>
      <c r="O22" s="2"/>
      <c r="P22" s="2"/>
      <c r="Q22" s="2"/>
      <c r="R22" s="2"/>
      <c r="S22" s="2"/>
      <c r="T22" s="2"/>
      <c r="U22" s="2"/>
      <c r="V22" s="2"/>
      <c r="W22" s="2"/>
      <c r="X22" s="13"/>
    </row>
    <row r="23" spans="2:24" x14ac:dyDescent="0.25">
      <c r="B23" s="12"/>
      <c r="C23" s="2"/>
      <c r="D23" s="2"/>
      <c r="E23" s="2"/>
      <c r="F23" s="2"/>
      <c r="G23" s="2"/>
      <c r="H23" s="2"/>
      <c r="I23" s="2"/>
      <c r="J23" s="2"/>
      <c r="K23" s="2"/>
      <c r="L23" s="2"/>
      <c r="M23" s="2"/>
      <c r="N23" s="2"/>
      <c r="O23" s="2"/>
      <c r="P23" s="2"/>
      <c r="Q23" s="2"/>
      <c r="R23" s="2"/>
      <c r="S23" s="2"/>
      <c r="T23" s="2"/>
      <c r="U23" s="2"/>
      <c r="V23" s="2"/>
      <c r="W23" s="2"/>
      <c r="X23" s="13"/>
    </row>
    <row r="24" spans="2:24" x14ac:dyDescent="0.25">
      <c r="B24" s="12"/>
      <c r="C24" s="2"/>
      <c r="D24" s="2"/>
      <c r="E24" s="2"/>
      <c r="F24" s="2"/>
      <c r="G24" s="2"/>
      <c r="H24" s="2"/>
      <c r="I24" s="2"/>
      <c r="J24" s="2"/>
      <c r="K24" s="2"/>
      <c r="L24" s="2"/>
      <c r="M24" s="2"/>
      <c r="N24" s="2"/>
      <c r="O24" s="2"/>
      <c r="P24" s="2"/>
      <c r="Q24" s="2"/>
      <c r="R24" s="2"/>
      <c r="S24" s="2"/>
      <c r="T24" s="2"/>
      <c r="U24" s="2"/>
      <c r="V24" s="2"/>
      <c r="W24" s="2"/>
      <c r="X24" s="13"/>
    </row>
    <row r="25" spans="2:24" x14ac:dyDescent="0.25">
      <c r="B25" s="12"/>
      <c r="C25" s="2"/>
      <c r="D25" s="2"/>
      <c r="E25" s="2"/>
      <c r="F25" s="2"/>
      <c r="G25" s="2"/>
      <c r="H25" s="2"/>
      <c r="I25" s="2"/>
      <c r="J25" s="2"/>
      <c r="K25" s="2"/>
      <c r="L25" s="2"/>
      <c r="M25" s="2"/>
      <c r="N25" s="2"/>
      <c r="O25" s="2"/>
      <c r="P25" s="2"/>
      <c r="Q25" s="2"/>
      <c r="R25" s="2"/>
      <c r="S25" s="2"/>
      <c r="T25" s="2"/>
      <c r="U25" s="2"/>
      <c r="V25" s="2"/>
      <c r="W25" s="2"/>
      <c r="X25" s="13"/>
    </row>
    <row r="26" spans="2:24" x14ac:dyDescent="0.25">
      <c r="B26" s="12"/>
      <c r="C26" s="2"/>
      <c r="D26" s="2"/>
      <c r="E26" s="2"/>
      <c r="F26" s="2"/>
      <c r="G26" s="2"/>
      <c r="H26" s="2"/>
      <c r="I26" s="2"/>
      <c r="J26" s="2"/>
      <c r="K26" s="2"/>
      <c r="L26" s="2"/>
      <c r="M26" s="2"/>
      <c r="N26" s="2"/>
      <c r="O26" s="2"/>
      <c r="P26" s="2"/>
      <c r="Q26" s="2"/>
      <c r="R26" s="2"/>
      <c r="S26" s="2"/>
      <c r="T26" s="2"/>
      <c r="U26" s="2"/>
      <c r="V26" s="2"/>
      <c r="W26" s="2"/>
      <c r="X26" s="13"/>
    </row>
    <row r="27" spans="2:24" x14ac:dyDescent="0.25">
      <c r="B27" s="12"/>
      <c r="C27" s="2"/>
      <c r="D27" s="2"/>
      <c r="E27" s="2"/>
      <c r="F27" s="2"/>
      <c r="G27" s="2"/>
      <c r="H27" s="2"/>
      <c r="I27" s="2"/>
      <c r="J27" s="2"/>
      <c r="K27" s="2"/>
      <c r="L27" s="2"/>
      <c r="M27" s="2"/>
      <c r="N27" s="2"/>
      <c r="O27" s="2"/>
      <c r="P27" s="2"/>
      <c r="Q27" s="2"/>
      <c r="R27" s="2"/>
      <c r="S27" s="2"/>
      <c r="T27" s="2"/>
      <c r="U27" s="2"/>
      <c r="V27" s="2"/>
      <c r="W27" s="2"/>
      <c r="X27" s="13"/>
    </row>
    <row r="28" spans="2:24" x14ac:dyDescent="0.25">
      <c r="B28" s="12"/>
      <c r="C28" s="2"/>
      <c r="D28" s="2"/>
      <c r="E28" s="2"/>
      <c r="F28" s="2"/>
      <c r="G28" s="2"/>
      <c r="H28" s="2"/>
      <c r="I28" s="2"/>
      <c r="J28" s="2"/>
      <c r="K28" s="2"/>
      <c r="L28" s="2"/>
      <c r="M28" s="2"/>
      <c r="N28" s="2"/>
      <c r="O28" s="2"/>
      <c r="P28" s="2"/>
      <c r="Q28" s="2"/>
      <c r="R28" s="2"/>
      <c r="S28" s="2"/>
      <c r="T28" s="2"/>
      <c r="U28" s="2"/>
      <c r="V28" s="2"/>
      <c r="W28" s="2"/>
      <c r="X28" s="13"/>
    </row>
    <row r="29" spans="2:24" x14ac:dyDescent="0.25">
      <c r="B29" s="12"/>
      <c r="C29" s="2"/>
      <c r="D29" s="2"/>
      <c r="E29" s="2"/>
      <c r="F29" s="2"/>
      <c r="G29" s="2"/>
      <c r="H29" s="2"/>
      <c r="I29" s="2"/>
      <c r="J29" s="2"/>
      <c r="K29" s="2"/>
      <c r="L29" s="2"/>
      <c r="M29" s="2"/>
      <c r="N29" s="2"/>
      <c r="O29" s="2"/>
      <c r="P29" s="2"/>
      <c r="Q29" s="2"/>
      <c r="R29" s="2"/>
      <c r="S29" s="2"/>
      <c r="T29" s="2"/>
      <c r="U29" s="2"/>
      <c r="V29" s="2"/>
      <c r="W29" s="2"/>
      <c r="X29" s="13"/>
    </row>
    <row r="30" spans="2:24" ht="12.75" customHeight="1" x14ac:dyDescent="0.25">
      <c r="B30" s="12"/>
      <c r="C30" s="2"/>
      <c r="D30" s="451" t="s">
        <v>127</v>
      </c>
      <c r="E30" s="452"/>
      <c r="F30" s="452"/>
      <c r="G30" s="452"/>
      <c r="H30" s="452"/>
      <c r="I30" s="452"/>
      <c r="J30" s="452"/>
      <c r="K30" s="452"/>
      <c r="L30" s="453"/>
      <c r="M30" s="435" t="s">
        <v>147</v>
      </c>
      <c r="N30" s="436"/>
      <c r="O30" s="478" t="s">
        <v>190</v>
      </c>
      <c r="P30" s="484"/>
      <c r="Q30" s="2"/>
      <c r="R30" s="2"/>
      <c r="S30" s="2"/>
      <c r="T30" s="2"/>
      <c r="U30" s="2"/>
      <c r="V30" s="2"/>
      <c r="W30" s="2"/>
      <c r="X30" s="13"/>
    </row>
    <row r="31" spans="2:24" x14ac:dyDescent="0.25">
      <c r="B31" s="12"/>
      <c r="C31" s="2"/>
      <c r="D31" s="454"/>
      <c r="E31" s="455"/>
      <c r="F31" s="455"/>
      <c r="G31" s="455"/>
      <c r="H31" s="455"/>
      <c r="I31" s="455"/>
      <c r="J31" s="455"/>
      <c r="K31" s="455"/>
      <c r="L31" s="456"/>
      <c r="M31" s="436"/>
      <c r="N31" s="436"/>
      <c r="O31" s="480"/>
      <c r="P31" s="485"/>
      <c r="Q31" s="2"/>
      <c r="R31" s="2"/>
      <c r="S31" s="2"/>
      <c r="T31" s="2"/>
      <c r="U31" s="2"/>
      <c r="V31" s="2"/>
      <c r="W31" s="2"/>
      <c r="X31" s="13"/>
    </row>
    <row r="32" spans="2:24" x14ac:dyDescent="0.25">
      <c r="B32" s="12"/>
      <c r="C32" s="2"/>
      <c r="D32" s="454"/>
      <c r="E32" s="455"/>
      <c r="F32" s="455"/>
      <c r="G32" s="455"/>
      <c r="H32" s="455"/>
      <c r="I32" s="455"/>
      <c r="J32" s="455"/>
      <c r="K32" s="455"/>
      <c r="L32" s="456"/>
      <c r="M32" s="436"/>
      <c r="N32" s="436"/>
      <c r="O32" s="480"/>
      <c r="P32" s="485"/>
      <c r="Q32" s="2"/>
      <c r="R32" s="2"/>
      <c r="S32" s="2"/>
      <c r="T32" s="2"/>
      <c r="U32" s="2"/>
      <c r="V32" s="2"/>
      <c r="W32" s="2"/>
      <c r="X32" s="13"/>
    </row>
    <row r="33" spans="2:25" x14ac:dyDescent="0.25">
      <c r="B33" s="12"/>
      <c r="C33" s="2"/>
      <c r="D33" s="457"/>
      <c r="E33" s="458"/>
      <c r="F33" s="458"/>
      <c r="G33" s="458"/>
      <c r="H33" s="458"/>
      <c r="I33" s="458"/>
      <c r="J33" s="458"/>
      <c r="K33" s="458"/>
      <c r="L33" s="459"/>
      <c r="M33" s="436"/>
      <c r="N33" s="436"/>
      <c r="O33" s="482"/>
      <c r="P33" s="486"/>
      <c r="Q33" s="2"/>
      <c r="R33" s="2"/>
      <c r="S33" s="2"/>
      <c r="T33" s="2"/>
      <c r="U33" s="2"/>
      <c r="V33" s="2"/>
      <c r="W33" s="2"/>
      <c r="X33" s="13"/>
    </row>
    <row r="34" spans="2:25" ht="15" customHeight="1" x14ac:dyDescent="0.25">
      <c r="B34" s="460" t="s">
        <v>124</v>
      </c>
      <c r="C34" s="474" t="s">
        <v>146</v>
      </c>
      <c r="D34" s="2"/>
      <c r="E34" s="449" t="s">
        <v>121</v>
      </c>
      <c r="F34" s="449"/>
      <c r="G34" s="439" t="s">
        <v>140</v>
      </c>
      <c r="H34" s="2"/>
      <c r="I34" s="2"/>
      <c r="J34" s="199"/>
      <c r="K34" s="141"/>
      <c r="O34" s="478" t="s">
        <v>69</v>
      </c>
      <c r="P34" s="479"/>
      <c r="Q34" s="435" t="s">
        <v>68</v>
      </c>
      <c r="R34" s="2"/>
      <c r="S34" s="2"/>
      <c r="T34" s="2"/>
      <c r="U34" s="465" t="s">
        <v>164</v>
      </c>
      <c r="V34" s="466"/>
      <c r="W34" s="462" t="s">
        <v>128</v>
      </c>
      <c r="X34" s="473" t="s">
        <v>149</v>
      </c>
    </row>
    <row r="35" spans="2:25" ht="15" customHeight="1" x14ac:dyDescent="0.25">
      <c r="B35" s="460"/>
      <c r="C35" s="436"/>
      <c r="D35" s="2"/>
      <c r="E35" s="450"/>
      <c r="F35" s="450"/>
      <c r="G35" s="436"/>
      <c r="H35" s="2"/>
      <c r="I35" s="2"/>
      <c r="J35" s="199"/>
      <c r="K35" s="58"/>
      <c r="O35" s="480"/>
      <c r="P35" s="481"/>
      <c r="Q35" s="436"/>
      <c r="R35" s="2"/>
      <c r="S35" s="2"/>
      <c r="T35" s="2"/>
      <c r="U35" s="467"/>
      <c r="V35" s="468"/>
      <c r="W35" s="463"/>
      <c r="X35" s="473"/>
    </row>
    <row r="36" spans="2:25" ht="15" customHeight="1" x14ac:dyDescent="0.25">
      <c r="B36" s="460"/>
      <c r="C36" s="436"/>
      <c r="D36" s="2"/>
      <c r="E36" s="450"/>
      <c r="F36" s="450"/>
      <c r="G36" s="436"/>
      <c r="H36" s="2"/>
      <c r="I36" s="2"/>
      <c r="J36" s="199"/>
      <c r="K36" s="58"/>
      <c r="O36" s="480"/>
      <c r="P36" s="481"/>
      <c r="Q36" s="436"/>
      <c r="R36" s="2"/>
      <c r="S36" s="2"/>
      <c r="T36" s="2"/>
      <c r="U36" s="467"/>
      <c r="V36" s="468"/>
      <c r="W36" s="463"/>
      <c r="X36" s="473"/>
      <c r="Y36" s="2"/>
    </row>
    <row r="37" spans="2:25" ht="15" customHeight="1" x14ac:dyDescent="0.25">
      <c r="B37" s="460"/>
      <c r="C37" s="436"/>
      <c r="D37" s="2"/>
      <c r="E37" s="450"/>
      <c r="F37" s="450"/>
      <c r="G37" s="436"/>
      <c r="H37" s="2"/>
      <c r="I37" s="2"/>
      <c r="J37" s="199"/>
      <c r="K37" s="58"/>
      <c r="O37" s="482"/>
      <c r="P37" s="483"/>
      <c r="Q37" s="436"/>
      <c r="R37" s="2"/>
      <c r="S37" s="2"/>
      <c r="T37" s="2"/>
      <c r="U37" s="469"/>
      <c r="V37" s="470"/>
      <c r="W37" s="464"/>
      <c r="X37" s="473"/>
    </row>
    <row r="38" spans="2:25" ht="15" customHeight="1" x14ac:dyDescent="0.25">
      <c r="B38" s="471" t="s">
        <v>165</v>
      </c>
      <c r="C38" s="466"/>
      <c r="D38" s="292"/>
      <c r="E38" s="58"/>
      <c r="F38" s="58"/>
      <c r="G38" s="2"/>
      <c r="H38" s="476" t="s">
        <v>98</v>
      </c>
      <c r="I38" s="476"/>
      <c r="J38" s="476"/>
      <c r="K38" s="476"/>
      <c r="L38" s="476"/>
      <c r="M38" s="476"/>
      <c r="N38" s="474" t="s">
        <v>67</v>
      </c>
      <c r="O38" s="187"/>
      <c r="P38" s="461" t="s">
        <v>162</v>
      </c>
      <c r="Q38" s="461"/>
      <c r="R38" s="461"/>
      <c r="S38" s="461" t="s">
        <v>120</v>
      </c>
      <c r="T38" s="292"/>
      <c r="U38" s="2"/>
      <c r="V38" s="2"/>
      <c r="W38" s="2"/>
      <c r="X38" s="13"/>
    </row>
    <row r="39" spans="2:25" ht="15" customHeight="1" x14ac:dyDescent="0.25">
      <c r="B39" s="472"/>
      <c r="C39" s="468"/>
      <c r="D39" s="292"/>
      <c r="E39" s="58"/>
      <c r="F39" s="58"/>
      <c r="G39" s="58"/>
      <c r="H39" s="476"/>
      <c r="I39" s="476"/>
      <c r="J39" s="476"/>
      <c r="K39" s="476"/>
      <c r="L39" s="476"/>
      <c r="M39" s="476"/>
      <c r="N39" s="436"/>
      <c r="O39" s="187"/>
      <c r="P39" s="461"/>
      <c r="Q39" s="461"/>
      <c r="R39" s="461"/>
      <c r="S39" s="461"/>
      <c r="T39" s="292"/>
      <c r="U39" s="2"/>
      <c r="V39" s="2"/>
      <c r="W39" s="2"/>
      <c r="X39" s="13"/>
    </row>
    <row r="40" spans="2:25" ht="15" customHeight="1" x14ac:dyDescent="0.25">
      <c r="B40" s="472"/>
      <c r="C40" s="468"/>
      <c r="D40" s="292"/>
      <c r="E40" s="57"/>
      <c r="F40" s="57"/>
      <c r="G40" s="58"/>
      <c r="H40" s="476"/>
      <c r="I40" s="476"/>
      <c r="J40" s="476"/>
      <c r="K40" s="476"/>
      <c r="L40" s="476"/>
      <c r="M40" s="476"/>
      <c r="N40" s="436"/>
      <c r="O40" s="187"/>
      <c r="P40" s="461"/>
      <c r="Q40" s="461"/>
      <c r="R40" s="461"/>
      <c r="S40" s="461"/>
      <c r="T40" s="292"/>
      <c r="U40" s="2"/>
      <c r="V40" s="2"/>
      <c r="W40" s="2"/>
      <c r="X40" s="13"/>
    </row>
    <row r="41" spans="2:25" ht="15" customHeight="1" x14ac:dyDescent="0.25">
      <c r="B41" s="472"/>
      <c r="C41" s="468"/>
      <c r="D41" s="292"/>
      <c r="E41" s="57"/>
      <c r="F41" s="57"/>
      <c r="G41" s="58"/>
      <c r="H41" s="477"/>
      <c r="I41" s="477"/>
      <c r="J41" s="477"/>
      <c r="K41" s="477"/>
      <c r="L41" s="477"/>
      <c r="M41" s="477"/>
      <c r="N41" s="475"/>
      <c r="O41" s="187"/>
      <c r="P41" s="462"/>
      <c r="Q41" s="462"/>
      <c r="R41" s="462"/>
      <c r="S41" s="462"/>
      <c r="T41" s="292"/>
      <c r="U41" s="2"/>
      <c r="V41" s="2"/>
      <c r="W41" s="2"/>
      <c r="X41" s="13"/>
    </row>
    <row r="42" spans="2:25" ht="11.25" customHeight="1" x14ac:dyDescent="0.25">
      <c r="B42" s="440" t="s">
        <v>97</v>
      </c>
      <c r="C42" s="441"/>
      <c r="D42" s="441"/>
      <c r="E42" s="441"/>
      <c r="F42" s="441"/>
      <c r="G42" s="441"/>
      <c r="H42" s="441"/>
      <c r="I42" s="441"/>
      <c r="J42" s="441"/>
      <c r="K42" s="441"/>
      <c r="L42" s="441"/>
      <c r="M42" s="441"/>
      <c r="N42" s="441"/>
      <c r="O42" s="441"/>
      <c r="P42" s="441"/>
      <c r="Q42" s="441"/>
      <c r="R42" s="441"/>
      <c r="S42" s="442"/>
      <c r="T42" s="297"/>
      <c r="U42" s="440" t="s">
        <v>97</v>
      </c>
      <c r="V42" s="441"/>
      <c r="W42" s="441"/>
      <c r="X42" s="442"/>
    </row>
    <row r="43" spans="2:25" ht="11.25" customHeight="1" x14ac:dyDescent="0.25">
      <c r="B43" s="443"/>
      <c r="C43" s="444"/>
      <c r="D43" s="444"/>
      <c r="E43" s="444"/>
      <c r="F43" s="444"/>
      <c r="G43" s="444"/>
      <c r="H43" s="444"/>
      <c r="I43" s="444"/>
      <c r="J43" s="444"/>
      <c r="K43" s="444"/>
      <c r="L43" s="444"/>
      <c r="M43" s="444"/>
      <c r="N43" s="444"/>
      <c r="O43" s="444"/>
      <c r="P43" s="444"/>
      <c r="Q43" s="444"/>
      <c r="R43" s="444"/>
      <c r="S43" s="445"/>
      <c r="T43" s="297"/>
      <c r="U43" s="443"/>
      <c r="V43" s="444"/>
      <c r="W43" s="444"/>
      <c r="X43" s="445"/>
    </row>
    <row r="44" spans="2:25" ht="11.25" customHeight="1" x14ac:dyDescent="0.25">
      <c r="B44" s="443"/>
      <c r="C44" s="444"/>
      <c r="D44" s="444"/>
      <c r="E44" s="444"/>
      <c r="F44" s="444"/>
      <c r="G44" s="444"/>
      <c r="H44" s="444"/>
      <c r="I44" s="444"/>
      <c r="J44" s="444"/>
      <c r="K44" s="444"/>
      <c r="L44" s="444"/>
      <c r="M44" s="444"/>
      <c r="N44" s="444"/>
      <c r="O44" s="444"/>
      <c r="P44" s="444"/>
      <c r="Q44" s="444"/>
      <c r="R44" s="444"/>
      <c r="S44" s="445"/>
      <c r="T44" s="297"/>
      <c r="U44" s="443"/>
      <c r="V44" s="444"/>
      <c r="W44" s="444"/>
      <c r="X44" s="445"/>
    </row>
    <row r="45" spans="2:25" ht="11.25" customHeight="1" x14ac:dyDescent="0.25">
      <c r="B45" s="446"/>
      <c r="C45" s="447"/>
      <c r="D45" s="447"/>
      <c r="E45" s="447"/>
      <c r="F45" s="447"/>
      <c r="G45" s="447"/>
      <c r="H45" s="447"/>
      <c r="I45" s="447"/>
      <c r="J45" s="447"/>
      <c r="K45" s="447"/>
      <c r="L45" s="447"/>
      <c r="M45" s="447"/>
      <c r="N45" s="447"/>
      <c r="O45" s="447"/>
      <c r="P45" s="447"/>
      <c r="Q45" s="447"/>
      <c r="R45" s="447"/>
      <c r="S45" s="448"/>
      <c r="T45" s="297"/>
      <c r="U45" s="446"/>
      <c r="V45" s="447"/>
      <c r="W45" s="447"/>
      <c r="X45" s="448"/>
    </row>
    <row r="46" spans="2:25" ht="7.5" customHeight="1" x14ac:dyDescent="0.25">
      <c r="R46" s="2"/>
    </row>
    <row r="48" spans="2:25" ht="15.6" x14ac:dyDescent="0.3">
      <c r="G48" s="59"/>
      <c r="H48" s="59"/>
      <c r="I48" s="59"/>
      <c r="J48" s="59"/>
      <c r="K48" s="59"/>
    </row>
    <row r="49" spans="7:11" x14ac:dyDescent="0.25">
      <c r="G49" s="60"/>
      <c r="H49" s="60"/>
      <c r="I49" s="60"/>
      <c r="J49" s="60"/>
      <c r="K49" s="60"/>
    </row>
    <row r="50" spans="7:11" x14ac:dyDescent="0.25">
      <c r="G50" s="61"/>
      <c r="H50" s="61"/>
      <c r="I50" s="61"/>
      <c r="J50" s="61"/>
      <c r="K50" s="61"/>
    </row>
    <row r="51" spans="7:11" x14ac:dyDescent="0.25">
      <c r="G51" s="61"/>
      <c r="H51" s="61"/>
      <c r="I51" s="61"/>
      <c r="J51" s="61"/>
      <c r="K51" s="61"/>
    </row>
    <row r="52" spans="7:11" x14ac:dyDescent="0.25">
      <c r="G52" s="61"/>
      <c r="H52" s="61"/>
      <c r="I52" s="61"/>
      <c r="J52" s="61"/>
      <c r="K52" s="61"/>
    </row>
    <row r="53" spans="7:11" x14ac:dyDescent="0.25">
      <c r="G53" s="61"/>
      <c r="H53" s="61"/>
      <c r="I53" s="61"/>
      <c r="J53" s="61"/>
      <c r="K53" s="61"/>
    </row>
    <row r="54" spans="7:11" x14ac:dyDescent="0.25">
      <c r="G54" s="61"/>
      <c r="H54" s="61"/>
      <c r="I54" s="61"/>
      <c r="J54" s="61"/>
      <c r="K54" s="61"/>
    </row>
    <row r="55" spans="7:11" x14ac:dyDescent="0.25">
      <c r="G55" s="61"/>
      <c r="H55" s="61"/>
      <c r="I55" s="61"/>
      <c r="J55" s="61"/>
      <c r="K55" s="61"/>
    </row>
    <row r="56" spans="7:11" x14ac:dyDescent="0.25">
      <c r="G56" s="61"/>
      <c r="H56" s="61"/>
      <c r="I56" s="61"/>
      <c r="J56" s="61"/>
      <c r="K56" s="61"/>
    </row>
    <row r="57" spans="7:11" x14ac:dyDescent="0.25">
      <c r="G57" s="61"/>
      <c r="H57" s="61"/>
      <c r="I57" s="61"/>
      <c r="J57" s="61"/>
      <c r="K57" s="61"/>
    </row>
    <row r="58" spans="7:11" x14ac:dyDescent="0.25">
      <c r="G58" s="61"/>
      <c r="H58" s="61"/>
      <c r="I58" s="61"/>
      <c r="J58" s="61"/>
      <c r="K58" s="61"/>
    </row>
    <row r="59" spans="7:11" x14ac:dyDescent="0.25">
      <c r="G59" s="61"/>
      <c r="H59" s="61"/>
      <c r="I59" s="61"/>
      <c r="J59" s="61"/>
      <c r="K59" s="61"/>
    </row>
    <row r="60" spans="7:11" x14ac:dyDescent="0.25">
      <c r="G60" s="60"/>
      <c r="H60" s="60"/>
      <c r="I60" s="60"/>
      <c r="J60" s="60"/>
      <c r="K60" s="60"/>
    </row>
    <row r="61" spans="7:11" x14ac:dyDescent="0.25">
      <c r="G61" s="61"/>
      <c r="H61" s="61"/>
      <c r="I61" s="61"/>
      <c r="J61" s="61"/>
      <c r="K61" s="61"/>
    </row>
    <row r="62" spans="7:11" x14ac:dyDescent="0.25">
      <c r="G62" s="61"/>
      <c r="H62" s="61"/>
      <c r="I62" s="61"/>
      <c r="J62" s="61"/>
      <c r="K62" s="61"/>
    </row>
    <row r="63" spans="7:11" x14ac:dyDescent="0.25">
      <c r="G63" s="61"/>
      <c r="H63" s="61"/>
      <c r="I63" s="61"/>
      <c r="J63" s="61"/>
      <c r="K63" s="61"/>
    </row>
    <row r="64" spans="7:11" x14ac:dyDescent="0.25">
      <c r="G64" s="61"/>
      <c r="H64" s="61"/>
      <c r="I64" s="61"/>
      <c r="J64" s="61"/>
      <c r="K64" s="61"/>
    </row>
    <row r="65" spans="7:11" x14ac:dyDescent="0.25">
      <c r="G65" s="61"/>
      <c r="H65" s="61"/>
      <c r="I65" s="61"/>
      <c r="J65" s="61"/>
      <c r="K65" s="61"/>
    </row>
    <row r="66" spans="7:11" x14ac:dyDescent="0.25">
      <c r="G66" s="62"/>
      <c r="H66" s="61"/>
      <c r="I66" s="61"/>
      <c r="J66" s="61"/>
      <c r="K66" s="61"/>
    </row>
    <row r="67" spans="7:11" x14ac:dyDescent="0.25">
      <c r="G67" s="61"/>
      <c r="H67" s="61"/>
      <c r="I67" s="61"/>
      <c r="J67" s="61"/>
      <c r="K67" s="61"/>
    </row>
    <row r="68" spans="7:11" x14ac:dyDescent="0.25">
      <c r="G68" s="61"/>
      <c r="H68" s="61"/>
      <c r="I68" s="61"/>
      <c r="J68" s="61"/>
      <c r="K68" s="61"/>
    </row>
    <row r="69" spans="7:11" x14ac:dyDescent="0.25">
      <c r="G69" s="62"/>
      <c r="H69" s="61"/>
      <c r="I69" s="61"/>
      <c r="J69" s="61"/>
      <c r="K69" s="61"/>
    </row>
    <row r="70" spans="7:11" x14ac:dyDescent="0.25">
      <c r="G70" s="62"/>
      <c r="H70" s="61"/>
      <c r="I70" s="61"/>
      <c r="J70" s="61"/>
      <c r="K70" s="61"/>
    </row>
    <row r="71" spans="7:11" x14ac:dyDescent="0.25">
      <c r="G71" s="61"/>
      <c r="H71" s="61"/>
      <c r="I71" s="61"/>
      <c r="J71" s="61"/>
      <c r="K71" s="61"/>
    </row>
    <row r="72" spans="7:11" x14ac:dyDescent="0.25">
      <c r="G72" s="61"/>
      <c r="H72" s="61"/>
      <c r="I72" s="61"/>
      <c r="J72" s="61"/>
      <c r="K72" s="61"/>
    </row>
    <row r="73" spans="7:11" x14ac:dyDescent="0.25">
      <c r="G73" s="61"/>
      <c r="H73" s="61"/>
      <c r="I73" s="61"/>
      <c r="J73" s="61"/>
      <c r="K73" s="61"/>
    </row>
    <row r="74" spans="7:11" x14ac:dyDescent="0.25">
      <c r="G74" s="61"/>
      <c r="H74" s="61"/>
      <c r="I74" s="61"/>
      <c r="J74" s="61"/>
      <c r="K74" s="61"/>
    </row>
    <row r="75" spans="7:11" x14ac:dyDescent="0.25">
      <c r="G75" s="61"/>
      <c r="H75" s="61"/>
      <c r="I75" s="61"/>
      <c r="J75" s="61"/>
      <c r="K75" s="61"/>
    </row>
    <row r="76" spans="7:11" x14ac:dyDescent="0.25">
      <c r="G76" s="61"/>
      <c r="H76" s="61"/>
      <c r="I76" s="61"/>
      <c r="J76" s="61"/>
      <c r="K76" s="61"/>
    </row>
    <row r="77" spans="7:11" x14ac:dyDescent="0.25">
      <c r="G77" s="61"/>
      <c r="H77" s="61"/>
      <c r="I77" s="61"/>
      <c r="J77" s="61"/>
      <c r="K77" s="61"/>
    </row>
    <row r="78" spans="7:11" x14ac:dyDescent="0.25">
      <c r="G78" s="61"/>
      <c r="H78" s="61"/>
      <c r="I78" s="61"/>
      <c r="J78" s="61"/>
      <c r="K78" s="61"/>
    </row>
    <row r="79" spans="7:11" x14ac:dyDescent="0.25">
      <c r="G79" s="61"/>
      <c r="H79" s="61"/>
      <c r="I79" s="61"/>
      <c r="J79" s="61"/>
      <c r="K79" s="61"/>
    </row>
    <row r="80" spans="7:11" x14ac:dyDescent="0.25">
      <c r="G80" s="60"/>
      <c r="H80" s="60"/>
      <c r="I80" s="60"/>
      <c r="J80" s="60"/>
      <c r="K80" s="60"/>
    </row>
    <row r="81" spans="7:11" x14ac:dyDescent="0.25">
      <c r="G81" s="61"/>
      <c r="H81" s="61"/>
      <c r="I81" s="61"/>
      <c r="J81" s="61"/>
      <c r="K81" s="61"/>
    </row>
    <row r="82" spans="7:11" x14ac:dyDescent="0.25">
      <c r="G82" s="61"/>
      <c r="H82" s="61"/>
      <c r="I82" s="61"/>
      <c r="J82" s="61"/>
      <c r="K82" s="61"/>
    </row>
    <row r="83" spans="7:11" x14ac:dyDescent="0.25">
      <c r="G83" s="61"/>
      <c r="H83" s="61"/>
      <c r="I83" s="61"/>
      <c r="J83" s="61"/>
      <c r="K83" s="61"/>
    </row>
    <row r="84" spans="7:11" x14ac:dyDescent="0.25">
      <c r="G84" s="61"/>
      <c r="H84" s="61"/>
      <c r="I84" s="61"/>
      <c r="J84" s="61"/>
      <c r="K84" s="61"/>
    </row>
    <row r="85" spans="7:11" x14ac:dyDescent="0.25">
      <c r="G85" s="61"/>
      <c r="H85" s="61"/>
      <c r="I85" s="61"/>
      <c r="J85" s="61"/>
      <c r="K85" s="61"/>
    </row>
    <row r="86" spans="7:11" x14ac:dyDescent="0.25">
      <c r="G86" s="61"/>
      <c r="H86" s="61"/>
      <c r="I86" s="61"/>
      <c r="J86" s="61"/>
      <c r="K86" s="61"/>
    </row>
    <row r="87" spans="7:11" x14ac:dyDescent="0.25">
      <c r="G87" s="63"/>
      <c r="H87" s="63"/>
      <c r="I87" s="63"/>
      <c r="J87" s="63"/>
      <c r="K87" s="63"/>
    </row>
  </sheetData>
  <sheetProtection algorithmName="SHA-512" hashValue="xQl2vSHRHlnYO8+sMQqZ1CuME1mjBtAzdqm8GFA2qRugR2u/lGyhEjaXyOulbxeDgfruEnO85qfy5EDDIO9JBw==" saltValue="oGV/An20GNZLJDHBN/2LiA==" spinCount="100000" sheet="1" objects="1" scenarios="1"/>
  <mergeCells count="20">
    <mergeCell ref="U42:X45"/>
    <mergeCell ref="E34:F37"/>
    <mergeCell ref="D30:L33"/>
    <mergeCell ref="B34:B37"/>
    <mergeCell ref="P38:R41"/>
    <mergeCell ref="S38:S41"/>
    <mergeCell ref="W34:W37"/>
    <mergeCell ref="U34:V37"/>
    <mergeCell ref="B38:C41"/>
    <mergeCell ref="X34:X37"/>
    <mergeCell ref="N38:N41"/>
    <mergeCell ref="H38:M41"/>
    <mergeCell ref="C34:C37"/>
    <mergeCell ref="O34:P37"/>
    <mergeCell ref="O30:P33"/>
    <mergeCell ref="Q34:Q37"/>
    <mergeCell ref="J12:K13"/>
    <mergeCell ref="G34:G37"/>
    <mergeCell ref="M30:N33"/>
    <mergeCell ref="B42:S45"/>
  </mergeCells>
  <phoneticPr fontId="1" type="noConversion"/>
  <pageMargins left="0.75" right="0.75" top="1" bottom="1" header="0" footer="0"/>
  <pageSetup paperSize="8" scale="96"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2:N60"/>
  <sheetViews>
    <sheetView view="pageBreakPreview" zoomScaleNormal="100" zoomScaleSheetLayoutView="100" workbookViewId="0">
      <selection activeCell="B21" sqref="B21:F21"/>
    </sheetView>
  </sheetViews>
  <sheetFormatPr defaultColWidth="9.109375" defaultRowHeight="13.2" x14ac:dyDescent="0.25"/>
  <cols>
    <col min="1" max="1" width="1.6640625" style="14" customWidth="1"/>
    <col min="2" max="2" width="7.109375" style="14" customWidth="1"/>
    <col min="3" max="3" width="42.6640625" style="14" customWidth="1"/>
    <col min="4" max="4" width="13.5546875" style="15" customWidth="1"/>
    <col min="5" max="6" width="13.5546875" style="14" customWidth="1"/>
    <col min="7" max="8" width="9.109375" style="14"/>
    <col min="9" max="9" width="19.6640625" style="14" bestFit="1" customWidth="1"/>
    <col min="10" max="16384" width="9.109375" style="14"/>
  </cols>
  <sheetData>
    <row r="2" spans="1:12" x14ac:dyDescent="0.25">
      <c r="E2" s="16" t="s">
        <v>15</v>
      </c>
      <c r="F2" s="17" t="s">
        <v>130</v>
      </c>
    </row>
    <row r="5" spans="1:12" ht="12.75" customHeight="1" thickBot="1" x14ac:dyDescent="0.3"/>
    <row r="6" spans="1:12" ht="15.6" thickBot="1" x14ac:dyDescent="0.3">
      <c r="B6" s="317" t="s">
        <v>12</v>
      </c>
      <c r="C6" s="318"/>
      <c r="D6" s="318"/>
      <c r="E6" s="318"/>
      <c r="F6" s="319"/>
      <c r="G6" s="18"/>
    </row>
    <row r="7" spans="1:12" ht="4.5" customHeight="1" x14ac:dyDescent="0.25">
      <c r="A7" s="19"/>
      <c r="B7" s="20"/>
      <c r="C7" s="21"/>
      <c r="D7" s="21"/>
      <c r="E7" s="21"/>
      <c r="F7" s="22"/>
      <c r="G7" s="23"/>
    </row>
    <row r="8" spans="1:12" ht="12.75" customHeight="1" x14ac:dyDescent="0.25">
      <c r="A8" s="19"/>
      <c r="B8" s="320" t="s">
        <v>203</v>
      </c>
      <c r="C8" s="320"/>
      <c r="D8" s="320"/>
      <c r="E8" s="320"/>
      <c r="F8" s="320"/>
    </row>
    <row r="9" spans="1:12" ht="12.75" customHeight="1" x14ac:dyDescent="0.25">
      <c r="A9" s="19"/>
      <c r="B9" s="320"/>
      <c r="C9" s="320"/>
      <c r="D9" s="320"/>
      <c r="E9" s="320"/>
      <c r="F9" s="320"/>
      <c r="L9" s="24" t="s">
        <v>20</v>
      </c>
    </row>
    <row r="10" spans="1:12" ht="12.75" customHeight="1" x14ac:dyDescent="0.25">
      <c r="A10" s="19"/>
      <c r="B10" s="320"/>
      <c r="C10" s="320"/>
      <c r="D10" s="320"/>
      <c r="E10" s="320"/>
      <c r="F10" s="320"/>
    </row>
    <row r="11" spans="1:12" ht="18.75" customHeight="1" x14ac:dyDescent="0.25">
      <c r="A11" s="19"/>
      <c r="B11" s="320"/>
      <c r="C11" s="320"/>
      <c r="D11" s="320"/>
      <c r="E11" s="320"/>
      <c r="F11" s="320"/>
    </row>
    <row r="12" spans="1:12" ht="7.5" customHeight="1" x14ac:dyDescent="0.25">
      <c r="A12" s="19"/>
      <c r="B12" s="321" t="s">
        <v>204</v>
      </c>
      <c r="C12" s="322"/>
      <c r="D12" s="322"/>
      <c r="E12" s="322"/>
      <c r="F12" s="323"/>
    </row>
    <row r="13" spans="1:12" ht="12.75" customHeight="1" x14ac:dyDescent="0.25">
      <c r="A13" s="19"/>
      <c r="B13" s="324"/>
      <c r="C13" s="325"/>
      <c r="D13" s="325"/>
      <c r="E13" s="325"/>
      <c r="F13" s="326"/>
    </row>
    <row r="14" spans="1:12" ht="12" customHeight="1" x14ac:dyDescent="0.25">
      <c r="A14" s="19"/>
      <c r="B14" s="324"/>
      <c r="C14" s="325"/>
      <c r="D14" s="325"/>
      <c r="E14" s="325"/>
      <c r="F14" s="326"/>
    </row>
    <row r="15" spans="1:12" ht="27" customHeight="1" x14ac:dyDescent="0.25">
      <c r="A15" s="19"/>
      <c r="B15" s="324"/>
      <c r="C15" s="325"/>
      <c r="D15" s="325"/>
      <c r="E15" s="325"/>
      <c r="F15" s="326"/>
      <c r="I15" s="24"/>
    </row>
    <row r="16" spans="1:12" x14ac:dyDescent="0.25">
      <c r="B16" s="327" t="s">
        <v>218</v>
      </c>
      <c r="C16" s="328"/>
      <c r="D16" s="328"/>
      <c r="E16" s="328"/>
      <c r="F16" s="329"/>
    </row>
    <row r="17" spans="1:8" x14ac:dyDescent="0.25">
      <c r="B17" s="330"/>
      <c r="C17" s="331"/>
      <c r="D17" s="331"/>
      <c r="E17" s="331"/>
      <c r="F17" s="332"/>
    </row>
    <row r="18" spans="1:8" x14ac:dyDescent="0.25">
      <c r="B18" s="330"/>
      <c r="C18" s="331"/>
      <c r="D18" s="331"/>
      <c r="E18" s="331"/>
      <c r="F18" s="332"/>
    </row>
    <row r="19" spans="1:8" x14ac:dyDescent="0.25">
      <c r="B19" s="330"/>
      <c r="C19" s="331"/>
      <c r="D19" s="331"/>
      <c r="E19" s="331"/>
      <c r="F19" s="332"/>
    </row>
    <row r="20" spans="1:8" ht="35.25" customHeight="1" x14ac:dyDescent="0.25">
      <c r="A20" s="19"/>
      <c r="B20" s="345" t="s">
        <v>205</v>
      </c>
      <c r="C20" s="343"/>
      <c r="D20" s="343"/>
      <c r="E20" s="343"/>
      <c r="F20" s="344"/>
      <c r="G20" s="119"/>
      <c r="H20" s="119"/>
    </row>
    <row r="21" spans="1:8" ht="32.25" customHeight="1" x14ac:dyDescent="0.25">
      <c r="A21" s="19"/>
      <c r="B21" s="342" t="s">
        <v>175</v>
      </c>
      <c r="C21" s="343"/>
      <c r="D21" s="343"/>
      <c r="E21" s="343"/>
      <c r="F21" s="344"/>
      <c r="G21" s="119"/>
      <c r="H21" s="119"/>
    </row>
    <row r="22" spans="1:8" x14ac:dyDescent="0.25">
      <c r="A22" s="19"/>
      <c r="B22" s="333" t="s">
        <v>166</v>
      </c>
      <c r="C22" s="334"/>
      <c r="D22" s="334"/>
      <c r="E22" s="334"/>
      <c r="F22" s="335"/>
      <c r="G22" s="103"/>
      <c r="H22" s="103"/>
    </row>
    <row r="23" spans="1:8" ht="12.75" customHeight="1" x14ac:dyDescent="0.25">
      <c r="A23" s="19"/>
      <c r="B23" s="336"/>
      <c r="C23" s="337"/>
      <c r="D23" s="337"/>
      <c r="E23" s="337"/>
      <c r="F23" s="338"/>
      <c r="G23" s="103"/>
      <c r="H23" s="103"/>
    </row>
    <row r="24" spans="1:8" x14ac:dyDescent="0.25">
      <c r="A24" s="19"/>
      <c r="B24" s="339"/>
      <c r="C24" s="340"/>
      <c r="D24" s="340"/>
      <c r="E24" s="340"/>
      <c r="F24" s="341"/>
      <c r="G24" s="103"/>
      <c r="H24" s="103"/>
    </row>
    <row r="25" spans="1:8" ht="12.75" customHeight="1" x14ac:dyDescent="0.25">
      <c r="B25" s="333" t="s">
        <v>167</v>
      </c>
      <c r="C25" s="334"/>
      <c r="D25" s="334"/>
      <c r="E25" s="334"/>
      <c r="F25" s="335"/>
    </row>
    <row r="26" spans="1:8" ht="12.75" customHeight="1" x14ac:dyDescent="0.25">
      <c r="B26" s="336"/>
      <c r="C26" s="337"/>
      <c r="D26" s="337"/>
      <c r="E26" s="337"/>
      <c r="F26" s="338"/>
      <c r="H26" s="135"/>
    </row>
    <row r="27" spans="1:8" ht="12.75" customHeight="1" x14ac:dyDescent="0.25">
      <c r="B27" s="336"/>
      <c r="C27" s="337"/>
      <c r="D27" s="337"/>
      <c r="E27" s="337"/>
      <c r="F27" s="338"/>
      <c r="H27" s="135"/>
    </row>
    <row r="28" spans="1:8" ht="26.25" customHeight="1" x14ac:dyDescent="0.25">
      <c r="B28" s="339"/>
      <c r="C28" s="340"/>
      <c r="D28" s="340"/>
      <c r="E28" s="340"/>
      <c r="F28" s="341"/>
      <c r="H28" s="103"/>
    </row>
    <row r="29" spans="1:8" x14ac:dyDescent="0.25">
      <c r="B29" s="333" t="s">
        <v>248</v>
      </c>
      <c r="C29" s="334"/>
      <c r="D29" s="334"/>
      <c r="E29" s="334"/>
      <c r="F29" s="335"/>
      <c r="H29" s="154"/>
    </row>
    <row r="30" spans="1:8" x14ac:dyDescent="0.25">
      <c r="B30" s="336"/>
      <c r="C30" s="337"/>
      <c r="D30" s="337"/>
      <c r="E30" s="337"/>
      <c r="F30" s="338"/>
      <c r="H30" s="154"/>
    </row>
    <row r="31" spans="1:8" x14ac:dyDescent="0.25">
      <c r="B31" s="339"/>
      <c r="C31" s="340"/>
      <c r="D31" s="340"/>
      <c r="E31" s="340"/>
      <c r="F31" s="341"/>
      <c r="H31" s="154"/>
    </row>
    <row r="32" spans="1:8" x14ac:dyDescent="0.25">
      <c r="B32" s="155"/>
      <c r="C32" s="155"/>
      <c r="D32" s="155"/>
      <c r="E32" s="155"/>
      <c r="F32" s="155"/>
      <c r="H32" s="154"/>
    </row>
    <row r="33" spans="2:8" x14ac:dyDescent="0.25">
      <c r="B33" s="155"/>
      <c r="C33" s="155"/>
      <c r="D33" s="155"/>
      <c r="E33" s="155"/>
      <c r="F33" s="155"/>
      <c r="H33" s="154"/>
    </row>
    <row r="34" spans="2:8" x14ac:dyDescent="0.25">
      <c r="B34" s="155"/>
      <c r="C34" s="155"/>
      <c r="D34" s="155"/>
      <c r="E34" s="155"/>
      <c r="F34" s="155"/>
      <c r="H34" s="154"/>
    </row>
    <row r="35" spans="2:8" x14ac:dyDescent="0.25">
      <c r="B35" s="155"/>
      <c r="C35" s="155"/>
      <c r="D35" s="155"/>
      <c r="E35" s="155"/>
      <c r="F35" s="155"/>
      <c r="H35" s="154"/>
    </row>
    <row r="36" spans="2:8" x14ac:dyDescent="0.25">
      <c r="B36" s="155"/>
      <c r="C36" s="155"/>
      <c r="D36" s="155"/>
      <c r="E36" s="155"/>
      <c r="F36" s="155"/>
      <c r="H36" s="154"/>
    </row>
    <row r="37" spans="2:8" x14ac:dyDescent="0.25">
      <c r="B37" s="155"/>
      <c r="C37" s="155"/>
      <c r="D37" s="155"/>
      <c r="E37" s="155"/>
      <c r="F37" s="155"/>
      <c r="H37" s="154"/>
    </row>
    <row r="38" spans="2:8" x14ac:dyDescent="0.25">
      <c r="B38" s="155"/>
      <c r="C38" s="155"/>
      <c r="D38" s="155"/>
      <c r="E38" s="155"/>
      <c r="F38" s="155"/>
      <c r="H38" s="154"/>
    </row>
    <row r="39" spans="2:8" x14ac:dyDescent="0.25">
      <c r="B39" s="155"/>
      <c r="C39" s="155"/>
      <c r="D39" s="155"/>
      <c r="E39" s="155"/>
      <c r="F39" s="155"/>
      <c r="H39" s="154"/>
    </row>
    <row r="40" spans="2:8" x14ac:dyDescent="0.25">
      <c r="B40" s="155"/>
      <c r="C40" s="155"/>
      <c r="D40" s="155"/>
      <c r="E40" s="155"/>
      <c r="F40" s="155"/>
      <c r="H40" s="154"/>
    </row>
    <row r="41" spans="2:8" x14ac:dyDescent="0.25">
      <c r="B41" s="155"/>
      <c r="C41" s="155"/>
      <c r="D41" s="155"/>
      <c r="E41" s="155"/>
      <c r="F41" s="155"/>
      <c r="H41" s="154"/>
    </row>
    <row r="42" spans="2:8" x14ac:dyDescent="0.25">
      <c r="B42" s="155"/>
      <c r="C42" s="155"/>
      <c r="D42" s="155"/>
      <c r="E42" s="155"/>
      <c r="F42" s="155"/>
      <c r="H42" s="154"/>
    </row>
    <row r="43" spans="2:8" ht="12.75" customHeight="1" x14ac:dyDescent="0.25">
      <c r="B43" s="103"/>
      <c r="C43" s="103"/>
      <c r="D43" s="103"/>
      <c r="E43" s="9" t="s">
        <v>16</v>
      </c>
      <c r="F43"/>
    </row>
    <row r="44" spans="2:8" ht="12.75" customHeight="1" x14ac:dyDescent="0.25">
      <c r="B44" s="103"/>
      <c r="C44" s="103"/>
      <c r="D44" s="103"/>
      <c r="E44"/>
      <c r="F44"/>
    </row>
    <row r="45" spans="2:8" ht="12.75" customHeight="1" x14ac:dyDescent="0.25">
      <c r="B45" s="103"/>
      <c r="C45" s="103"/>
      <c r="D45" s="103"/>
      <c r="E45"/>
      <c r="F45"/>
    </row>
    <row r="46" spans="2:8" x14ac:dyDescent="0.25">
      <c r="B46" s="99"/>
      <c r="C46" s="99"/>
      <c r="D46" s="99"/>
      <c r="E46" s="1"/>
      <c r="F46" s="1"/>
    </row>
    <row r="56" spans="1:14" x14ac:dyDescent="0.25">
      <c r="B56" s="316" t="s">
        <v>1</v>
      </c>
      <c r="C56" s="316"/>
      <c r="D56" s="316"/>
      <c r="E56" s="316"/>
      <c r="F56" s="316"/>
      <c r="G56" s="90"/>
      <c r="H56" s="90"/>
      <c r="I56" s="33"/>
    </row>
    <row r="60" spans="1:14" s="15" customFormat="1" x14ac:dyDescent="0.25">
      <c r="A60" s="14"/>
      <c r="B60" s="14"/>
      <c r="C60" s="35"/>
      <c r="E60" s="14"/>
      <c r="F60" s="14"/>
      <c r="G60" s="14"/>
      <c r="H60" s="14"/>
      <c r="I60" s="14"/>
      <c r="J60" s="14"/>
      <c r="K60" s="14"/>
      <c r="L60" s="14"/>
      <c r="M60" s="14"/>
      <c r="N60" s="14"/>
    </row>
  </sheetData>
  <sheetProtection algorithmName="SHA-512" hashValue="RHxgY9uSPbztMh+EM4IkPQHpOVQezriWYx6PwFUMEkPI+rLBLgXOBfABROrzcpzCdvelUEZl/HTGNa4wlolyLA==" saltValue="8+zt3x/apzR7ULBDvJtVpA==" spinCount="100000" sheet="1" objects="1" scenarios="1"/>
  <mergeCells count="10">
    <mergeCell ref="B56:F56"/>
    <mergeCell ref="B6:F6"/>
    <mergeCell ref="B8:F11"/>
    <mergeCell ref="B12:F15"/>
    <mergeCell ref="B16:F19"/>
    <mergeCell ref="B22:F24"/>
    <mergeCell ref="B21:F21"/>
    <mergeCell ref="B20:F20"/>
    <mergeCell ref="B25:F28"/>
    <mergeCell ref="B29:F31"/>
  </mergeCells>
  <pageMargins left="0.78740157480314965" right="0.39370078740157483" top="0.39370078740157483" bottom="0.39370078740157483"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2:AI579"/>
  <sheetViews>
    <sheetView view="pageBreakPreview" zoomScale="85" zoomScaleNormal="85" zoomScaleSheetLayoutView="85" workbookViewId="0">
      <selection activeCell="D63" sqref="D63:G63"/>
    </sheetView>
  </sheetViews>
  <sheetFormatPr defaultColWidth="9.109375" defaultRowHeight="13.2" x14ac:dyDescent="0.25"/>
  <cols>
    <col min="1" max="1" width="7.44140625" style="39" customWidth="1"/>
    <col min="2" max="2" width="7.33203125" style="39" customWidth="1"/>
    <col min="3" max="6" width="9.109375" style="39" customWidth="1"/>
    <col min="7" max="7" width="16.44140625" style="39" customWidth="1"/>
    <col min="8" max="8" width="13" style="39" customWidth="1"/>
    <col min="9" max="9" width="12.109375" style="39" customWidth="1"/>
    <col min="10" max="10" width="10.6640625" style="39" customWidth="1"/>
    <col min="11" max="11" width="1.5546875" style="39" customWidth="1"/>
    <col min="12" max="12" width="17" style="39" customWidth="1"/>
    <col min="13" max="13" width="9.109375" style="14"/>
    <col min="14" max="14" width="63.44140625" style="14" bestFit="1" customWidth="1"/>
    <col min="15" max="35" width="9.109375" style="14"/>
    <col min="36" max="16384" width="9.109375" style="39"/>
  </cols>
  <sheetData>
    <row r="2" spans="1:12" x14ac:dyDescent="0.25">
      <c r="I2" s="16" t="s">
        <v>15</v>
      </c>
      <c r="J2" s="31" t="s">
        <v>131</v>
      </c>
    </row>
    <row r="5" spans="1:12" ht="13.8" thickBot="1" x14ac:dyDescent="0.3"/>
    <row r="6" spans="1:12" ht="15.75" customHeight="1" thickBot="1" x14ac:dyDescent="0.3">
      <c r="B6" s="365" t="s">
        <v>92</v>
      </c>
      <c r="C6" s="366"/>
      <c r="D6" s="366"/>
      <c r="E6" s="366"/>
      <c r="F6" s="366"/>
      <c r="G6" s="366"/>
      <c r="H6" s="366"/>
      <c r="I6" s="366"/>
      <c r="J6" s="367"/>
    </row>
    <row r="7" spans="1:12" x14ac:dyDescent="0.25">
      <c r="A7" s="14"/>
      <c r="B7" s="29"/>
      <c r="C7" s="30"/>
      <c r="D7" s="30"/>
      <c r="E7" s="30"/>
      <c r="F7" s="30"/>
      <c r="G7" s="30"/>
      <c r="H7" s="30"/>
      <c r="I7" s="30"/>
      <c r="J7" s="180"/>
      <c r="K7" s="26"/>
      <c r="L7" s="14"/>
    </row>
    <row r="8" spans="1:12" ht="12.75" customHeight="1" x14ac:dyDescent="0.25">
      <c r="A8" s="14"/>
      <c r="B8" s="333" t="s">
        <v>219</v>
      </c>
      <c r="C8" s="334"/>
      <c r="D8" s="334"/>
      <c r="E8" s="334"/>
      <c r="F8" s="334"/>
      <c r="G8" s="334"/>
      <c r="H8" s="334"/>
      <c r="I8" s="334"/>
      <c r="J8" s="335"/>
    </row>
    <row r="9" spans="1:12" x14ac:dyDescent="0.25">
      <c r="A9" s="14"/>
      <c r="B9" s="336"/>
      <c r="C9" s="337"/>
      <c r="D9" s="337"/>
      <c r="E9" s="337"/>
      <c r="F9" s="337"/>
      <c r="G9" s="337"/>
      <c r="H9" s="337"/>
      <c r="I9" s="337"/>
      <c r="J9" s="338"/>
    </row>
    <row r="10" spans="1:12" x14ac:dyDescent="0.25">
      <c r="A10" s="14"/>
      <c r="B10" s="336"/>
      <c r="C10" s="337"/>
      <c r="D10" s="337"/>
      <c r="E10" s="337"/>
      <c r="F10" s="337"/>
      <c r="G10" s="337"/>
      <c r="H10" s="337"/>
      <c r="I10" s="337"/>
      <c r="J10" s="338"/>
    </row>
    <row r="11" spans="1:12" ht="30.75" customHeight="1" x14ac:dyDescent="0.25">
      <c r="A11" s="14"/>
      <c r="B11" s="339"/>
      <c r="C11" s="340"/>
      <c r="D11" s="340"/>
      <c r="E11" s="340"/>
      <c r="F11" s="340"/>
      <c r="G11" s="340"/>
      <c r="H11" s="340"/>
      <c r="I11" s="340"/>
      <c r="J11" s="341"/>
    </row>
    <row r="12" spans="1:12" ht="12.75" customHeight="1" x14ac:dyDescent="0.25">
      <c r="A12" s="14"/>
      <c r="B12" s="333" t="s">
        <v>91</v>
      </c>
      <c r="C12" s="334"/>
      <c r="D12" s="334"/>
      <c r="E12" s="334"/>
      <c r="F12" s="334"/>
      <c r="G12" s="334"/>
      <c r="H12" s="334"/>
      <c r="I12" s="334"/>
      <c r="J12" s="335"/>
    </row>
    <row r="13" spans="1:12" x14ac:dyDescent="0.25">
      <c r="A13" s="14"/>
      <c r="B13" s="339"/>
      <c r="C13" s="340"/>
      <c r="D13" s="340"/>
      <c r="E13" s="340"/>
      <c r="F13" s="340"/>
      <c r="G13" s="340"/>
      <c r="H13" s="340"/>
      <c r="I13" s="340"/>
      <c r="J13" s="341"/>
    </row>
    <row r="14" spans="1:12" ht="12.75" customHeight="1" x14ac:dyDescent="0.25">
      <c r="A14" s="14"/>
      <c r="B14" s="333" t="s">
        <v>206</v>
      </c>
      <c r="C14" s="334"/>
      <c r="D14" s="334"/>
      <c r="E14" s="334"/>
      <c r="F14" s="334"/>
      <c r="G14" s="334"/>
      <c r="H14" s="334"/>
      <c r="I14" s="334"/>
      <c r="J14" s="335"/>
    </row>
    <row r="15" spans="1:12" x14ac:dyDescent="0.25">
      <c r="A15" s="14"/>
      <c r="B15" s="336"/>
      <c r="C15" s="337"/>
      <c r="D15" s="337"/>
      <c r="E15" s="337"/>
      <c r="F15" s="337"/>
      <c r="G15" s="337"/>
      <c r="H15" s="337"/>
      <c r="I15" s="337"/>
      <c r="J15" s="338"/>
    </row>
    <row r="16" spans="1:12" x14ac:dyDescent="0.25">
      <c r="A16" s="14"/>
      <c r="B16" s="339"/>
      <c r="C16" s="340"/>
      <c r="D16" s="340"/>
      <c r="E16" s="340"/>
      <c r="F16" s="340"/>
      <c r="G16" s="340"/>
      <c r="H16" s="340"/>
      <c r="I16" s="340"/>
      <c r="J16" s="341"/>
    </row>
    <row r="17" spans="1:35" ht="12.75" customHeight="1" x14ac:dyDescent="0.25">
      <c r="A17" s="14"/>
      <c r="B17" s="333" t="s">
        <v>251</v>
      </c>
      <c r="C17" s="334"/>
      <c r="D17" s="334"/>
      <c r="E17" s="334"/>
      <c r="F17" s="334"/>
      <c r="G17" s="334"/>
      <c r="H17" s="334"/>
      <c r="I17" s="334"/>
      <c r="J17" s="335"/>
    </row>
    <row r="18" spans="1:35" ht="12.75" customHeight="1" x14ac:dyDescent="0.25">
      <c r="A18" s="14"/>
      <c r="B18" s="336"/>
      <c r="C18" s="337"/>
      <c r="D18" s="337"/>
      <c r="E18" s="337"/>
      <c r="F18" s="337"/>
      <c r="G18" s="337"/>
      <c r="H18" s="337"/>
      <c r="I18" s="337"/>
      <c r="J18" s="338"/>
    </row>
    <row r="19" spans="1:35" x14ac:dyDescent="0.25">
      <c r="A19" s="14"/>
      <c r="B19" s="339"/>
      <c r="C19" s="340"/>
      <c r="D19" s="340"/>
      <c r="E19" s="340"/>
      <c r="F19" s="340"/>
      <c r="G19" s="340"/>
      <c r="H19" s="340"/>
      <c r="I19" s="340"/>
      <c r="J19" s="341"/>
    </row>
    <row r="20" spans="1:35" x14ac:dyDescent="0.25">
      <c r="A20" s="19"/>
      <c r="B20" s="14"/>
      <c r="C20" s="14"/>
      <c r="D20" s="14"/>
      <c r="E20" s="14"/>
      <c r="F20" s="14"/>
      <c r="G20" s="14"/>
      <c r="H20" s="14"/>
      <c r="I20" s="14"/>
      <c r="J20" s="19"/>
    </row>
    <row r="21" spans="1:35" ht="26.4" x14ac:dyDescent="0.25">
      <c r="A21" s="19"/>
      <c r="B21" s="25" t="s">
        <v>39</v>
      </c>
      <c r="C21" s="303" t="s">
        <v>9</v>
      </c>
      <c r="D21" s="353" t="s">
        <v>70</v>
      </c>
      <c r="E21" s="348"/>
      <c r="F21" s="348"/>
      <c r="G21" s="368"/>
      <c r="H21" s="122" t="s">
        <v>209</v>
      </c>
      <c r="I21" s="307" t="s">
        <v>71</v>
      </c>
      <c r="J21" s="87" t="s">
        <v>89</v>
      </c>
    </row>
    <row r="22" spans="1:35" ht="6" customHeight="1" x14ac:dyDescent="0.25">
      <c r="A22" s="19"/>
      <c r="B22" s="148"/>
      <c r="C22" s="51"/>
      <c r="D22" s="131"/>
      <c r="E22" s="131"/>
      <c r="F22" s="131"/>
      <c r="G22" s="131"/>
      <c r="H22" s="132"/>
      <c r="I22" s="133"/>
      <c r="J22" s="49"/>
    </row>
    <row r="23" spans="1:35" ht="12.75" customHeight="1" x14ac:dyDescent="0.25">
      <c r="A23" s="14"/>
      <c r="B23" s="198">
        <v>1</v>
      </c>
      <c r="C23" s="127"/>
      <c r="D23" s="361" t="s">
        <v>165</v>
      </c>
      <c r="E23" s="362"/>
      <c r="F23" s="362"/>
      <c r="G23" s="362"/>
      <c r="H23" s="285">
        <v>1</v>
      </c>
      <c r="I23" s="182">
        <v>10</v>
      </c>
      <c r="J23" s="140">
        <f>+I23</f>
        <v>10</v>
      </c>
      <c r="M23" s="39"/>
      <c r="N23" s="39"/>
      <c r="O23" s="39"/>
      <c r="P23" s="39"/>
      <c r="Q23" s="39"/>
      <c r="R23" s="39"/>
      <c r="S23" s="39"/>
      <c r="T23" s="39"/>
      <c r="U23" s="39"/>
      <c r="V23" s="39"/>
      <c r="W23" s="39"/>
      <c r="X23" s="39"/>
      <c r="Y23" s="39"/>
      <c r="Z23" s="39"/>
      <c r="AA23" s="39"/>
      <c r="AB23" s="39"/>
      <c r="AC23" s="39"/>
      <c r="AD23" s="39"/>
      <c r="AE23" s="39"/>
      <c r="AF23" s="39"/>
      <c r="AG23" s="39"/>
      <c r="AH23" s="39"/>
      <c r="AI23" s="39"/>
    </row>
    <row r="24" spans="1:35" ht="6" customHeight="1" x14ac:dyDescent="0.25">
      <c r="A24" s="14"/>
      <c r="B24" s="75"/>
      <c r="C24" s="14"/>
      <c r="D24" s="47"/>
      <c r="E24" s="47"/>
      <c r="F24" s="47"/>
      <c r="G24" s="47"/>
      <c r="H24" s="50"/>
      <c r="I24" s="42"/>
      <c r="J24" s="49"/>
      <c r="M24" s="39"/>
      <c r="N24" s="39"/>
      <c r="O24" s="39"/>
      <c r="P24" s="39"/>
      <c r="Q24" s="39"/>
      <c r="R24" s="39"/>
      <c r="S24" s="39"/>
      <c r="T24" s="39"/>
      <c r="U24" s="39"/>
      <c r="V24" s="39"/>
      <c r="W24" s="39"/>
      <c r="X24" s="39"/>
      <c r="Y24" s="39"/>
      <c r="Z24" s="39"/>
      <c r="AA24" s="39"/>
      <c r="AB24" s="39"/>
      <c r="AC24" s="39"/>
      <c r="AD24" s="39"/>
      <c r="AE24" s="39"/>
      <c r="AF24" s="39"/>
      <c r="AG24" s="39"/>
      <c r="AH24" s="39"/>
      <c r="AI24" s="39"/>
    </row>
    <row r="25" spans="1:35" ht="12.75" customHeight="1" x14ac:dyDescent="0.25">
      <c r="A25" s="19"/>
      <c r="B25" s="149">
        <v>2</v>
      </c>
      <c r="C25" s="125" t="str">
        <f>Pr!C25</f>
        <v>Tpr</v>
      </c>
      <c r="D25" s="353" t="str">
        <f>Pr!B6</f>
        <v>PRIPRAVLJALNA DELA</v>
      </c>
      <c r="E25" s="348"/>
      <c r="F25" s="348"/>
      <c r="G25" s="348"/>
      <c r="H25" s="285">
        <v>1</v>
      </c>
      <c r="I25" s="182">
        <f>Pr!F25</f>
        <v>1</v>
      </c>
      <c r="J25" s="140">
        <f>I25</f>
        <v>1</v>
      </c>
      <c r="M25" s="45"/>
      <c r="Q25" s="130"/>
      <c r="R25" s="130"/>
    </row>
    <row r="26" spans="1:35" ht="6" customHeight="1" x14ac:dyDescent="0.25">
      <c r="A26" s="19"/>
      <c r="B26" s="75"/>
      <c r="C26" s="14"/>
      <c r="D26" s="47"/>
      <c r="E26" s="47"/>
      <c r="F26" s="47"/>
      <c r="G26" s="47"/>
      <c r="H26" s="50"/>
      <c r="I26" s="42"/>
      <c r="J26" s="49"/>
    </row>
    <row r="27" spans="1:35" ht="12.75" customHeight="1" x14ac:dyDescent="0.25">
      <c r="A27" s="19"/>
      <c r="B27" s="149">
        <v>3</v>
      </c>
      <c r="C27" s="125" t="str">
        <f>U!C19</f>
        <v>Tu.pr</v>
      </c>
      <c r="D27" s="353" t="str">
        <f>U!C14</f>
        <v>Ustavitve pri izvedbi pripravljalnih del</v>
      </c>
      <c r="E27" s="348"/>
      <c r="F27" s="348"/>
      <c r="G27" s="348"/>
      <c r="H27" s="285">
        <v>1</v>
      </c>
      <c r="I27" s="182">
        <f>U!F19</f>
        <v>1</v>
      </c>
      <c r="J27" s="140">
        <f t="shared" ref="J27" si="0">I27</f>
        <v>1</v>
      </c>
      <c r="M27" s="45"/>
      <c r="Q27" s="130"/>
      <c r="R27" s="130"/>
    </row>
    <row r="28" spans="1:35" ht="6" customHeight="1" thickBot="1" x14ac:dyDescent="0.3">
      <c r="A28" s="19"/>
      <c r="B28" s="75"/>
      <c r="C28" s="14"/>
      <c r="D28" s="47"/>
      <c r="E28" s="47"/>
      <c r="F28" s="47"/>
      <c r="G28" s="47"/>
      <c r="H28" s="50"/>
      <c r="I28" s="42"/>
      <c r="J28" s="49"/>
    </row>
    <row r="29" spans="1:35" ht="12.75" customHeight="1" thickBot="1" x14ac:dyDescent="0.3">
      <c r="A29" s="19"/>
      <c r="B29" s="149">
        <v>4</v>
      </c>
      <c r="C29" s="127"/>
      <c r="D29" s="353" t="s">
        <v>197</v>
      </c>
      <c r="E29" s="348"/>
      <c r="F29" s="348"/>
      <c r="G29" s="348"/>
      <c r="H29" s="348"/>
      <c r="I29" s="354"/>
      <c r="J29" s="279">
        <f>MAX(J23,J25+J27)</f>
        <v>10</v>
      </c>
      <c r="M29" s="45"/>
      <c r="Q29" s="130"/>
      <c r="R29" s="130"/>
    </row>
    <row r="30" spans="1:35" ht="6" customHeight="1" x14ac:dyDescent="0.25">
      <c r="A30" s="19"/>
      <c r="B30" s="150"/>
      <c r="C30" s="14"/>
      <c r="D30" s="47"/>
      <c r="E30" s="47"/>
      <c r="F30" s="47"/>
      <c r="G30" s="47"/>
      <c r="H30" s="50"/>
      <c r="I30" s="42"/>
      <c r="J30" s="49"/>
    </row>
    <row r="31" spans="1:35" ht="12.75" customHeight="1" x14ac:dyDescent="0.25">
      <c r="A31" s="355" t="s">
        <v>139</v>
      </c>
      <c r="B31" s="149">
        <v>5</v>
      </c>
      <c r="C31" s="125" t="str">
        <f>P!C21</f>
        <v>Tp.1</v>
      </c>
      <c r="D31" s="353" t="str">
        <f>UPPER(P!C15)</f>
        <v>ZAČASNI PORTAL</v>
      </c>
      <c r="E31" s="348"/>
      <c r="F31" s="348"/>
      <c r="G31" s="368"/>
      <c r="H31" s="285">
        <v>1</v>
      </c>
      <c r="I31" s="182">
        <f>P!F21</f>
        <v>1</v>
      </c>
      <c r="J31" s="140">
        <f t="shared" ref="J31" si="1">I31</f>
        <v>1</v>
      </c>
      <c r="M31" s="45"/>
      <c r="Q31" s="130"/>
      <c r="R31" s="130"/>
    </row>
    <row r="32" spans="1:35" ht="6" customHeight="1" x14ac:dyDescent="0.25">
      <c r="A32" s="356"/>
      <c r="B32" s="153"/>
      <c r="C32" s="14"/>
      <c r="D32" s="47"/>
      <c r="E32" s="47"/>
      <c r="F32" s="47"/>
      <c r="G32" s="47"/>
      <c r="H32" s="285"/>
      <c r="I32" s="42"/>
      <c r="J32" s="49"/>
    </row>
    <row r="33" spans="1:22" ht="12.75" customHeight="1" x14ac:dyDescent="0.25">
      <c r="A33" s="356"/>
      <c r="B33" s="149">
        <v>6</v>
      </c>
      <c r="C33" s="126" t="str">
        <f>U!C26</f>
        <v>Tu.p.1</v>
      </c>
      <c r="D33" s="348" t="str">
        <f>U!C21</f>
        <v>Ustavitve pri izvedbi začasnega portala</v>
      </c>
      <c r="E33" s="348"/>
      <c r="F33" s="348"/>
      <c r="G33" s="348"/>
      <c r="H33" s="285">
        <v>1</v>
      </c>
      <c r="I33" s="121">
        <f>U!F26</f>
        <v>1</v>
      </c>
      <c r="J33" s="140">
        <f t="shared" ref="J33" si="2">I33</f>
        <v>1</v>
      </c>
      <c r="M33" s="130"/>
    </row>
    <row r="34" spans="1:22" ht="6" customHeight="1" x14ac:dyDescent="0.25">
      <c r="A34" s="356"/>
      <c r="B34" s="75"/>
      <c r="C34" s="44"/>
      <c r="D34" s="47"/>
      <c r="E34" s="47"/>
      <c r="F34" s="47"/>
      <c r="G34" s="47"/>
      <c r="H34" s="285"/>
      <c r="I34" s="42"/>
      <c r="J34" s="49"/>
    </row>
    <row r="35" spans="1:22" ht="12.75" customHeight="1" x14ac:dyDescent="0.25">
      <c r="A35" s="356"/>
      <c r="B35" s="149">
        <v>7</v>
      </c>
      <c r="C35" s="126" t="str">
        <f>I!C26</f>
        <v>Ti</v>
      </c>
      <c r="D35" s="348" t="str">
        <f>+I!B6</f>
        <v>PODZEMNI IZKOP</v>
      </c>
      <c r="E35" s="348"/>
      <c r="F35" s="348"/>
      <c r="G35" s="348"/>
      <c r="H35" s="285">
        <v>1</v>
      </c>
      <c r="I35" s="121">
        <f>I!F26</f>
        <v>5</v>
      </c>
      <c r="J35" s="140">
        <f t="shared" ref="J35" si="3">I35</f>
        <v>5</v>
      </c>
      <c r="K35" s="42"/>
      <c r="L35" s="42"/>
      <c r="M35" s="130"/>
      <c r="Q35" s="130"/>
      <c r="R35" s="130"/>
    </row>
    <row r="36" spans="1:22" ht="6" customHeight="1" x14ac:dyDescent="0.25">
      <c r="A36" s="356"/>
      <c r="B36" s="153"/>
      <c r="C36" s="44"/>
      <c r="D36" s="47"/>
      <c r="E36" s="47"/>
      <c r="F36" s="47"/>
      <c r="G36" s="47"/>
      <c r="H36" s="286"/>
      <c r="I36" s="42"/>
      <c r="J36" s="49"/>
      <c r="K36" s="45"/>
      <c r="L36" s="45"/>
    </row>
    <row r="37" spans="1:22" ht="12.75" customHeight="1" x14ac:dyDescent="0.25">
      <c r="A37" s="357"/>
      <c r="B37" s="149">
        <v>8</v>
      </c>
      <c r="C37" s="147" t="str">
        <f>U!C46</f>
        <v>Tu.i</v>
      </c>
      <c r="D37" s="348" t="str">
        <f>U!C41</f>
        <v>Ustavitve pri podzemnem izkopu</v>
      </c>
      <c r="E37" s="348"/>
      <c r="F37" s="348"/>
      <c r="G37" s="348"/>
      <c r="H37" s="285">
        <v>1</v>
      </c>
      <c r="I37" s="121">
        <f>U!F46</f>
        <v>1</v>
      </c>
      <c r="J37" s="140">
        <f t="shared" ref="J37" si="4">I37</f>
        <v>1</v>
      </c>
      <c r="K37" s="42"/>
      <c r="M37" s="130"/>
      <c r="Q37" s="130"/>
      <c r="R37" s="130"/>
      <c r="V37" s="130"/>
    </row>
    <row r="38" spans="1:22" ht="7.5" customHeight="1" x14ac:dyDescent="0.25">
      <c r="B38" s="151"/>
      <c r="C38" s="29"/>
      <c r="D38" s="14"/>
      <c r="H38" s="287"/>
      <c r="J38" s="49"/>
      <c r="K38" s="26"/>
      <c r="L38" s="14"/>
    </row>
    <row r="39" spans="1:22" ht="12.75" customHeight="1" x14ac:dyDescent="0.25">
      <c r="A39" s="358" t="s">
        <v>141</v>
      </c>
      <c r="B39" s="149">
        <v>9</v>
      </c>
      <c r="C39" s="125" t="str">
        <f>P!C35</f>
        <v>Tp.2</v>
      </c>
      <c r="D39" s="353" t="str">
        <f>UPPER(P!C23)</f>
        <v>GRADBENA JAMA</v>
      </c>
      <c r="E39" s="348"/>
      <c r="F39" s="348"/>
      <c r="G39" s="348"/>
      <c r="H39" s="285">
        <v>1</v>
      </c>
      <c r="I39" s="182">
        <f>P!F35</f>
        <v>1</v>
      </c>
      <c r="J39" s="140">
        <f t="shared" ref="J39" si="5">I39</f>
        <v>1</v>
      </c>
      <c r="M39" s="45"/>
      <c r="Q39" s="130"/>
      <c r="R39" s="130"/>
    </row>
    <row r="40" spans="1:22" ht="7.5" customHeight="1" x14ac:dyDescent="0.25">
      <c r="A40" s="359"/>
      <c r="B40" s="151"/>
      <c r="C40" s="14"/>
      <c r="D40" s="47"/>
      <c r="E40" s="47"/>
      <c r="F40" s="47"/>
      <c r="G40" s="47"/>
      <c r="H40" s="288"/>
      <c r="I40" s="42"/>
      <c r="J40" s="49"/>
    </row>
    <row r="41" spans="1:22" x14ac:dyDescent="0.25">
      <c r="A41" s="360"/>
      <c r="B41" s="149">
        <v>10</v>
      </c>
      <c r="C41" s="126" t="str">
        <f>U!C33</f>
        <v>Tu.p.2</v>
      </c>
      <c r="D41" s="348" t="str">
        <f>U!C28</f>
        <v>Ustavitve pri izvedbi gradbene jame</v>
      </c>
      <c r="E41" s="348"/>
      <c r="F41" s="348"/>
      <c r="G41" s="348"/>
      <c r="H41" s="285">
        <v>1</v>
      </c>
      <c r="I41" s="121">
        <f>U!F33</f>
        <v>1</v>
      </c>
      <c r="J41" s="140">
        <f t="shared" ref="J41" si="6">I41</f>
        <v>1</v>
      </c>
      <c r="M41" s="130"/>
    </row>
    <row r="42" spans="1:22" ht="7.5" customHeight="1" thickBot="1" x14ac:dyDescent="0.3">
      <c r="B42" s="151"/>
      <c r="C42" s="29"/>
      <c r="D42" s="14"/>
      <c r="J42" s="49"/>
      <c r="K42" s="26"/>
      <c r="L42" s="14"/>
    </row>
    <row r="43" spans="1:22" ht="12.75" customHeight="1" thickBot="1" x14ac:dyDescent="0.3">
      <c r="A43" s="19"/>
      <c r="B43" s="149">
        <v>11</v>
      </c>
      <c r="C43" s="127"/>
      <c r="D43" s="353" t="s">
        <v>198</v>
      </c>
      <c r="E43" s="348"/>
      <c r="F43" s="348"/>
      <c r="G43" s="348"/>
      <c r="H43" s="348"/>
      <c r="I43" s="348"/>
      <c r="J43" s="279">
        <f>MAX(SUM(J31:J37),SUM(J39:J41))</f>
        <v>8</v>
      </c>
      <c r="M43" s="45"/>
      <c r="Q43" s="130"/>
      <c r="R43" s="130"/>
    </row>
    <row r="44" spans="1:22" ht="7.5" customHeight="1" x14ac:dyDescent="0.25">
      <c r="B44" s="153"/>
      <c r="C44" s="29"/>
      <c r="D44" s="14"/>
      <c r="J44" s="49"/>
      <c r="K44" s="26"/>
      <c r="L44" s="14"/>
    </row>
    <row r="45" spans="1:22" ht="13.5" customHeight="1" x14ac:dyDescent="0.25">
      <c r="A45" s="19"/>
      <c r="B45" s="149">
        <v>12</v>
      </c>
      <c r="C45" s="177" t="str">
        <f>N!C31</f>
        <v>Tnoo</v>
      </c>
      <c r="D45" s="348" t="str">
        <f>UPPER(N!C28)</f>
        <v>BETONERSKA DELA ZA NOVI ODVZEMNI OBJEKT IN SANACIJA OBSTOJEČEGA ODVZEMNEGA OBJEKTA</v>
      </c>
      <c r="E45" s="348"/>
      <c r="F45" s="348"/>
      <c r="G45" s="348"/>
      <c r="H45" s="285">
        <v>1</v>
      </c>
      <c r="I45" s="121">
        <f>N!F31</f>
        <v>3</v>
      </c>
      <c r="J45" s="140">
        <f t="shared" ref="J45:J47" si="7">I45</f>
        <v>3</v>
      </c>
      <c r="L45" s="42"/>
      <c r="M45" s="130"/>
      <c r="O45" s="130"/>
      <c r="P45" s="45"/>
      <c r="Q45" s="130"/>
      <c r="R45" s="130"/>
    </row>
    <row r="46" spans="1:22" ht="7.5" customHeight="1" x14ac:dyDescent="0.25">
      <c r="B46" s="153"/>
      <c r="C46" s="29"/>
      <c r="D46" s="14"/>
      <c r="J46" s="49"/>
      <c r="K46" s="26"/>
      <c r="L46" s="14"/>
    </row>
    <row r="47" spans="1:22" ht="25.5" customHeight="1" x14ac:dyDescent="0.25">
      <c r="A47" s="19"/>
      <c r="B47" s="149">
        <v>13</v>
      </c>
      <c r="C47" s="177" t="str">
        <f>+N!C23</f>
        <v>Tn</v>
      </c>
      <c r="D47" s="347" t="str">
        <f>UPPER(N!C20)</f>
        <v>BETONERSKA DELA ZA NOTRANJO OBLOGO IN PORTALNO KONSTRUKCIJO</v>
      </c>
      <c r="E47" s="347"/>
      <c r="F47" s="347"/>
      <c r="G47" s="347"/>
      <c r="H47" s="285">
        <v>1</v>
      </c>
      <c r="I47" s="121">
        <f>N!F23</f>
        <v>3</v>
      </c>
      <c r="J47" s="140">
        <f t="shared" si="7"/>
        <v>3</v>
      </c>
      <c r="L47" s="42"/>
      <c r="M47" s="130"/>
      <c r="O47" s="130"/>
      <c r="P47" s="45"/>
      <c r="Q47" s="130"/>
      <c r="R47" s="130"/>
    </row>
    <row r="48" spans="1:22" ht="6.75" customHeight="1" x14ac:dyDescent="0.25">
      <c r="A48" s="19"/>
      <c r="B48" s="150"/>
      <c r="D48" s="47"/>
      <c r="E48" s="47"/>
      <c r="F48" s="47"/>
      <c r="G48" s="47"/>
      <c r="H48" s="47"/>
      <c r="I48" s="42"/>
      <c r="J48" s="49"/>
    </row>
    <row r="49" spans="1:18" x14ac:dyDescent="0.25">
      <c r="A49" s="19"/>
      <c r="B49" s="198">
        <v>14</v>
      </c>
      <c r="C49" s="126" t="str">
        <f>+U!C52</f>
        <v>Tu.n</v>
      </c>
      <c r="D49" s="348" t="str">
        <f>+U!C48</f>
        <v>Ustavitve pri izvedbi notranje obloge</v>
      </c>
      <c r="E49" s="348"/>
      <c r="F49" s="348"/>
      <c r="G49" s="348"/>
      <c r="H49" s="285">
        <v>1</v>
      </c>
      <c r="I49" s="121">
        <f>U!F52</f>
        <v>1</v>
      </c>
      <c r="J49" s="140">
        <f t="shared" ref="J49" si="8">I49</f>
        <v>1</v>
      </c>
      <c r="M49" s="130"/>
    </row>
    <row r="50" spans="1:18" ht="7.5" customHeight="1" thickBot="1" x14ac:dyDescent="0.3">
      <c r="B50" s="151"/>
      <c r="C50" s="29"/>
      <c r="D50" s="14"/>
      <c r="J50" s="49"/>
      <c r="K50" s="26"/>
      <c r="L50" s="14"/>
    </row>
    <row r="51" spans="1:18" ht="12.75" customHeight="1" thickBot="1" x14ac:dyDescent="0.3">
      <c r="A51" s="19"/>
      <c r="B51" s="149">
        <v>15</v>
      </c>
      <c r="C51" s="127"/>
      <c r="D51" s="353" t="s">
        <v>199</v>
      </c>
      <c r="E51" s="348"/>
      <c r="F51" s="348"/>
      <c r="G51" s="348"/>
      <c r="H51" s="348"/>
      <c r="I51" s="348"/>
      <c r="J51" s="279">
        <f>MAX(J45,SUM(J47:J49))</f>
        <v>4</v>
      </c>
      <c r="M51" s="45"/>
      <c r="Q51" s="130"/>
      <c r="R51" s="130"/>
    </row>
    <row r="52" spans="1:18" ht="6.75" customHeight="1" x14ac:dyDescent="0.25">
      <c r="A52" s="19"/>
      <c r="B52" s="153"/>
      <c r="D52" s="47"/>
      <c r="E52" s="47"/>
      <c r="F52" s="47"/>
      <c r="G52" s="47"/>
      <c r="H52" s="47"/>
      <c r="I52" s="42"/>
      <c r="J52" s="49"/>
    </row>
    <row r="53" spans="1:18" ht="13.5" customHeight="1" x14ac:dyDescent="0.25">
      <c r="A53" s="19"/>
      <c r="B53" s="149">
        <v>16</v>
      </c>
      <c r="C53" s="147" t="str">
        <f>O!C22</f>
        <v>To</v>
      </c>
      <c r="D53" s="348" t="str">
        <f>UPPER(O!C19)</f>
        <v>OSTALA DELA PRED ESO</v>
      </c>
      <c r="E53" s="348"/>
      <c r="F53" s="348"/>
      <c r="G53" s="348"/>
      <c r="H53" s="285">
        <v>1</v>
      </c>
      <c r="I53" s="121">
        <f>O!F22</f>
        <v>1</v>
      </c>
      <c r="J53" s="140">
        <f t="shared" ref="J53:J55" si="9">I53</f>
        <v>1</v>
      </c>
      <c r="L53" s="42"/>
      <c r="M53" s="130"/>
      <c r="O53" s="130"/>
      <c r="P53" s="45"/>
      <c r="Q53" s="130"/>
      <c r="R53" s="130"/>
    </row>
    <row r="54" spans="1:18" ht="6.75" customHeight="1" x14ac:dyDescent="0.25">
      <c r="A54" s="19"/>
      <c r="B54" s="153"/>
      <c r="D54" s="47"/>
      <c r="E54" s="47"/>
      <c r="F54" s="47"/>
      <c r="G54" s="47"/>
      <c r="H54" s="47"/>
      <c r="I54" s="42"/>
      <c r="J54" s="49"/>
    </row>
    <row r="55" spans="1:18" x14ac:dyDescent="0.25">
      <c r="A55" s="19"/>
      <c r="B55" s="149">
        <v>17</v>
      </c>
      <c r="C55" s="127" t="s">
        <v>90</v>
      </c>
      <c r="D55" s="363" t="s">
        <v>163</v>
      </c>
      <c r="E55" s="364"/>
      <c r="F55" s="364"/>
      <c r="G55" s="364"/>
      <c r="H55" s="285">
        <v>1</v>
      </c>
      <c r="I55" s="111"/>
      <c r="J55" s="140">
        <f t="shared" si="9"/>
        <v>0</v>
      </c>
      <c r="M55" s="130"/>
      <c r="N55" s="37"/>
      <c r="Q55" s="130"/>
      <c r="R55" s="130"/>
    </row>
    <row r="56" spans="1:18" ht="6" customHeight="1" x14ac:dyDescent="0.25">
      <c r="A56" s="19"/>
      <c r="B56" s="153"/>
      <c r="C56" s="44"/>
      <c r="D56" s="47"/>
      <c r="E56" s="47"/>
      <c r="F56" s="47"/>
      <c r="G56" s="47"/>
      <c r="H56" s="48"/>
      <c r="I56" s="42"/>
      <c r="J56" s="49"/>
    </row>
    <row r="57" spans="1:18" ht="12.75" customHeight="1" x14ac:dyDescent="0.25">
      <c r="B57" s="198">
        <v>18</v>
      </c>
      <c r="C57" s="147" t="str">
        <f>ES!C22</f>
        <v>Teso</v>
      </c>
      <c r="D57" s="345" t="str">
        <f>ES!B6</f>
        <v>ELEKTRO STROJNA OPREMA</v>
      </c>
      <c r="E57" s="343"/>
      <c r="F57" s="343"/>
      <c r="G57" s="343"/>
      <c r="H57" s="285">
        <v>1</v>
      </c>
      <c r="I57" s="121">
        <f>ES!F22</f>
        <v>1</v>
      </c>
      <c r="J57" s="140">
        <f>I57</f>
        <v>1</v>
      </c>
    </row>
    <row r="58" spans="1:18" ht="7.5" customHeight="1" x14ac:dyDescent="0.25">
      <c r="B58" s="153"/>
      <c r="C58" s="29"/>
      <c r="D58" s="14"/>
      <c r="J58" s="42"/>
      <c r="K58" s="26"/>
      <c r="L58" s="14"/>
    </row>
    <row r="59" spans="1:18" ht="13.5" customHeight="1" x14ac:dyDescent="0.25">
      <c r="A59" s="19"/>
      <c r="B59" s="149">
        <v>19</v>
      </c>
      <c r="C59" s="127"/>
      <c r="D59" s="363" t="s">
        <v>164</v>
      </c>
      <c r="E59" s="364"/>
      <c r="F59" s="364"/>
      <c r="G59" s="364"/>
      <c r="H59" s="285">
        <v>1</v>
      </c>
      <c r="I59" s="182">
        <v>10</v>
      </c>
      <c r="J59" s="140">
        <f>+I59</f>
        <v>10</v>
      </c>
      <c r="L59" s="42"/>
      <c r="M59" s="130"/>
      <c r="O59" s="130"/>
      <c r="P59" s="45"/>
      <c r="Q59" s="130"/>
      <c r="R59" s="130"/>
    </row>
    <row r="60" spans="1:18" ht="7.5" customHeight="1" x14ac:dyDescent="0.25">
      <c r="B60" s="148"/>
      <c r="C60" s="29"/>
      <c r="D60" s="14"/>
      <c r="J60" s="42"/>
      <c r="K60" s="26"/>
      <c r="L60" s="14"/>
    </row>
    <row r="61" spans="1:18" ht="13.5" customHeight="1" x14ac:dyDescent="0.25">
      <c r="A61" s="19"/>
      <c r="B61" s="152">
        <v>20</v>
      </c>
      <c r="C61" s="177" t="str">
        <f>P!C49</f>
        <v>Tp.3</v>
      </c>
      <c r="D61" s="348" t="str">
        <f>UPPER(P!C37)</f>
        <v>DOVODNI JAREK</v>
      </c>
      <c r="E61" s="348"/>
      <c r="F61" s="348"/>
      <c r="G61" s="348"/>
      <c r="H61" s="285">
        <v>1</v>
      </c>
      <c r="I61" s="121">
        <f>P!F49</f>
        <v>1</v>
      </c>
      <c r="J61" s="140">
        <f t="shared" ref="J61" si="10">I61</f>
        <v>1</v>
      </c>
      <c r="L61" s="42"/>
      <c r="M61" s="130"/>
      <c r="O61" s="130"/>
      <c r="P61" s="45"/>
      <c r="Q61" s="130"/>
      <c r="R61" s="130"/>
    </row>
    <row r="62" spans="1:18" ht="7.5" customHeight="1" x14ac:dyDescent="0.25">
      <c r="B62" s="148"/>
      <c r="C62" s="29"/>
      <c r="D62" s="14"/>
      <c r="J62" s="42"/>
      <c r="K62" s="26"/>
      <c r="L62" s="14"/>
    </row>
    <row r="63" spans="1:18" ht="13.5" customHeight="1" x14ac:dyDescent="0.25">
      <c r="A63" s="19"/>
      <c r="B63" s="152">
        <v>21</v>
      </c>
      <c r="C63" s="177" t="str">
        <f>U!C39</f>
        <v>Tu.p.3</v>
      </c>
      <c r="D63" s="348" t="str">
        <f>U!C35</f>
        <v>Ustavitve pri izvedbi dovodnega jarka</v>
      </c>
      <c r="E63" s="348"/>
      <c r="F63" s="348"/>
      <c r="G63" s="348"/>
      <c r="H63" s="285">
        <v>1</v>
      </c>
      <c r="I63" s="121">
        <f>U!F39</f>
        <v>1</v>
      </c>
      <c r="J63" s="140">
        <f t="shared" ref="J63" si="11">I63</f>
        <v>1</v>
      </c>
      <c r="L63" s="42"/>
      <c r="M63" s="130"/>
      <c r="O63" s="130"/>
      <c r="P63" s="45"/>
      <c r="Q63" s="130"/>
      <c r="R63" s="130"/>
    </row>
    <row r="64" spans="1:18" ht="13.8" thickBot="1" x14ac:dyDescent="0.3">
      <c r="A64" s="19"/>
      <c r="B64" s="148"/>
      <c r="D64" s="27"/>
      <c r="E64" s="27"/>
      <c r="F64" s="27"/>
      <c r="G64" s="27"/>
      <c r="H64" s="27"/>
      <c r="I64" s="123"/>
      <c r="J64" s="124"/>
    </row>
    <row r="65" spans="1:13" ht="72" customHeight="1" thickBot="1" x14ac:dyDescent="0.3">
      <c r="A65" s="14"/>
      <c r="B65" s="152">
        <v>22</v>
      </c>
      <c r="C65" s="181" t="s">
        <v>7</v>
      </c>
      <c r="D65" s="349" t="s">
        <v>252</v>
      </c>
      <c r="E65" s="350"/>
      <c r="F65" s="350"/>
      <c r="G65" s="351" t="s">
        <v>200</v>
      </c>
      <c r="H65" s="351"/>
      <c r="I65" s="352"/>
      <c r="J65" s="281">
        <f>J29+J43+J51+J55+J59+J57+J61+J63</f>
        <v>35</v>
      </c>
      <c r="L65" s="42"/>
      <c r="M65" s="130"/>
    </row>
    <row r="66" spans="1:13" ht="12.75" customHeight="1" x14ac:dyDescent="0.25">
      <c r="B66" s="14"/>
      <c r="D66" s="14"/>
      <c r="J66" s="138"/>
    </row>
    <row r="67" spans="1:13" ht="12.75" customHeight="1" x14ac:dyDescent="0.25">
      <c r="B67" s="14"/>
      <c r="D67" s="14"/>
      <c r="J67" s="138"/>
    </row>
    <row r="68" spans="1:13" ht="12.75" customHeight="1" x14ac:dyDescent="0.25">
      <c r="D68" s="14"/>
    </row>
    <row r="69" spans="1:13" ht="13.5" customHeight="1" x14ac:dyDescent="0.25">
      <c r="H69" s="31" t="s">
        <v>16</v>
      </c>
    </row>
    <row r="70" spans="1:13" x14ac:dyDescent="0.25">
      <c r="F70" s="14"/>
      <c r="G70" s="14"/>
    </row>
    <row r="71" spans="1:13" x14ac:dyDescent="0.25">
      <c r="F71" s="14"/>
      <c r="G71" s="52"/>
    </row>
    <row r="72" spans="1:13" x14ac:dyDescent="0.25">
      <c r="H72" s="30"/>
      <c r="I72" s="30"/>
    </row>
    <row r="73" spans="1:13" x14ac:dyDescent="0.25">
      <c r="B73" s="346" t="s">
        <v>2</v>
      </c>
      <c r="C73" s="346"/>
      <c r="D73" s="346"/>
      <c r="E73" s="346"/>
      <c r="F73" s="346"/>
      <c r="G73" s="346"/>
      <c r="H73" s="346"/>
      <c r="I73" s="346"/>
      <c r="J73" s="346"/>
    </row>
    <row r="74" spans="1:13" x14ac:dyDescent="0.25">
      <c r="A74" s="14"/>
      <c r="B74" s="14"/>
      <c r="C74" s="14"/>
      <c r="D74" s="14"/>
      <c r="E74" s="14"/>
      <c r="F74" s="14"/>
      <c r="G74" s="14"/>
      <c r="H74" s="14"/>
      <c r="I74" s="14"/>
      <c r="J74" s="14"/>
      <c r="K74" s="14"/>
      <c r="L74" s="14"/>
    </row>
    <row r="75" spans="1:13" s="14" customFormat="1" x14ac:dyDescent="0.25"/>
    <row r="76" spans="1:13" s="14" customFormat="1" x14ac:dyDescent="0.25">
      <c r="I76" s="130"/>
      <c r="J76" s="130"/>
    </row>
    <row r="77" spans="1:13" s="14" customFormat="1" x14ac:dyDescent="0.25"/>
    <row r="78" spans="1:13" s="14" customFormat="1" x14ac:dyDescent="0.25"/>
    <row r="79" spans="1:13" s="14" customFormat="1" x14ac:dyDescent="0.25"/>
    <row r="80" spans="1:13" s="14" customFormat="1" x14ac:dyDescent="0.25"/>
    <row r="81" s="14" customFormat="1" x14ac:dyDescent="0.25"/>
    <row r="82" s="14" customFormat="1" x14ac:dyDescent="0.25"/>
    <row r="83" s="14" customFormat="1" x14ac:dyDescent="0.25"/>
    <row r="84" s="14" customFormat="1" x14ac:dyDescent="0.25"/>
    <row r="85" s="14" customFormat="1" x14ac:dyDescent="0.25"/>
    <row r="86" s="14" customFormat="1" x14ac:dyDescent="0.25"/>
    <row r="87" s="14" customFormat="1" x14ac:dyDescent="0.25"/>
    <row r="88" s="14" customFormat="1" x14ac:dyDescent="0.25"/>
    <row r="89" s="14" customFormat="1" x14ac:dyDescent="0.25"/>
    <row r="90" s="14" customFormat="1" x14ac:dyDescent="0.25"/>
    <row r="91" s="14" customFormat="1" x14ac:dyDescent="0.25"/>
    <row r="92" s="14" customFormat="1" x14ac:dyDescent="0.25"/>
    <row r="93" s="14" customFormat="1" x14ac:dyDescent="0.25"/>
    <row r="94" s="14" customFormat="1" x14ac:dyDescent="0.25"/>
    <row r="95" s="14" customFormat="1" x14ac:dyDescent="0.25"/>
    <row r="96" s="14" customFormat="1" x14ac:dyDescent="0.25"/>
    <row r="97" s="14" customFormat="1" x14ac:dyDescent="0.25"/>
    <row r="98" s="14" customFormat="1" x14ac:dyDescent="0.25"/>
    <row r="99" s="14" customFormat="1" x14ac:dyDescent="0.25"/>
    <row r="100" s="14" customFormat="1" x14ac:dyDescent="0.25"/>
    <row r="101" s="14" customFormat="1" x14ac:dyDescent="0.25"/>
    <row r="102" s="14" customFormat="1" x14ac:dyDescent="0.25"/>
    <row r="103" s="14" customFormat="1" x14ac:dyDescent="0.25"/>
    <row r="104" s="14" customFormat="1" x14ac:dyDescent="0.25"/>
    <row r="105" s="14" customFormat="1" x14ac:dyDescent="0.25"/>
    <row r="106" s="14" customFormat="1" x14ac:dyDescent="0.25"/>
    <row r="107" s="14" customFormat="1" x14ac:dyDescent="0.25"/>
    <row r="108" s="14" customFormat="1" x14ac:dyDescent="0.25"/>
    <row r="109" s="14" customFormat="1" x14ac:dyDescent="0.25"/>
    <row r="110" s="14" customFormat="1" x14ac:dyDescent="0.25"/>
    <row r="111" s="14" customFormat="1" x14ac:dyDescent="0.25"/>
    <row r="112" s="14" customFormat="1" x14ac:dyDescent="0.25"/>
    <row r="113" s="14" customFormat="1" x14ac:dyDescent="0.25"/>
    <row r="114" s="14" customFormat="1" x14ac:dyDescent="0.25"/>
    <row r="115" s="14" customFormat="1" x14ac:dyDescent="0.25"/>
    <row r="116" s="14" customFormat="1" x14ac:dyDescent="0.25"/>
    <row r="117" s="14" customFormat="1" x14ac:dyDescent="0.25"/>
    <row r="118" s="14" customFormat="1" x14ac:dyDescent="0.25"/>
    <row r="119" s="14" customFormat="1" x14ac:dyDescent="0.25"/>
    <row r="120" s="14" customFormat="1" x14ac:dyDescent="0.25"/>
    <row r="121" s="14" customFormat="1" x14ac:dyDescent="0.25"/>
    <row r="122" s="14" customFormat="1" x14ac:dyDescent="0.25"/>
    <row r="123" s="14" customFormat="1" x14ac:dyDescent="0.25"/>
    <row r="124" s="14" customFormat="1" x14ac:dyDescent="0.25"/>
    <row r="125" s="14" customFormat="1" x14ac:dyDescent="0.25"/>
    <row r="126" s="14" customFormat="1" x14ac:dyDescent="0.25"/>
    <row r="127" s="14" customFormat="1" x14ac:dyDescent="0.25"/>
    <row r="128" s="14" customFormat="1" x14ac:dyDescent="0.25"/>
    <row r="129" s="14" customFormat="1" x14ac:dyDescent="0.25"/>
    <row r="130" s="14" customFormat="1" x14ac:dyDescent="0.25"/>
    <row r="131" s="14" customFormat="1" x14ac:dyDescent="0.25"/>
    <row r="132" s="14" customFormat="1" x14ac:dyDescent="0.25"/>
    <row r="133" s="14" customFormat="1" x14ac:dyDescent="0.25"/>
    <row r="134" s="14" customFormat="1" x14ac:dyDescent="0.25"/>
    <row r="135" s="14" customFormat="1" x14ac:dyDescent="0.25"/>
    <row r="136" s="14" customFormat="1" x14ac:dyDescent="0.25"/>
    <row r="137" s="14" customFormat="1" x14ac:dyDescent="0.25"/>
    <row r="138" s="14" customFormat="1" x14ac:dyDescent="0.25"/>
    <row r="139" s="14" customFormat="1" x14ac:dyDescent="0.25"/>
    <row r="140" s="14" customFormat="1" x14ac:dyDescent="0.25"/>
    <row r="141" s="14" customFormat="1" x14ac:dyDescent="0.25"/>
    <row r="142" s="14" customFormat="1" x14ac:dyDescent="0.25"/>
    <row r="143" s="14" customFormat="1" x14ac:dyDescent="0.25"/>
    <row r="144" s="14" customFormat="1" x14ac:dyDescent="0.25"/>
    <row r="145" s="14" customFormat="1" x14ac:dyDescent="0.25"/>
    <row r="146" s="14" customFormat="1" x14ac:dyDescent="0.25"/>
    <row r="147" s="14" customFormat="1" x14ac:dyDescent="0.25"/>
    <row r="148" s="14" customFormat="1" x14ac:dyDescent="0.25"/>
    <row r="149" s="14" customFormat="1" x14ac:dyDescent="0.25"/>
    <row r="150" s="14" customFormat="1" x14ac:dyDescent="0.25"/>
    <row r="151" s="14" customFormat="1" x14ac:dyDescent="0.25"/>
    <row r="152" s="14" customFormat="1" x14ac:dyDescent="0.25"/>
    <row r="153" s="14" customFormat="1" x14ac:dyDescent="0.25"/>
    <row r="154" s="14" customFormat="1" x14ac:dyDescent="0.25"/>
    <row r="155" s="14" customFormat="1" x14ac:dyDescent="0.25"/>
    <row r="156" s="14" customFormat="1" x14ac:dyDescent="0.25"/>
    <row r="157" s="14" customFormat="1" x14ac:dyDescent="0.25"/>
    <row r="158" s="14" customFormat="1" x14ac:dyDescent="0.25"/>
    <row r="159" s="14" customFormat="1" x14ac:dyDescent="0.25"/>
    <row r="160" s="14" customFormat="1" x14ac:dyDescent="0.25"/>
    <row r="161" s="14" customFormat="1" x14ac:dyDescent="0.25"/>
    <row r="162" s="14" customFormat="1" x14ac:dyDescent="0.25"/>
    <row r="163" s="14" customFormat="1" x14ac:dyDescent="0.25"/>
    <row r="164" s="14" customFormat="1" x14ac:dyDescent="0.25"/>
    <row r="165" s="14" customFormat="1" x14ac:dyDescent="0.25"/>
    <row r="166" s="14" customFormat="1" x14ac:dyDescent="0.25"/>
    <row r="167" s="14" customFormat="1" x14ac:dyDescent="0.25"/>
    <row r="168" s="14" customFormat="1" x14ac:dyDescent="0.25"/>
    <row r="169" s="14" customFormat="1" x14ac:dyDescent="0.25"/>
    <row r="170" s="14" customFormat="1" x14ac:dyDescent="0.25"/>
    <row r="171" s="14" customFormat="1" x14ac:dyDescent="0.25"/>
    <row r="172" s="14" customFormat="1" x14ac:dyDescent="0.25"/>
    <row r="173" s="14" customFormat="1" x14ac:dyDescent="0.25"/>
    <row r="174" s="14" customFormat="1" x14ac:dyDescent="0.25"/>
    <row r="175" s="14" customFormat="1" x14ac:dyDescent="0.25"/>
    <row r="176" s="14" customFormat="1" x14ac:dyDescent="0.25"/>
    <row r="177" s="14" customFormat="1" x14ac:dyDescent="0.25"/>
    <row r="178" s="14" customFormat="1" x14ac:dyDescent="0.25"/>
    <row r="179" s="14" customFormat="1" x14ac:dyDescent="0.25"/>
    <row r="180" s="14" customFormat="1" x14ac:dyDescent="0.25"/>
    <row r="181" s="14" customFormat="1" x14ac:dyDescent="0.25"/>
    <row r="182" s="14" customFormat="1" x14ac:dyDescent="0.25"/>
    <row r="183" s="14" customFormat="1" x14ac:dyDescent="0.25"/>
    <row r="184" s="14" customFormat="1" x14ac:dyDescent="0.25"/>
    <row r="185" s="14" customFormat="1" x14ac:dyDescent="0.25"/>
    <row r="186" s="14" customFormat="1" x14ac:dyDescent="0.25"/>
    <row r="187" s="14" customFormat="1" x14ac:dyDescent="0.25"/>
    <row r="188" s="14" customFormat="1" x14ac:dyDescent="0.25"/>
    <row r="189" s="14" customFormat="1" x14ac:dyDescent="0.25"/>
    <row r="190" s="14" customFormat="1" x14ac:dyDescent="0.25"/>
    <row r="191" s="14" customFormat="1" x14ac:dyDescent="0.25"/>
    <row r="192" s="14" customFormat="1" x14ac:dyDescent="0.25"/>
    <row r="193" s="14" customFormat="1" x14ac:dyDescent="0.25"/>
    <row r="194" s="14" customFormat="1" x14ac:dyDescent="0.25"/>
    <row r="195" s="14" customFormat="1" x14ac:dyDescent="0.25"/>
    <row r="196" s="14" customFormat="1" x14ac:dyDescent="0.25"/>
    <row r="197" s="14" customFormat="1" x14ac:dyDescent="0.25"/>
    <row r="198" s="14" customFormat="1" x14ac:dyDescent="0.25"/>
    <row r="199" s="14" customFormat="1" x14ac:dyDescent="0.25"/>
    <row r="200" s="14" customFormat="1" x14ac:dyDescent="0.25"/>
    <row r="201" s="14" customFormat="1" x14ac:dyDescent="0.25"/>
    <row r="202" s="14" customFormat="1" x14ac:dyDescent="0.25"/>
    <row r="203" s="14" customFormat="1" x14ac:dyDescent="0.25"/>
    <row r="204" s="14" customFormat="1" x14ac:dyDescent="0.25"/>
    <row r="205" s="14" customFormat="1" x14ac:dyDescent="0.25"/>
    <row r="206" s="14" customFormat="1" x14ac:dyDescent="0.25"/>
    <row r="207" s="14" customFormat="1" x14ac:dyDescent="0.25"/>
    <row r="208" s="14" customFormat="1" x14ac:dyDescent="0.25"/>
    <row r="209" s="14" customFormat="1" x14ac:dyDescent="0.25"/>
    <row r="210" s="14" customFormat="1" x14ac:dyDescent="0.25"/>
    <row r="211" s="14" customFormat="1" x14ac:dyDescent="0.25"/>
    <row r="212" s="14" customFormat="1" x14ac:dyDescent="0.25"/>
    <row r="213" s="14" customFormat="1" x14ac:dyDescent="0.25"/>
    <row r="214" s="14" customFormat="1" x14ac:dyDescent="0.25"/>
    <row r="215" s="14" customFormat="1" x14ac:dyDescent="0.25"/>
    <row r="216" s="14" customFormat="1" x14ac:dyDescent="0.25"/>
    <row r="217" s="14" customFormat="1" x14ac:dyDescent="0.25"/>
    <row r="218" s="14" customFormat="1" x14ac:dyDescent="0.25"/>
    <row r="219" s="14" customFormat="1" x14ac:dyDescent="0.25"/>
    <row r="220" s="14" customFormat="1" x14ac:dyDescent="0.25"/>
    <row r="221" s="14" customFormat="1" x14ac:dyDescent="0.25"/>
    <row r="222" s="14" customFormat="1" x14ac:dyDescent="0.25"/>
    <row r="223" s="14" customFormat="1" x14ac:dyDescent="0.25"/>
    <row r="224" s="14" customFormat="1" x14ac:dyDescent="0.25"/>
    <row r="225" s="14" customFormat="1" x14ac:dyDescent="0.25"/>
    <row r="226" s="14" customFormat="1" x14ac:dyDescent="0.25"/>
    <row r="227" s="14" customFormat="1" x14ac:dyDescent="0.25"/>
    <row r="228" s="14" customFormat="1" x14ac:dyDescent="0.25"/>
    <row r="229" s="14" customFormat="1" x14ac:dyDescent="0.25"/>
    <row r="230" s="14" customFormat="1" x14ac:dyDescent="0.25"/>
    <row r="231" s="14" customFormat="1" x14ac:dyDescent="0.25"/>
    <row r="232" s="14" customFormat="1" x14ac:dyDescent="0.25"/>
    <row r="233" s="14" customFormat="1" x14ac:dyDescent="0.25"/>
    <row r="234" s="14" customFormat="1" x14ac:dyDescent="0.25"/>
    <row r="235" s="14" customFormat="1" x14ac:dyDescent="0.25"/>
    <row r="236" s="14" customFormat="1" x14ac:dyDescent="0.25"/>
    <row r="237" s="14" customFormat="1" x14ac:dyDescent="0.25"/>
    <row r="238" s="14" customFormat="1" x14ac:dyDescent="0.25"/>
    <row r="239" s="14" customFormat="1" x14ac:dyDescent="0.25"/>
    <row r="240" s="14" customFormat="1" x14ac:dyDescent="0.25"/>
    <row r="241" s="14" customFormat="1" x14ac:dyDescent="0.25"/>
    <row r="242" s="14" customFormat="1" x14ac:dyDescent="0.25"/>
    <row r="243" s="14" customFormat="1" x14ac:dyDescent="0.25"/>
    <row r="244" s="14" customFormat="1" x14ac:dyDescent="0.25"/>
    <row r="245" s="14" customFormat="1" x14ac:dyDescent="0.25"/>
    <row r="246" s="14" customFormat="1" x14ac:dyDescent="0.25"/>
    <row r="247" s="14" customFormat="1" x14ac:dyDescent="0.25"/>
    <row r="248" s="14" customFormat="1" x14ac:dyDescent="0.25"/>
    <row r="249" s="14" customFormat="1" x14ac:dyDescent="0.25"/>
    <row r="250" s="14" customFormat="1" x14ac:dyDescent="0.25"/>
    <row r="251" s="14" customFormat="1" x14ac:dyDescent="0.25"/>
    <row r="252" s="14" customFormat="1" x14ac:dyDescent="0.25"/>
    <row r="253" s="14" customFormat="1" x14ac:dyDescent="0.25"/>
    <row r="254" s="14" customFormat="1" x14ac:dyDescent="0.25"/>
    <row r="255" s="14" customFormat="1" x14ac:dyDescent="0.25"/>
    <row r="256" s="14" customFormat="1" x14ac:dyDescent="0.25"/>
    <row r="257" s="14" customFormat="1" x14ac:dyDescent="0.25"/>
    <row r="258" s="14" customFormat="1" x14ac:dyDescent="0.25"/>
    <row r="259" s="14" customFormat="1" x14ac:dyDescent="0.25"/>
    <row r="260" s="14" customFormat="1" x14ac:dyDescent="0.25"/>
    <row r="261" s="14" customFormat="1" x14ac:dyDescent="0.25"/>
    <row r="262" s="14" customFormat="1" x14ac:dyDescent="0.25"/>
    <row r="263" s="14" customFormat="1" x14ac:dyDescent="0.25"/>
    <row r="264" s="14" customFormat="1" x14ac:dyDescent="0.25"/>
    <row r="265" s="14" customFormat="1" x14ac:dyDescent="0.25"/>
    <row r="266" s="14" customFormat="1" x14ac:dyDescent="0.25"/>
    <row r="267" s="14" customFormat="1" x14ac:dyDescent="0.25"/>
    <row r="268" s="14" customFormat="1" x14ac:dyDescent="0.25"/>
    <row r="269" s="14" customFormat="1" x14ac:dyDescent="0.25"/>
    <row r="270" s="14" customFormat="1" x14ac:dyDescent="0.25"/>
    <row r="271" s="14" customFormat="1" x14ac:dyDescent="0.25"/>
    <row r="272" s="14" customFormat="1" x14ac:dyDescent="0.25"/>
    <row r="273" s="14" customFormat="1" x14ac:dyDescent="0.25"/>
    <row r="274" s="14" customFormat="1" x14ac:dyDescent="0.25"/>
    <row r="275" s="14" customFormat="1" x14ac:dyDescent="0.25"/>
    <row r="276" s="14" customFormat="1" x14ac:dyDescent="0.25"/>
    <row r="277" s="14" customFormat="1" x14ac:dyDescent="0.25"/>
    <row r="278" s="14" customFormat="1" x14ac:dyDescent="0.25"/>
    <row r="279" s="14" customFormat="1" x14ac:dyDescent="0.25"/>
    <row r="280" s="14" customFormat="1" x14ac:dyDescent="0.25"/>
    <row r="281" s="14" customFormat="1" x14ac:dyDescent="0.25"/>
    <row r="282" s="14" customFormat="1" x14ac:dyDescent="0.25"/>
    <row r="283" s="14" customFormat="1" x14ac:dyDescent="0.25"/>
    <row r="284" s="14" customFormat="1" x14ac:dyDescent="0.25"/>
    <row r="285" s="14" customFormat="1" x14ac:dyDescent="0.25"/>
    <row r="286" s="14" customFormat="1" x14ac:dyDescent="0.25"/>
    <row r="287" s="14" customFormat="1" x14ac:dyDescent="0.25"/>
    <row r="288" s="14" customFormat="1" x14ac:dyDescent="0.25"/>
    <row r="289" s="14" customFormat="1" x14ac:dyDescent="0.25"/>
    <row r="290" s="14" customFormat="1" x14ac:dyDescent="0.25"/>
    <row r="291" s="14" customFormat="1" x14ac:dyDescent="0.25"/>
    <row r="292" s="14" customFormat="1" x14ac:dyDescent="0.25"/>
    <row r="293" s="14" customFormat="1" x14ac:dyDescent="0.25"/>
    <row r="294" s="14" customFormat="1" x14ac:dyDescent="0.25"/>
    <row r="295" s="14" customFormat="1" x14ac:dyDescent="0.25"/>
    <row r="296" s="14" customFormat="1" x14ac:dyDescent="0.25"/>
    <row r="297" s="14" customFormat="1" x14ac:dyDescent="0.25"/>
    <row r="298" s="14" customFormat="1" x14ac:dyDescent="0.25"/>
    <row r="299" s="14" customFormat="1" x14ac:dyDescent="0.25"/>
    <row r="300" s="14" customFormat="1" x14ac:dyDescent="0.25"/>
    <row r="301" s="14" customFormat="1" x14ac:dyDescent="0.25"/>
    <row r="302" s="14" customFormat="1" x14ac:dyDescent="0.25"/>
    <row r="303" s="14" customFormat="1" x14ac:dyDescent="0.25"/>
    <row r="304" s="14" customFormat="1" x14ac:dyDescent="0.25"/>
    <row r="305" s="14" customFormat="1" x14ac:dyDescent="0.25"/>
    <row r="306" s="14" customFormat="1" x14ac:dyDescent="0.25"/>
    <row r="307" s="14" customFormat="1" x14ac:dyDescent="0.25"/>
    <row r="308" s="14" customFormat="1" x14ac:dyDescent="0.25"/>
    <row r="309" s="14" customFormat="1" x14ac:dyDescent="0.25"/>
    <row r="310" s="14" customFormat="1" x14ac:dyDescent="0.25"/>
    <row r="311" s="14" customFormat="1" x14ac:dyDescent="0.25"/>
    <row r="312" s="14" customFormat="1" x14ac:dyDescent="0.25"/>
    <row r="313" s="14" customFormat="1" x14ac:dyDescent="0.25"/>
    <row r="314" s="14" customFormat="1" x14ac:dyDescent="0.25"/>
    <row r="315" s="14" customFormat="1" x14ac:dyDescent="0.25"/>
    <row r="316" s="14" customFormat="1" x14ac:dyDescent="0.25"/>
    <row r="317" s="14" customFormat="1" x14ac:dyDescent="0.25"/>
    <row r="318" s="14" customFormat="1" x14ac:dyDescent="0.25"/>
    <row r="319" s="14" customFormat="1" x14ac:dyDescent="0.25"/>
    <row r="320" s="14" customFormat="1" x14ac:dyDescent="0.25"/>
    <row r="321" s="14" customFormat="1" x14ac:dyDescent="0.25"/>
    <row r="322" s="14" customFormat="1" x14ac:dyDescent="0.25"/>
    <row r="323" s="14" customFormat="1" x14ac:dyDescent="0.25"/>
    <row r="324" s="14" customFormat="1" x14ac:dyDescent="0.25"/>
    <row r="325" s="14" customFormat="1" x14ac:dyDescent="0.25"/>
    <row r="326" s="14" customFormat="1" x14ac:dyDescent="0.25"/>
    <row r="327" s="14" customFormat="1" x14ac:dyDescent="0.25"/>
    <row r="328" s="14" customFormat="1" x14ac:dyDescent="0.25"/>
    <row r="329" s="14" customFormat="1" x14ac:dyDescent="0.25"/>
    <row r="330" s="14" customFormat="1" x14ac:dyDescent="0.25"/>
    <row r="331" s="14" customFormat="1" x14ac:dyDescent="0.25"/>
    <row r="332" s="14" customFormat="1" x14ac:dyDescent="0.25"/>
    <row r="333" s="14" customFormat="1" x14ac:dyDescent="0.25"/>
    <row r="334" s="14" customFormat="1" x14ac:dyDescent="0.25"/>
    <row r="335" s="14" customFormat="1" x14ac:dyDescent="0.25"/>
    <row r="336" s="14" customFormat="1" x14ac:dyDescent="0.25"/>
    <row r="337" s="14" customFormat="1" x14ac:dyDescent="0.25"/>
    <row r="338" s="14" customFormat="1" x14ac:dyDescent="0.25"/>
    <row r="339" s="14" customFormat="1" x14ac:dyDescent="0.25"/>
    <row r="340" s="14" customFormat="1" x14ac:dyDescent="0.25"/>
    <row r="341" s="14" customFormat="1" x14ac:dyDescent="0.25"/>
    <row r="342" s="14" customFormat="1" x14ac:dyDescent="0.25"/>
    <row r="343" s="14" customFormat="1" x14ac:dyDescent="0.25"/>
    <row r="344" s="14" customFormat="1" x14ac:dyDescent="0.25"/>
    <row r="345" s="14" customFormat="1" x14ac:dyDescent="0.25"/>
    <row r="346" s="14" customFormat="1" x14ac:dyDescent="0.25"/>
    <row r="347" s="14" customFormat="1" x14ac:dyDescent="0.25"/>
    <row r="348" s="14" customFormat="1" x14ac:dyDescent="0.25"/>
    <row r="349" s="14" customFormat="1" x14ac:dyDescent="0.25"/>
    <row r="350" s="14" customFormat="1" x14ac:dyDescent="0.25"/>
    <row r="351" s="14" customFormat="1" x14ac:dyDescent="0.25"/>
    <row r="352" s="14" customFormat="1" x14ac:dyDescent="0.25"/>
    <row r="353" s="14" customFormat="1" x14ac:dyDescent="0.25"/>
    <row r="354" s="14" customFormat="1" x14ac:dyDescent="0.25"/>
    <row r="355" s="14" customFormat="1" x14ac:dyDescent="0.25"/>
    <row r="356" s="14" customFormat="1" x14ac:dyDescent="0.25"/>
    <row r="357" s="14" customFormat="1" x14ac:dyDescent="0.25"/>
    <row r="358" s="14" customFormat="1" x14ac:dyDescent="0.25"/>
    <row r="359" s="14" customFormat="1" x14ac:dyDescent="0.25"/>
    <row r="360" s="14" customFormat="1" x14ac:dyDescent="0.25"/>
    <row r="361" s="14" customFormat="1" x14ac:dyDescent="0.25"/>
    <row r="362" s="14" customFormat="1" x14ac:dyDescent="0.25"/>
    <row r="363" s="14" customFormat="1" x14ac:dyDescent="0.25"/>
    <row r="364" s="14" customFormat="1" x14ac:dyDescent="0.25"/>
    <row r="365" s="14" customFormat="1" x14ac:dyDescent="0.25"/>
    <row r="366" s="14" customFormat="1" x14ac:dyDescent="0.25"/>
    <row r="367" s="14" customFormat="1" x14ac:dyDescent="0.25"/>
    <row r="368" s="14" customFormat="1" x14ac:dyDescent="0.25"/>
    <row r="369" s="14" customFormat="1" x14ac:dyDescent="0.25"/>
    <row r="370" s="14" customFormat="1" x14ac:dyDescent="0.25"/>
    <row r="371" s="14" customFormat="1" x14ac:dyDescent="0.25"/>
    <row r="372" s="14" customFormat="1" x14ac:dyDescent="0.25"/>
    <row r="373" s="14" customFormat="1" x14ac:dyDescent="0.25"/>
    <row r="374" s="14" customFormat="1" x14ac:dyDescent="0.25"/>
    <row r="375" s="14" customFormat="1" x14ac:dyDescent="0.25"/>
    <row r="376" s="14" customFormat="1" x14ac:dyDescent="0.25"/>
    <row r="377" s="14" customFormat="1" x14ac:dyDescent="0.25"/>
    <row r="378" s="14" customFormat="1" x14ac:dyDescent="0.25"/>
    <row r="379" s="14" customFormat="1" x14ac:dyDescent="0.25"/>
    <row r="380" s="14" customFormat="1" x14ac:dyDescent="0.25"/>
    <row r="381" s="14" customFormat="1" x14ac:dyDescent="0.25"/>
    <row r="382" s="14" customFormat="1" x14ac:dyDescent="0.25"/>
    <row r="383" s="14" customFormat="1" x14ac:dyDescent="0.25"/>
    <row r="384" s="14" customFormat="1" x14ac:dyDescent="0.25"/>
    <row r="385" s="14" customFormat="1" x14ac:dyDescent="0.25"/>
    <row r="386" s="14" customFormat="1" x14ac:dyDescent="0.25"/>
    <row r="387" s="14" customFormat="1" x14ac:dyDescent="0.25"/>
    <row r="388" s="14" customFormat="1" x14ac:dyDescent="0.25"/>
    <row r="389" s="14" customFormat="1" x14ac:dyDescent="0.25"/>
    <row r="390" s="14" customFormat="1" x14ac:dyDescent="0.25"/>
    <row r="391" s="14" customFormat="1" x14ac:dyDescent="0.25"/>
    <row r="392" s="14" customFormat="1" x14ac:dyDescent="0.25"/>
    <row r="393" s="14" customFormat="1" x14ac:dyDescent="0.25"/>
    <row r="394" s="14" customFormat="1" x14ac:dyDescent="0.25"/>
    <row r="395" s="14" customFormat="1" x14ac:dyDescent="0.25"/>
    <row r="396" s="14" customFormat="1" x14ac:dyDescent="0.25"/>
    <row r="397" s="14" customFormat="1" x14ac:dyDescent="0.25"/>
    <row r="398" s="14" customFormat="1" x14ac:dyDescent="0.25"/>
    <row r="399" s="14" customFormat="1" x14ac:dyDescent="0.25"/>
    <row r="400" s="14" customFormat="1" x14ac:dyDescent="0.25"/>
    <row r="401" s="14" customFormat="1" x14ac:dyDescent="0.25"/>
    <row r="402" s="14" customFormat="1" x14ac:dyDescent="0.25"/>
    <row r="403" s="14" customFormat="1" x14ac:dyDescent="0.25"/>
    <row r="404" s="14" customFormat="1" x14ac:dyDescent="0.25"/>
    <row r="405" s="14" customFormat="1" x14ac:dyDescent="0.25"/>
    <row r="406" s="14" customFormat="1" x14ac:dyDescent="0.25"/>
    <row r="407" s="14" customFormat="1" x14ac:dyDescent="0.25"/>
    <row r="408" s="14" customFormat="1" x14ac:dyDescent="0.25"/>
    <row r="409" s="14" customFormat="1" x14ac:dyDescent="0.25"/>
    <row r="410" s="14" customFormat="1" x14ac:dyDescent="0.25"/>
    <row r="411" s="14" customFormat="1" x14ac:dyDescent="0.25"/>
    <row r="412" s="14" customFormat="1" x14ac:dyDescent="0.25"/>
    <row r="413" s="14" customFormat="1" x14ac:dyDescent="0.25"/>
    <row r="414" s="14" customFormat="1" x14ac:dyDescent="0.25"/>
    <row r="415" s="14" customFormat="1" x14ac:dyDescent="0.25"/>
    <row r="416" s="14" customFormat="1" x14ac:dyDescent="0.25"/>
    <row r="417" s="14" customFormat="1" x14ac:dyDescent="0.25"/>
    <row r="418" s="14" customFormat="1" x14ac:dyDescent="0.25"/>
    <row r="419" s="14" customFormat="1" x14ac:dyDescent="0.25"/>
    <row r="420" s="14" customFormat="1" x14ac:dyDescent="0.25"/>
    <row r="421" s="14" customFormat="1" x14ac:dyDescent="0.25"/>
    <row r="422" s="14" customFormat="1" x14ac:dyDescent="0.25"/>
    <row r="423" s="14" customFormat="1" x14ac:dyDescent="0.25"/>
    <row r="424" s="14" customFormat="1" x14ac:dyDescent="0.25"/>
    <row r="425" s="14" customFormat="1" x14ac:dyDescent="0.25"/>
    <row r="426" s="14" customFormat="1" x14ac:dyDescent="0.25"/>
    <row r="427" s="14" customFormat="1" x14ac:dyDescent="0.25"/>
    <row r="428" s="14" customFormat="1" x14ac:dyDescent="0.25"/>
    <row r="429" s="14" customFormat="1" x14ac:dyDescent="0.25"/>
    <row r="430" s="14" customFormat="1" x14ac:dyDescent="0.25"/>
    <row r="431" s="14" customFormat="1" x14ac:dyDescent="0.25"/>
    <row r="432" s="14" customFormat="1" x14ac:dyDescent="0.25"/>
    <row r="433" s="14" customFormat="1" x14ac:dyDescent="0.25"/>
    <row r="434" s="14" customFormat="1" x14ac:dyDescent="0.25"/>
    <row r="435" s="14" customFormat="1" x14ac:dyDescent="0.25"/>
    <row r="436" s="14" customFormat="1" x14ac:dyDescent="0.25"/>
    <row r="437" s="14" customFormat="1" x14ac:dyDescent="0.25"/>
    <row r="438" s="14" customFormat="1" x14ac:dyDescent="0.25"/>
    <row r="439" s="14" customFormat="1" x14ac:dyDescent="0.25"/>
    <row r="440" s="14" customFormat="1" x14ac:dyDescent="0.25"/>
    <row r="441" s="14" customFormat="1" x14ac:dyDescent="0.25"/>
    <row r="442" s="14" customFormat="1" x14ac:dyDescent="0.25"/>
    <row r="443" s="14" customFormat="1" x14ac:dyDescent="0.25"/>
    <row r="444" s="14" customFormat="1" x14ac:dyDescent="0.25"/>
    <row r="445" s="14" customFormat="1" x14ac:dyDescent="0.25"/>
    <row r="446" s="14" customFormat="1" x14ac:dyDescent="0.25"/>
    <row r="447" s="14" customFormat="1" x14ac:dyDescent="0.25"/>
    <row r="448" s="14" customFormat="1" x14ac:dyDescent="0.25"/>
    <row r="449" s="14" customFormat="1" x14ac:dyDescent="0.25"/>
    <row r="450" s="14" customFormat="1" x14ac:dyDescent="0.25"/>
    <row r="451" s="14" customFormat="1" x14ac:dyDescent="0.25"/>
    <row r="452" s="14" customFormat="1" x14ac:dyDescent="0.25"/>
    <row r="453" s="14" customFormat="1" x14ac:dyDescent="0.25"/>
    <row r="454" s="14" customFormat="1" x14ac:dyDescent="0.25"/>
    <row r="455" s="14" customFormat="1" x14ac:dyDescent="0.25"/>
    <row r="456" s="14" customFormat="1" x14ac:dyDescent="0.25"/>
    <row r="457" s="14" customFormat="1" x14ac:dyDescent="0.25"/>
    <row r="458" s="14" customFormat="1" x14ac:dyDescent="0.25"/>
    <row r="459" s="14" customFormat="1" x14ac:dyDescent="0.25"/>
    <row r="460" s="14" customFormat="1" x14ac:dyDescent="0.25"/>
    <row r="461" s="14" customFormat="1" x14ac:dyDescent="0.25"/>
    <row r="462" s="14" customFormat="1" x14ac:dyDescent="0.25"/>
    <row r="463" s="14" customFormat="1" x14ac:dyDescent="0.25"/>
    <row r="464" s="14" customFormat="1" x14ac:dyDescent="0.25"/>
    <row r="465" s="14" customFormat="1" x14ac:dyDescent="0.25"/>
    <row r="466" s="14" customFormat="1" x14ac:dyDescent="0.25"/>
    <row r="467" s="14" customFormat="1" x14ac:dyDescent="0.25"/>
    <row r="468" s="14" customFormat="1" x14ac:dyDescent="0.25"/>
    <row r="469" s="14" customFormat="1" x14ac:dyDescent="0.25"/>
    <row r="470" s="14" customFormat="1" x14ac:dyDescent="0.25"/>
    <row r="471" s="14" customFormat="1" x14ac:dyDescent="0.25"/>
    <row r="472" s="14" customFormat="1" x14ac:dyDescent="0.25"/>
    <row r="473" s="14" customFormat="1" x14ac:dyDescent="0.25"/>
    <row r="474" s="14" customFormat="1" x14ac:dyDescent="0.25"/>
    <row r="475" s="14" customFormat="1" x14ac:dyDescent="0.25"/>
    <row r="476" s="14" customFormat="1" x14ac:dyDescent="0.25"/>
    <row r="477" s="14" customFormat="1" x14ac:dyDescent="0.25"/>
    <row r="478" s="14" customFormat="1" x14ac:dyDescent="0.25"/>
    <row r="479" s="14" customFormat="1" x14ac:dyDescent="0.25"/>
    <row r="480" s="14" customFormat="1" x14ac:dyDescent="0.25"/>
    <row r="481" s="14" customFormat="1" x14ac:dyDescent="0.25"/>
    <row r="482" s="14" customFormat="1" x14ac:dyDescent="0.25"/>
    <row r="483" s="14" customFormat="1" x14ac:dyDescent="0.25"/>
    <row r="484" s="14" customFormat="1" x14ac:dyDescent="0.25"/>
    <row r="485" s="14" customFormat="1" x14ac:dyDescent="0.25"/>
    <row r="486" s="14" customFormat="1" x14ac:dyDescent="0.25"/>
    <row r="487" s="14" customFormat="1" x14ac:dyDescent="0.25"/>
    <row r="488" s="14" customFormat="1" x14ac:dyDescent="0.25"/>
    <row r="489" s="14" customFormat="1" x14ac:dyDescent="0.25"/>
    <row r="490" s="14" customFormat="1" x14ac:dyDescent="0.25"/>
    <row r="491" s="14" customFormat="1" x14ac:dyDescent="0.25"/>
    <row r="492" s="14" customFormat="1" x14ac:dyDescent="0.25"/>
    <row r="493" s="14" customFormat="1" x14ac:dyDescent="0.25"/>
    <row r="494" s="14" customFormat="1" x14ac:dyDescent="0.25"/>
    <row r="495" s="14" customFormat="1" x14ac:dyDescent="0.25"/>
    <row r="496" s="14" customFormat="1" x14ac:dyDescent="0.25"/>
    <row r="497" s="14" customFormat="1" x14ac:dyDescent="0.25"/>
    <row r="498" s="14" customFormat="1" x14ac:dyDescent="0.25"/>
    <row r="499" s="14" customFormat="1" x14ac:dyDescent="0.25"/>
    <row r="500" s="14" customFormat="1" x14ac:dyDescent="0.25"/>
    <row r="501" s="14" customFormat="1" x14ac:dyDescent="0.25"/>
    <row r="502" s="14" customFormat="1" x14ac:dyDescent="0.25"/>
    <row r="503" s="14" customFormat="1" x14ac:dyDescent="0.25"/>
    <row r="504" s="14" customFormat="1" x14ac:dyDescent="0.25"/>
    <row r="505" s="14" customFormat="1" x14ac:dyDescent="0.25"/>
    <row r="506" s="14" customFormat="1" x14ac:dyDescent="0.25"/>
    <row r="507" s="14" customFormat="1" x14ac:dyDescent="0.25"/>
    <row r="508" s="14" customFormat="1" x14ac:dyDescent="0.25"/>
    <row r="509" s="14" customFormat="1" x14ac:dyDescent="0.25"/>
    <row r="510" s="14" customFormat="1" x14ac:dyDescent="0.25"/>
    <row r="511" s="14" customFormat="1" x14ac:dyDescent="0.25"/>
    <row r="512" s="14" customFormat="1" x14ac:dyDescent="0.25"/>
    <row r="513" s="14" customFormat="1" x14ac:dyDescent="0.25"/>
    <row r="514" s="14" customFormat="1" x14ac:dyDescent="0.25"/>
    <row r="515" s="14" customFormat="1" x14ac:dyDescent="0.25"/>
    <row r="516" s="14" customFormat="1" x14ac:dyDescent="0.25"/>
    <row r="517" s="14" customFormat="1" x14ac:dyDescent="0.25"/>
    <row r="518" s="14" customFormat="1" x14ac:dyDescent="0.25"/>
    <row r="519" s="14" customFormat="1" x14ac:dyDescent="0.25"/>
    <row r="520" s="14" customFormat="1" x14ac:dyDescent="0.25"/>
    <row r="521" s="14" customFormat="1" x14ac:dyDescent="0.25"/>
    <row r="522" s="14" customFormat="1" x14ac:dyDescent="0.25"/>
    <row r="523" s="14" customFormat="1" x14ac:dyDescent="0.25"/>
    <row r="524" s="14" customFormat="1" x14ac:dyDescent="0.25"/>
    <row r="525" s="14" customFormat="1" x14ac:dyDescent="0.25"/>
    <row r="526" s="14" customFormat="1" x14ac:dyDescent="0.25"/>
    <row r="527" s="14" customFormat="1" x14ac:dyDescent="0.25"/>
    <row r="528" s="14" customFormat="1" x14ac:dyDescent="0.25"/>
    <row r="529" s="14" customFormat="1" x14ac:dyDescent="0.25"/>
    <row r="530" s="14" customFormat="1" x14ac:dyDescent="0.25"/>
    <row r="531" s="14" customFormat="1" x14ac:dyDescent="0.25"/>
    <row r="532" s="14" customFormat="1" x14ac:dyDescent="0.25"/>
    <row r="533" s="14" customFormat="1" x14ac:dyDescent="0.25"/>
    <row r="534" s="14" customFormat="1" x14ac:dyDescent="0.25"/>
    <row r="535" s="14" customFormat="1" x14ac:dyDescent="0.25"/>
    <row r="536" s="14" customFormat="1" x14ac:dyDescent="0.25"/>
    <row r="537" s="14" customFormat="1" x14ac:dyDescent="0.25"/>
    <row r="538" s="14" customFormat="1" x14ac:dyDescent="0.25"/>
    <row r="539" s="14" customFormat="1" x14ac:dyDescent="0.25"/>
    <row r="540" s="14" customFormat="1" x14ac:dyDescent="0.25"/>
    <row r="541" s="14" customFormat="1" x14ac:dyDescent="0.25"/>
    <row r="542" s="14" customFormat="1" x14ac:dyDescent="0.25"/>
    <row r="543" s="14" customFormat="1" x14ac:dyDescent="0.25"/>
    <row r="544" s="14" customFormat="1" x14ac:dyDescent="0.25"/>
    <row r="545" s="14" customFormat="1" x14ac:dyDescent="0.25"/>
    <row r="546" s="14" customFormat="1" x14ac:dyDescent="0.25"/>
    <row r="547" s="14" customFormat="1" x14ac:dyDescent="0.25"/>
    <row r="548" s="14" customFormat="1" x14ac:dyDescent="0.25"/>
    <row r="549" s="14" customFormat="1" x14ac:dyDescent="0.25"/>
    <row r="550" s="14" customFormat="1" x14ac:dyDescent="0.25"/>
    <row r="551" s="14" customFormat="1" x14ac:dyDescent="0.25"/>
    <row r="552" s="14" customFormat="1" x14ac:dyDescent="0.25"/>
    <row r="553" s="14" customFormat="1" x14ac:dyDescent="0.25"/>
    <row r="554" s="14" customFormat="1" x14ac:dyDescent="0.25"/>
    <row r="555" s="14" customFormat="1" x14ac:dyDescent="0.25"/>
    <row r="556" s="14" customFormat="1" x14ac:dyDescent="0.25"/>
    <row r="557" s="14" customFormat="1" x14ac:dyDescent="0.25"/>
    <row r="558" s="14" customFormat="1" x14ac:dyDescent="0.25"/>
    <row r="559" s="14" customFormat="1" x14ac:dyDescent="0.25"/>
    <row r="560" s="14" customFormat="1" x14ac:dyDescent="0.25"/>
    <row r="561" s="14" customFormat="1" x14ac:dyDescent="0.25"/>
    <row r="562" s="14" customFormat="1" x14ac:dyDescent="0.25"/>
    <row r="563" s="14" customFormat="1" x14ac:dyDescent="0.25"/>
    <row r="564" s="14" customFormat="1" x14ac:dyDescent="0.25"/>
    <row r="565" s="14" customFormat="1" x14ac:dyDescent="0.25"/>
    <row r="566" s="14" customFormat="1" x14ac:dyDescent="0.25"/>
    <row r="567" s="14" customFormat="1" x14ac:dyDescent="0.25"/>
    <row r="568" s="14" customFormat="1" x14ac:dyDescent="0.25"/>
    <row r="569" s="14" customFormat="1" x14ac:dyDescent="0.25"/>
    <row r="570" s="14" customFormat="1" x14ac:dyDescent="0.25"/>
    <row r="571" s="14" customFormat="1" x14ac:dyDescent="0.25"/>
    <row r="572" s="14" customFormat="1" x14ac:dyDescent="0.25"/>
    <row r="573" s="14" customFormat="1" x14ac:dyDescent="0.25"/>
    <row r="574" s="14" customFormat="1" x14ac:dyDescent="0.25"/>
    <row r="575" s="14" customFormat="1" x14ac:dyDescent="0.25"/>
    <row r="576" s="14" customFormat="1" x14ac:dyDescent="0.25"/>
    <row r="577" s="14" customFormat="1" x14ac:dyDescent="0.25"/>
    <row r="578" s="14" customFormat="1" x14ac:dyDescent="0.25"/>
    <row r="579" s="14" customFormat="1" x14ac:dyDescent="0.25"/>
  </sheetData>
  <sheetProtection algorithmName="SHA-512" hashValue="KTnOz3cwthOSRizrIlGePl/Nq/98c5AHL2v5AwNPWjPoRwZzff8ad24EE60uEXGdzXMICHerZo68FlFgJjsQhw==" saltValue="AeMlZQF9SQqnjFX+KMxTUw==" spinCount="100000" sheet="1" objects="1" scenarios="1"/>
  <mergeCells count="32">
    <mergeCell ref="D23:G23"/>
    <mergeCell ref="D55:G55"/>
    <mergeCell ref="D57:G57"/>
    <mergeCell ref="D59:G59"/>
    <mergeCell ref="B6:J6"/>
    <mergeCell ref="D35:G35"/>
    <mergeCell ref="D37:G37"/>
    <mergeCell ref="D49:G49"/>
    <mergeCell ref="D33:G33"/>
    <mergeCell ref="D31:G31"/>
    <mergeCell ref="B8:J11"/>
    <mergeCell ref="B12:J13"/>
    <mergeCell ref="B14:J16"/>
    <mergeCell ref="B17:J19"/>
    <mergeCell ref="D21:G21"/>
    <mergeCell ref="D25:G25"/>
    <mergeCell ref="D27:G27"/>
    <mergeCell ref="D29:I29"/>
    <mergeCell ref="D45:G45"/>
    <mergeCell ref="A31:A37"/>
    <mergeCell ref="A39:A41"/>
    <mergeCell ref="D39:G39"/>
    <mergeCell ref="D41:G41"/>
    <mergeCell ref="D43:I43"/>
    <mergeCell ref="B73:J73"/>
    <mergeCell ref="D47:G47"/>
    <mergeCell ref="D53:G53"/>
    <mergeCell ref="D61:G61"/>
    <mergeCell ref="D63:G63"/>
    <mergeCell ref="D65:F65"/>
    <mergeCell ref="G65:I65"/>
    <mergeCell ref="D51:I51"/>
  </mergeCells>
  <phoneticPr fontId="0" type="noConversion"/>
  <pageMargins left="0.78740157480314965" right="0.39370078740157483" top="0.39370078740157483" bottom="0.39370078740157483"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2:J57"/>
  <sheetViews>
    <sheetView view="pageBreakPreview" zoomScale="85" zoomScaleNormal="85" zoomScaleSheetLayoutView="85" workbookViewId="0">
      <selection activeCell="B8" sqref="B8:H11"/>
    </sheetView>
  </sheetViews>
  <sheetFormatPr defaultColWidth="9.109375" defaultRowHeight="13.2" x14ac:dyDescent="0.25"/>
  <cols>
    <col min="1" max="1" width="1.6640625" style="39" customWidth="1"/>
    <col min="2" max="2" width="7.33203125" style="39" customWidth="1"/>
    <col min="3" max="3" width="39.6640625" style="39" customWidth="1"/>
    <col min="4" max="6" width="13.5546875" style="39" customWidth="1"/>
    <col min="7" max="7" width="1.6640625" style="39" customWidth="1"/>
    <col min="8" max="16384" width="9.109375" style="39"/>
  </cols>
  <sheetData>
    <row r="2" spans="1:10" x14ac:dyDescent="0.25">
      <c r="E2" s="16" t="s">
        <v>15</v>
      </c>
      <c r="F2" s="31" t="s">
        <v>132</v>
      </c>
    </row>
    <row r="5" spans="1:10" ht="12.75" customHeight="1" thickBot="1" x14ac:dyDescent="0.3"/>
    <row r="6" spans="1:10" ht="13.8" thickBot="1" x14ac:dyDescent="0.3">
      <c r="B6" s="317" t="s">
        <v>125</v>
      </c>
      <c r="C6" s="318"/>
      <c r="D6" s="318"/>
      <c r="E6" s="318"/>
      <c r="F6" s="319"/>
    </row>
    <row r="7" spans="1:10" ht="6" customHeight="1" x14ac:dyDescent="0.25">
      <c r="A7" s="19"/>
      <c r="B7" s="14"/>
      <c r="C7" s="40"/>
      <c r="D7" s="14"/>
      <c r="E7" s="14"/>
      <c r="F7" s="14"/>
    </row>
    <row r="8" spans="1:10" ht="12.75" customHeight="1" x14ac:dyDescent="0.25">
      <c r="A8" s="19"/>
      <c r="B8" s="333" t="s">
        <v>173</v>
      </c>
      <c r="C8" s="334"/>
      <c r="D8" s="334"/>
      <c r="E8" s="334"/>
      <c r="F8" s="335"/>
    </row>
    <row r="9" spans="1:10" ht="12.75" customHeight="1" x14ac:dyDescent="0.25">
      <c r="A9" s="19"/>
      <c r="B9" s="336"/>
      <c r="C9" s="337"/>
      <c r="D9" s="337"/>
      <c r="E9" s="337"/>
      <c r="F9" s="338"/>
    </row>
    <row r="10" spans="1:10" ht="12.75" customHeight="1" x14ac:dyDescent="0.25">
      <c r="A10" s="19"/>
      <c r="B10" s="336"/>
      <c r="C10" s="337"/>
      <c r="D10" s="337"/>
      <c r="E10" s="337"/>
      <c r="F10" s="338"/>
    </row>
    <row r="11" spans="1:10" ht="30" customHeight="1" x14ac:dyDescent="0.25">
      <c r="A11" s="19"/>
      <c r="B11" s="339"/>
      <c r="C11" s="340"/>
      <c r="D11" s="340"/>
      <c r="E11" s="340"/>
      <c r="F11" s="341"/>
    </row>
    <row r="12" spans="1:10" ht="12.75" customHeight="1" x14ac:dyDescent="0.25">
      <c r="A12" s="19"/>
      <c r="B12" s="333" t="s">
        <v>5</v>
      </c>
      <c r="C12" s="334"/>
      <c r="D12" s="334"/>
      <c r="E12" s="334"/>
      <c r="F12" s="335"/>
    </row>
    <row r="13" spans="1:10" ht="12.75" customHeight="1" x14ac:dyDescent="0.25">
      <c r="A13" s="19"/>
      <c r="B13" s="339"/>
      <c r="C13" s="340"/>
      <c r="D13" s="340"/>
      <c r="E13" s="340"/>
      <c r="F13" s="341"/>
    </row>
    <row r="14" spans="1:10" ht="12.75" customHeight="1" x14ac:dyDescent="0.25">
      <c r="A14" s="19"/>
      <c r="B14" s="370" t="s">
        <v>202</v>
      </c>
      <c r="C14" s="371"/>
      <c r="D14" s="371"/>
      <c r="E14" s="371"/>
      <c r="F14" s="372"/>
    </row>
    <row r="15" spans="1:10" ht="12.75" customHeight="1" x14ac:dyDescent="0.25">
      <c r="A15" s="19"/>
      <c r="B15" s="373"/>
      <c r="C15" s="374"/>
      <c r="D15" s="374"/>
      <c r="E15" s="374"/>
      <c r="F15" s="375"/>
    </row>
    <row r="16" spans="1:10" ht="17.25" customHeight="1" x14ac:dyDescent="0.25">
      <c r="A16" s="19"/>
      <c r="B16" s="376"/>
      <c r="C16" s="377"/>
      <c r="D16" s="377"/>
      <c r="E16" s="377"/>
      <c r="F16" s="378"/>
      <c r="G16" s="26"/>
      <c r="H16" s="14"/>
      <c r="I16" s="14"/>
      <c r="J16" s="14"/>
    </row>
    <row r="17" spans="1:7" ht="4.5" customHeight="1" x14ac:dyDescent="0.25">
      <c r="A17" s="19"/>
      <c r="B17" s="14"/>
      <c r="C17" s="104"/>
      <c r="D17" s="301"/>
      <c r="E17" s="301"/>
      <c r="F17" s="302"/>
    </row>
    <row r="18" spans="1:7" ht="12.75" customHeight="1" x14ac:dyDescent="0.25">
      <c r="A18" s="14"/>
      <c r="B18" s="379" t="s">
        <v>39</v>
      </c>
      <c r="C18" s="381"/>
      <c r="D18" s="305" t="s">
        <v>29</v>
      </c>
      <c r="E18" s="86" t="s">
        <v>30</v>
      </c>
      <c r="F18" s="306" t="s">
        <v>40</v>
      </c>
    </row>
    <row r="19" spans="1:7" ht="26.4" x14ac:dyDescent="0.25">
      <c r="A19" s="14"/>
      <c r="B19" s="380"/>
      <c r="C19" s="382"/>
      <c r="D19" s="122" t="s">
        <v>209</v>
      </c>
      <c r="E19" s="87" t="s">
        <v>47</v>
      </c>
      <c r="F19" s="88" t="s">
        <v>88</v>
      </c>
    </row>
    <row r="20" spans="1:7" ht="5.25" customHeight="1" x14ac:dyDescent="0.25">
      <c r="A20" s="14"/>
      <c r="B20" s="105"/>
      <c r="C20" s="26"/>
      <c r="D20" s="14"/>
      <c r="E20" s="14"/>
      <c r="F20" s="19"/>
    </row>
    <row r="21" spans="1:7" ht="66" x14ac:dyDescent="0.25">
      <c r="A21" s="14"/>
      <c r="B21" s="307">
        <v>1</v>
      </c>
      <c r="C21" s="200" t="s">
        <v>213</v>
      </c>
      <c r="D21" s="284">
        <v>1</v>
      </c>
      <c r="E21" s="111"/>
      <c r="F21" s="115" t="str">
        <f>+IF(ISNUMBER(E21),D21*E21,"")</f>
        <v/>
      </c>
    </row>
    <row r="22" spans="1:7" x14ac:dyDescent="0.25">
      <c r="A22" s="14"/>
      <c r="B22" s="307">
        <v>2</v>
      </c>
      <c r="C22" s="200" t="s">
        <v>114</v>
      </c>
      <c r="D22" s="284">
        <v>1</v>
      </c>
      <c r="E22" s="111"/>
      <c r="F22" s="115" t="str">
        <f>+IF(ISNUMBER(E22),D22*E22,"")</f>
        <v/>
      </c>
    </row>
    <row r="23" spans="1:7" ht="12.75" customHeight="1" x14ac:dyDescent="0.25">
      <c r="A23" s="14"/>
      <c r="B23" s="85">
        <v>3</v>
      </c>
      <c r="C23" s="72" t="s">
        <v>11</v>
      </c>
      <c r="D23" s="284">
        <v>1</v>
      </c>
      <c r="E23" s="114">
        <v>1</v>
      </c>
      <c r="F23" s="115">
        <f>+IF(ISNUMBER(E23),D23*E23,"")</f>
        <v>1</v>
      </c>
    </row>
    <row r="24" spans="1:7" s="109" customFormat="1" ht="4.5" customHeight="1" x14ac:dyDescent="0.25">
      <c r="A24" s="36"/>
      <c r="B24" s="79"/>
      <c r="C24" s="174"/>
      <c r="D24" s="175"/>
      <c r="E24" s="176"/>
      <c r="F24" s="128"/>
    </row>
    <row r="25" spans="1:7" ht="15" customHeight="1" x14ac:dyDescent="0.25">
      <c r="A25" s="19"/>
      <c r="B25" s="178">
        <v>4</v>
      </c>
      <c r="C25" s="91" t="s">
        <v>124</v>
      </c>
      <c r="D25" s="179"/>
      <c r="E25" s="164" t="s">
        <v>81</v>
      </c>
      <c r="F25" s="116">
        <f>+IF(SUM(F21:F23)=0,"",SUM(F21:F23))</f>
        <v>1</v>
      </c>
      <c r="G25" s="14"/>
    </row>
    <row r="26" spans="1:7" ht="4.5" customHeight="1" x14ac:dyDescent="0.25">
      <c r="A26" s="14"/>
      <c r="B26" s="14"/>
      <c r="C26" s="301"/>
      <c r="D26" s="301"/>
      <c r="E26" s="301"/>
      <c r="F26" s="301"/>
      <c r="G26" s="14"/>
    </row>
    <row r="27" spans="1:7" ht="12.75" customHeight="1" x14ac:dyDescent="0.25">
      <c r="A27" s="14"/>
      <c r="B27" s="74"/>
      <c r="C27" s="36"/>
      <c r="D27" s="175"/>
      <c r="E27" s="176"/>
      <c r="F27" s="70"/>
    </row>
    <row r="28" spans="1:7" s="109" customFormat="1" x14ac:dyDescent="0.25">
      <c r="A28" s="36"/>
      <c r="B28" s="74"/>
      <c r="C28" s="36"/>
      <c r="D28" s="175"/>
      <c r="E28" s="176"/>
      <c r="F28" s="70"/>
    </row>
    <row r="29" spans="1:7" ht="12.75" customHeight="1" x14ac:dyDescent="0.25">
      <c r="A29" s="14"/>
      <c r="B29" s="160"/>
      <c r="C29" s="304"/>
      <c r="D29" s="194"/>
      <c r="E29" s="304"/>
      <c r="F29" s="195"/>
      <c r="G29" s="14"/>
    </row>
    <row r="30" spans="1:7" ht="12.75" customHeight="1" x14ac:dyDescent="0.25">
      <c r="A30" s="14"/>
      <c r="B30" s="36"/>
      <c r="C30" s="36"/>
      <c r="D30" s="36"/>
      <c r="E30" s="36"/>
      <c r="F30" s="36"/>
    </row>
    <row r="31" spans="1:7" ht="12.75" customHeight="1" x14ac:dyDescent="0.25">
      <c r="B31" s="160"/>
      <c r="C31" s="304"/>
      <c r="D31" s="369"/>
      <c r="E31" s="369"/>
      <c r="F31" s="195"/>
    </row>
    <row r="32" spans="1:7" ht="12.75" customHeight="1" x14ac:dyDescent="0.25">
      <c r="B32" s="36"/>
      <c r="C32" s="196"/>
      <c r="D32" s="36"/>
      <c r="E32" s="36"/>
      <c r="F32" s="36"/>
    </row>
    <row r="33" spans="2:6" ht="12.75" customHeight="1" x14ac:dyDescent="0.25">
      <c r="B33" s="36"/>
      <c r="C33" s="196"/>
      <c r="D33" s="36"/>
      <c r="E33" s="36"/>
      <c r="F33" s="36"/>
    </row>
    <row r="34" spans="2:6" ht="12.75" customHeight="1" x14ac:dyDescent="0.25">
      <c r="B34" s="36"/>
      <c r="C34" s="196"/>
      <c r="D34" s="36"/>
      <c r="E34" s="36"/>
      <c r="F34" s="36"/>
    </row>
    <row r="35" spans="2:6" ht="12.75" customHeight="1" x14ac:dyDescent="0.25">
      <c r="C35" s="43"/>
    </row>
    <row r="36" spans="2:6" ht="12.75" customHeight="1" x14ac:dyDescent="0.25">
      <c r="C36" s="43"/>
    </row>
    <row r="37" spans="2:6" ht="12.75" customHeight="1" x14ac:dyDescent="0.25">
      <c r="C37" s="43"/>
    </row>
    <row r="38" spans="2:6" ht="12.75" customHeight="1" x14ac:dyDescent="0.25">
      <c r="C38" s="43"/>
    </row>
    <row r="39" spans="2:6" ht="12.75" customHeight="1" x14ac:dyDescent="0.25">
      <c r="C39" s="43"/>
    </row>
    <row r="40" spans="2:6" ht="12.75" customHeight="1" x14ac:dyDescent="0.25">
      <c r="C40" s="43"/>
    </row>
    <row r="41" spans="2:6" ht="12.75" customHeight="1" x14ac:dyDescent="0.25">
      <c r="C41" s="43"/>
    </row>
    <row r="42" spans="2:6" ht="12.75" customHeight="1" x14ac:dyDescent="0.25">
      <c r="C42" s="43"/>
    </row>
    <row r="43" spans="2:6" ht="12.75" customHeight="1" x14ac:dyDescent="0.25">
      <c r="C43" s="43"/>
    </row>
    <row r="44" spans="2:6" ht="12.75" customHeight="1" x14ac:dyDescent="0.25"/>
    <row r="52" spans="2:9" x14ac:dyDescent="0.25">
      <c r="E52" s="31" t="s">
        <v>16</v>
      </c>
    </row>
    <row r="53" spans="2:9" x14ac:dyDescent="0.25">
      <c r="E53" s="14"/>
      <c r="F53" s="14"/>
    </row>
    <row r="55" spans="2:9" x14ac:dyDescent="0.25">
      <c r="E55" s="30"/>
      <c r="F55" s="30"/>
    </row>
    <row r="57" spans="2:9" x14ac:dyDescent="0.25">
      <c r="B57" s="346" t="s">
        <v>3</v>
      </c>
      <c r="C57" s="346"/>
      <c r="D57" s="346"/>
      <c r="E57" s="346"/>
      <c r="F57" s="346"/>
      <c r="G57" s="129"/>
      <c r="H57" s="129"/>
      <c r="I57" s="129"/>
    </row>
  </sheetData>
  <sheetProtection algorithmName="SHA-512" hashValue="LdjZvMiO/0sXilsumeZnWp80leW4w8mMEs6LqRND+fJTaV03MqVKSL5Zgy9h09T1SJKPw+NiRd1vn+ZJyAc70w==" saltValue="TwgA0YFrXLdTOiIBckuqbA==" spinCount="100000" sheet="1" objects="1" scenarios="1"/>
  <mergeCells count="8">
    <mergeCell ref="D31:E31"/>
    <mergeCell ref="B57:F57"/>
    <mergeCell ref="B6:F6"/>
    <mergeCell ref="B8:F11"/>
    <mergeCell ref="B12:F13"/>
    <mergeCell ref="B14:F16"/>
    <mergeCell ref="B18:B19"/>
    <mergeCell ref="C18:C19"/>
  </mergeCells>
  <pageMargins left="0.78740157480314965" right="0.39370078740157483" top="0.39370078740157483"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2:I56"/>
  <sheetViews>
    <sheetView view="pageBreakPreview" zoomScale="85" zoomScaleNormal="85" zoomScaleSheetLayoutView="85" workbookViewId="0">
      <selection activeCell="B3" sqref="B3"/>
    </sheetView>
  </sheetViews>
  <sheetFormatPr defaultColWidth="9.109375" defaultRowHeight="13.2" x14ac:dyDescent="0.25"/>
  <cols>
    <col min="1" max="1" width="1.6640625" style="39" customWidth="1"/>
    <col min="2" max="2" width="7.33203125" style="39" customWidth="1"/>
    <col min="3" max="3" width="39.6640625" style="39" customWidth="1"/>
    <col min="4" max="6" width="13.5546875" style="39" customWidth="1"/>
    <col min="7" max="7" width="1.6640625" style="39" customWidth="1"/>
    <col min="8" max="16384" width="9.109375" style="39"/>
  </cols>
  <sheetData>
    <row r="2" spans="1:7" x14ac:dyDescent="0.25">
      <c r="E2" s="16" t="s">
        <v>15</v>
      </c>
      <c r="F2" s="31" t="s">
        <v>133</v>
      </c>
    </row>
    <row r="5" spans="1:7" ht="12.75" customHeight="1" thickBot="1" x14ac:dyDescent="0.3"/>
    <row r="6" spans="1:7" ht="13.8" thickBot="1" x14ac:dyDescent="0.3">
      <c r="B6" s="317" t="s">
        <v>154</v>
      </c>
      <c r="C6" s="318"/>
      <c r="D6" s="318"/>
      <c r="E6" s="318"/>
      <c r="F6" s="319"/>
    </row>
    <row r="7" spans="1:7" ht="6" customHeight="1" x14ac:dyDescent="0.25">
      <c r="A7" s="19"/>
      <c r="B7" s="14"/>
      <c r="C7" s="40"/>
      <c r="D7" s="14"/>
      <c r="E7" s="14"/>
      <c r="F7" s="14"/>
    </row>
    <row r="8" spans="1:7" ht="50.1" customHeight="1" x14ac:dyDescent="0.25">
      <c r="A8" s="19"/>
      <c r="B8" s="370" t="s">
        <v>227</v>
      </c>
      <c r="C8" s="371"/>
      <c r="D8" s="371"/>
      <c r="E8" s="371"/>
      <c r="F8" s="372"/>
    </row>
    <row r="9" spans="1:7" ht="50.1" customHeight="1" x14ac:dyDescent="0.25">
      <c r="A9" s="19"/>
      <c r="B9" s="373"/>
      <c r="C9" s="374"/>
      <c r="D9" s="374"/>
      <c r="E9" s="374"/>
      <c r="F9" s="375"/>
    </row>
    <row r="10" spans="1:7" ht="50.1" customHeight="1" x14ac:dyDescent="0.25">
      <c r="A10" s="19"/>
      <c r="B10" s="373"/>
      <c r="C10" s="374"/>
      <c r="D10" s="374"/>
      <c r="E10" s="374"/>
      <c r="F10" s="375"/>
    </row>
    <row r="11" spans="1:7" ht="50.1" customHeight="1" x14ac:dyDescent="0.25">
      <c r="A11" s="19"/>
      <c r="B11" s="376"/>
      <c r="C11" s="377"/>
      <c r="D11" s="377"/>
      <c r="E11" s="377"/>
      <c r="F11" s="378"/>
    </row>
    <row r="12" spans="1:7" ht="12.75" customHeight="1" x14ac:dyDescent="0.25">
      <c r="A12" s="19"/>
      <c r="B12" s="333" t="s">
        <v>5</v>
      </c>
      <c r="C12" s="334"/>
      <c r="D12" s="334"/>
      <c r="E12" s="334"/>
      <c r="F12" s="335"/>
    </row>
    <row r="13" spans="1:7" ht="12.75" customHeight="1" x14ac:dyDescent="0.25">
      <c r="A13" s="19"/>
      <c r="B13" s="339"/>
      <c r="C13" s="340"/>
      <c r="D13" s="340"/>
      <c r="E13" s="340"/>
      <c r="F13" s="341"/>
    </row>
    <row r="14" spans="1:7" ht="4.5" customHeight="1" x14ac:dyDescent="0.25">
      <c r="A14" s="14"/>
      <c r="B14" s="14"/>
      <c r="C14" s="301"/>
      <c r="D14" s="301"/>
      <c r="E14" s="301"/>
      <c r="F14" s="301"/>
      <c r="G14" s="14"/>
    </row>
    <row r="15" spans="1:7" ht="12.75" customHeight="1" x14ac:dyDescent="0.25">
      <c r="A15" s="14"/>
      <c r="B15" s="379" t="s">
        <v>39</v>
      </c>
      <c r="C15" s="383" t="s">
        <v>113</v>
      </c>
      <c r="D15" s="305" t="s">
        <v>29</v>
      </c>
      <c r="E15" s="86" t="s">
        <v>30</v>
      </c>
      <c r="F15" s="306" t="s">
        <v>40</v>
      </c>
    </row>
    <row r="16" spans="1:7" ht="26.4" x14ac:dyDescent="0.25">
      <c r="A16" s="14"/>
      <c r="B16" s="380"/>
      <c r="C16" s="384"/>
      <c r="D16" s="122" t="s">
        <v>209</v>
      </c>
      <c r="E16" s="87" t="s">
        <v>47</v>
      </c>
      <c r="F16" s="88" t="s">
        <v>88</v>
      </c>
    </row>
    <row r="17" spans="1:7" x14ac:dyDescent="0.25">
      <c r="A17" s="14"/>
      <c r="B17" s="105"/>
      <c r="C17" s="26"/>
      <c r="D17" s="14"/>
      <c r="E17" s="14"/>
      <c r="F17" s="19"/>
    </row>
    <row r="18" spans="1:7" ht="12.75" customHeight="1" x14ac:dyDescent="0.25">
      <c r="A18" s="14"/>
      <c r="B18" s="307">
        <v>1</v>
      </c>
      <c r="C18" s="188" t="s">
        <v>113</v>
      </c>
      <c r="D18" s="284">
        <v>1</v>
      </c>
      <c r="E18" s="111"/>
      <c r="F18" s="115" t="str">
        <f>+IF(ISNUMBER(E18),D18*E18,"")</f>
        <v/>
      </c>
    </row>
    <row r="19" spans="1:7" ht="12.75" customHeight="1" x14ac:dyDescent="0.25">
      <c r="A19" s="14"/>
      <c r="B19" s="85">
        <v>2</v>
      </c>
      <c r="C19" s="72" t="s">
        <v>11</v>
      </c>
      <c r="D19" s="284">
        <v>1</v>
      </c>
      <c r="E19" s="114">
        <v>1</v>
      </c>
      <c r="F19" s="115">
        <f>+IF(ISNUMBER(E19),D19*E19,"")</f>
        <v>1</v>
      </c>
    </row>
    <row r="20" spans="1:7" s="109" customFormat="1" ht="4.5" customHeight="1" x14ac:dyDescent="0.25">
      <c r="A20" s="36"/>
      <c r="B20" s="79"/>
      <c r="C20" s="174"/>
      <c r="D20" s="175"/>
      <c r="E20" s="176"/>
      <c r="F20" s="128"/>
    </row>
    <row r="21" spans="1:7" ht="15" customHeight="1" x14ac:dyDescent="0.25">
      <c r="A21" s="19"/>
      <c r="B21" s="178">
        <v>3</v>
      </c>
      <c r="C21" s="91" t="s">
        <v>121</v>
      </c>
      <c r="D21" s="179"/>
      <c r="E21" s="164" t="s">
        <v>81</v>
      </c>
      <c r="F21" s="116">
        <f>+IF(SUM(F18:F19)=0,"",SUM(F18:F19))</f>
        <v>1</v>
      </c>
      <c r="G21" s="14"/>
    </row>
    <row r="22" spans="1:7" ht="6.75" customHeight="1" x14ac:dyDescent="0.25">
      <c r="A22" s="14"/>
      <c r="B22" s="219"/>
      <c r="C22" s="220"/>
      <c r="D22" s="179"/>
      <c r="E22" s="164"/>
      <c r="F22" s="164"/>
      <c r="G22" s="14"/>
    </row>
    <row r="23" spans="1:7" ht="12.75" customHeight="1" x14ac:dyDescent="0.25">
      <c r="A23" s="14"/>
      <c r="B23" s="379" t="s">
        <v>39</v>
      </c>
      <c r="C23" s="383" t="s">
        <v>142</v>
      </c>
      <c r="D23" s="305" t="s">
        <v>29</v>
      </c>
      <c r="E23" s="86" t="s">
        <v>30</v>
      </c>
      <c r="F23" s="306" t="s">
        <v>40</v>
      </c>
    </row>
    <row r="24" spans="1:7" ht="26.4" x14ac:dyDescent="0.25">
      <c r="A24" s="14"/>
      <c r="B24" s="380"/>
      <c r="C24" s="384"/>
      <c r="D24" s="122" t="s">
        <v>209</v>
      </c>
      <c r="E24" s="87" t="s">
        <v>47</v>
      </c>
      <c r="F24" s="88" t="s">
        <v>88</v>
      </c>
    </row>
    <row r="25" spans="1:7" ht="5.25" customHeight="1" x14ac:dyDescent="0.25">
      <c r="A25" s="14"/>
      <c r="B25" s="105"/>
      <c r="C25" s="26"/>
      <c r="D25" s="14"/>
      <c r="E25" s="14"/>
      <c r="F25" s="19"/>
    </row>
    <row r="26" spans="1:7" ht="26.4" x14ac:dyDescent="0.25">
      <c r="A26" s="14"/>
      <c r="B26" s="202">
        <v>4</v>
      </c>
      <c r="C26" s="200" t="s">
        <v>152</v>
      </c>
      <c r="D26" s="218">
        <v>2305.1999999999998</v>
      </c>
      <c r="E26" s="280"/>
      <c r="F26" s="115" t="str">
        <f t="shared" ref="F26:F33" si="0">+IF(ISNUMBER(E26),D26*E26,"")</f>
        <v/>
      </c>
    </row>
    <row r="27" spans="1:7" ht="26.4" x14ac:dyDescent="0.25">
      <c r="A27" s="14"/>
      <c r="B27" s="202">
        <v>5</v>
      </c>
      <c r="C27" s="200" t="s">
        <v>115</v>
      </c>
      <c r="D27" s="218">
        <v>5378.9</v>
      </c>
      <c r="E27" s="280"/>
      <c r="F27" s="115" t="str">
        <f t="shared" si="0"/>
        <v/>
      </c>
    </row>
    <row r="28" spans="1:7" ht="26.4" x14ac:dyDescent="0.25">
      <c r="A28" s="14"/>
      <c r="B28" s="202">
        <v>6</v>
      </c>
      <c r="C28" s="200" t="s">
        <v>151</v>
      </c>
      <c r="D28" s="284">
        <v>1</v>
      </c>
      <c r="E28" s="111"/>
      <c r="F28" s="115" t="str">
        <f t="shared" si="0"/>
        <v/>
      </c>
    </row>
    <row r="29" spans="1:7" x14ac:dyDescent="0.25">
      <c r="A29" s="14"/>
      <c r="B29" s="307">
        <v>7</v>
      </c>
      <c r="C29" s="188" t="s">
        <v>116</v>
      </c>
      <c r="D29" s="284"/>
      <c r="E29" s="201"/>
      <c r="F29" s="201" t="str">
        <f t="shared" si="0"/>
        <v/>
      </c>
    </row>
    <row r="30" spans="1:7" x14ac:dyDescent="0.25">
      <c r="A30" s="14"/>
      <c r="B30" s="202" t="s">
        <v>144</v>
      </c>
      <c r="C30" s="216" t="s">
        <v>117</v>
      </c>
      <c r="D30" s="284">
        <v>1</v>
      </c>
      <c r="E30" s="111"/>
      <c r="F30" s="115" t="str">
        <f t="shared" si="0"/>
        <v/>
      </c>
    </row>
    <row r="31" spans="1:7" ht="52.8" x14ac:dyDescent="0.25">
      <c r="A31" s="14"/>
      <c r="B31" s="202" t="s">
        <v>145</v>
      </c>
      <c r="C31" s="216" t="s">
        <v>153</v>
      </c>
      <c r="D31" s="217">
        <v>1280</v>
      </c>
      <c r="E31" s="111"/>
      <c r="F31" s="115" t="str">
        <f t="shared" si="0"/>
        <v/>
      </c>
    </row>
    <row r="32" spans="1:7" x14ac:dyDescent="0.25">
      <c r="A32" s="14"/>
      <c r="B32" s="307">
        <v>8</v>
      </c>
      <c r="C32" s="216" t="s">
        <v>126</v>
      </c>
      <c r="D32" s="284">
        <v>1</v>
      </c>
      <c r="E32" s="111"/>
      <c r="F32" s="115" t="str">
        <f t="shared" si="0"/>
        <v/>
      </c>
    </row>
    <row r="33" spans="1:7" ht="12.75" customHeight="1" x14ac:dyDescent="0.25">
      <c r="A33" s="14"/>
      <c r="B33" s="85">
        <v>9</v>
      </c>
      <c r="C33" s="72" t="s">
        <v>11</v>
      </c>
      <c r="D33" s="284">
        <v>1</v>
      </c>
      <c r="E33" s="114">
        <v>1</v>
      </c>
      <c r="F33" s="115">
        <f t="shared" si="0"/>
        <v>1</v>
      </c>
    </row>
    <row r="34" spans="1:7" s="109" customFormat="1" ht="4.5" customHeight="1" x14ac:dyDescent="0.25">
      <c r="A34" s="36"/>
      <c r="B34" s="79"/>
      <c r="C34" s="174"/>
      <c r="D34" s="175"/>
      <c r="E34" s="176"/>
      <c r="F34" s="128"/>
    </row>
    <row r="35" spans="1:7" ht="15" customHeight="1" x14ac:dyDescent="0.25">
      <c r="A35" s="19"/>
      <c r="B35" s="178">
        <v>10</v>
      </c>
      <c r="C35" s="91" t="s">
        <v>127</v>
      </c>
      <c r="D35" s="179"/>
      <c r="E35" s="164" t="s">
        <v>179</v>
      </c>
      <c r="F35" s="116">
        <f>+IF(SUM(F26:F33)=0,"",SUM(F26:F33))</f>
        <v>1</v>
      </c>
      <c r="G35" s="14"/>
    </row>
    <row r="36" spans="1:7" ht="4.5" customHeight="1" x14ac:dyDescent="0.25">
      <c r="A36" s="19"/>
      <c r="B36" s="14"/>
      <c r="C36" s="104"/>
      <c r="D36" s="301"/>
      <c r="E36" s="301"/>
      <c r="F36" s="302"/>
    </row>
    <row r="37" spans="1:7" ht="12.75" customHeight="1" x14ac:dyDescent="0.25">
      <c r="A37" s="14"/>
      <c r="B37" s="379" t="s">
        <v>39</v>
      </c>
      <c r="C37" s="383" t="s">
        <v>143</v>
      </c>
      <c r="D37" s="305" t="s">
        <v>29</v>
      </c>
      <c r="E37" s="86" t="s">
        <v>30</v>
      </c>
      <c r="F37" s="306" t="s">
        <v>40</v>
      </c>
    </row>
    <row r="38" spans="1:7" ht="26.4" x14ac:dyDescent="0.25">
      <c r="A38" s="14"/>
      <c r="B38" s="380"/>
      <c r="C38" s="384"/>
      <c r="D38" s="122" t="s">
        <v>209</v>
      </c>
      <c r="E38" s="87" t="s">
        <v>47</v>
      </c>
      <c r="F38" s="88" t="s">
        <v>88</v>
      </c>
    </row>
    <row r="39" spans="1:7" ht="5.25" customHeight="1" x14ac:dyDescent="0.25">
      <c r="A39" s="14"/>
      <c r="B39" s="105"/>
      <c r="C39" s="26"/>
      <c r="D39" s="14"/>
      <c r="E39" s="14"/>
      <c r="F39" s="19"/>
    </row>
    <row r="40" spans="1:7" x14ac:dyDescent="0.25">
      <c r="A40" s="14"/>
      <c r="B40" s="73">
        <v>11</v>
      </c>
      <c r="C40" s="216" t="s">
        <v>214</v>
      </c>
      <c r="D40" s="218">
        <v>1596</v>
      </c>
      <c r="E40" s="280"/>
      <c r="F40" s="115" t="str">
        <f t="shared" ref="F40:F42" si="1">+IF(ISNUMBER(E40),D40*E40,"")</f>
        <v/>
      </c>
    </row>
    <row r="41" spans="1:7" x14ac:dyDescent="0.25">
      <c r="A41" s="14"/>
      <c r="B41" s="73">
        <v>12</v>
      </c>
      <c r="C41" s="216" t="s">
        <v>215</v>
      </c>
      <c r="D41" s="218">
        <v>128.80000000000001</v>
      </c>
      <c r="E41" s="280"/>
      <c r="F41" s="115" t="str">
        <f t="shared" si="1"/>
        <v/>
      </c>
    </row>
    <row r="42" spans="1:7" x14ac:dyDescent="0.25">
      <c r="A42" s="14"/>
      <c r="B42" s="73">
        <v>13</v>
      </c>
      <c r="C42" s="216" t="s">
        <v>216</v>
      </c>
      <c r="D42" s="218">
        <v>7684</v>
      </c>
      <c r="E42" s="280"/>
      <c r="F42" s="115" t="str">
        <f t="shared" si="1"/>
        <v/>
      </c>
    </row>
    <row r="43" spans="1:7" x14ac:dyDescent="0.25">
      <c r="A43" s="14"/>
      <c r="B43" s="307">
        <v>14</v>
      </c>
      <c r="C43" s="216" t="s">
        <v>156</v>
      </c>
      <c r="D43" s="218">
        <v>2295</v>
      </c>
      <c r="E43" s="280"/>
      <c r="F43" s="115" t="str">
        <f>+IF(ISNUMBER(E43),D43*E43,"")</f>
        <v/>
      </c>
    </row>
    <row r="44" spans="1:7" x14ac:dyDescent="0.25">
      <c r="A44" s="14"/>
      <c r="B44" s="307">
        <v>15</v>
      </c>
      <c r="C44" s="216" t="s">
        <v>158</v>
      </c>
      <c r="D44" s="218">
        <v>2295</v>
      </c>
      <c r="E44" s="280"/>
      <c r="F44" s="115" t="str">
        <f>+IF(ISNUMBER(E44),D44*E44,"")</f>
        <v/>
      </c>
    </row>
    <row r="45" spans="1:7" x14ac:dyDescent="0.25">
      <c r="A45" s="14"/>
      <c r="B45" s="307">
        <v>16</v>
      </c>
      <c r="C45" s="216" t="s">
        <v>157</v>
      </c>
      <c r="D45" s="284">
        <v>1</v>
      </c>
      <c r="E45" s="111"/>
      <c r="F45" s="115" t="str">
        <f>+IF(ISNUMBER(E45),D45*E45,"")</f>
        <v/>
      </c>
    </row>
    <row r="46" spans="1:7" ht="26.4" x14ac:dyDescent="0.25">
      <c r="A46" s="14"/>
      <c r="B46" s="307">
        <v>17</v>
      </c>
      <c r="C46" s="216" t="s">
        <v>118</v>
      </c>
      <c r="D46" s="284">
        <v>1</v>
      </c>
      <c r="E46" s="111"/>
      <c r="F46" s="115" t="str">
        <f>+IF(ISNUMBER(E46),D46*E46,"")</f>
        <v/>
      </c>
    </row>
    <row r="47" spans="1:7" ht="12.75" customHeight="1" x14ac:dyDescent="0.25">
      <c r="A47" s="14"/>
      <c r="B47" s="85">
        <v>18</v>
      </c>
      <c r="C47" s="72" t="s">
        <v>11</v>
      </c>
      <c r="D47" s="284">
        <v>1</v>
      </c>
      <c r="E47" s="114">
        <v>1</v>
      </c>
      <c r="F47" s="115">
        <f>+IF(ISNUMBER(E47),D47*E47,"")</f>
        <v>1</v>
      </c>
    </row>
    <row r="48" spans="1:7" s="109" customFormat="1" ht="4.5" customHeight="1" x14ac:dyDescent="0.25">
      <c r="A48" s="36"/>
      <c r="B48" s="79"/>
      <c r="C48" s="174"/>
      <c r="D48" s="175"/>
      <c r="E48" s="176"/>
      <c r="F48" s="128"/>
    </row>
    <row r="49" spans="1:9" ht="15" customHeight="1" x14ac:dyDescent="0.25">
      <c r="A49" s="19"/>
      <c r="B49" s="178">
        <v>19</v>
      </c>
      <c r="C49" s="91" t="s">
        <v>128</v>
      </c>
      <c r="D49" s="179"/>
      <c r="E49" s="164" t="s">
        <v>180</v>
      </c>
      <c r="F49" s="116">
        <f>+IF(SUM(F43:F47)=0,"",SUM(F43:F47))</f>
        <v>1</v>
      </c>
      <c r="G49" s="14"/>
    </row>
    <row r="50" spans="1:9" ht="12.75" customHeight="1" x14ac:dyDescent="0.25">
      <c r="A50" s="14"/>
      <c r="B50" s="74"/>
      <c r="C50" s="36"/>
      <c r="D50" s="175"/>
      <c r="E50" s="176"/>
      <c r="F50" s="70"/>
    </row>
    <row r="52" spans="1:9" x14ac:dyDescent="0.25">
      <c r="E52" s="31" t="s">
        <v>16</v>
      </c>
    </row>
    <row r="53" spans="1:9" x14ac:dyDescent="0.25">
      <c r="E53" s="14"/>
      <c r="F53" s="14"/>
    </row>
    <row r="55" spans="1:9" x14ac:dyDescent="0.25">
      <c r="E55" s="30"/>
      <c r="F55" s="30"/>
    </row>
    <row r="56" spans="1:9" x14ac:dyDescent="0.25">
      <c r="B56" s="346" t="s">
        <v>72</v>
      </c>
      <c r="C56" s="346"/>
      <c r="D56" s="346"/>
      <c r="E56" s="346"/>
      <c r="F56" s="346"/>
      <c r="G56" s="129"/>
      <c r="H56" s="129"/>
      <c r="I56" s="129"/>
    </row>
  </sheetData>
  <sheetProtection algorithmName="SHA-512" hashValue="Es4AYOWY4O+U/wJrKg05Y/tk3i4SXHJTmTgSZ9Ol5LzFmR+klNsYsL/7j6JjJ/HsuxnLt798SWld1LsKitd/LA==" saltValue="KmlMPqcvm7WOaq0IKwwBfw==" spinCount="100000" sheet="1" objects="1" scenarios="1"/>
  <mergeCells count="10">
    <mergeCell ref="B56:F56"/>
    <mergeCell ref="B37:B38"/>
    <mergeCell ref="C37:C38"/>
    <mergeCell ref="B6:F6"/>
    <mergeCell ref="B8:F11"/>
    <mergeCell ref="B12:F13"/>
    <mergeCell ref="B23:B24"/>
    <mergeCell ref="C23:C24"/>
    <mergeCell ref="B15:B16"/>
    <mergeCell ref="C15:C16"/>
  </mergeCells>
  <pageMargins left="0.78740157480314965" right="0.39370078740157483" top="0.39370078740157483" bottom="0.39370078740157483" header="0.51181102362204722" footer="0.51181102362204722"/>
  <pageSetup paperSize="9" scale="8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2:M55"/>
  <sheetViews>
    <sheetView view="pageBreakPreview" zoomScaleNormal="100" zoomScaleSheetLayoutView="100" workbookViewId="0">
      <selection activeCell="B1" sqref="B1"/>
    </sheetView>
  </sheetViews>
  <sheetFormatPr defaultColWidth="9.109375" defaultRowHeight="13.2" x14ac:dyDescent="0.25"/>
  <cols>
    <col min="1" max="1" width="1.6640625" style="39" customWidth="1"/>
    <col min="2" max="2" width="7.33203125" style="39" customWidth="1"/>
    <col min="3" max="3" width="40.6640625" style="39" customWidth="1"/>
    <col min="4" max="6" width="13.5546875" style="39" customWidth="1"/>
    <col min="7" max="16384" width="9.109375" style="39"/>
  </cols>
  <sheetData>
    <row r="2" spans="1:6" x14ac:dyDescent="0.25">
      <c r="E2" s="16" t="s">
        <v>15</v>
      </c>
      <c r="F2" s="31" t="s">
        <v>29</v>
      </c>
    </row>
    <row r="5" spans="1:6" ht="12.75" customHeight="1" thickBot="1" x14ac:dyDescent="0.3"/>
    <row r="6" spans="1:6" ht="13.8" thickBot="1" x14ac:dyDescent="0.3">
      <c r="B6" s="317" t="s">
        <v>51</v>
      </c>
      <c r="C6" s="318"/>
      <c r="D6" s="318"/>
      <c r="E6" s="318"/>
      <c r="F6" s="319"/>
    </row>
    <row r="7" spans="1:6" ht="6" customHeight="1" x14ac:dyDescent="0.25">
      <c r="A7" s="19"/>
      <c r="B7" s="14"/>
      <c r="C7" s="40"/>
      <c r="D7" s="14"/>
      <c r="E7" s="14"/>
      <c r="F7" s="19"/>
    </row>
    <row r="8" spans="1:6" ht="41.25" customHeight="1" x14ac:dyDescent="0.25">
      <c r="A8" s="19"/>
      <c r="B8" s="387" t="s">
        <v>86</v>
      </c>
      <c r="C8" s="387"/>
      <c r="D8" s="387"/>
      <c r="E8" s="387"/>
      <c r="F8" s="387"/>
    </row>
    <row r="9" spans="1:6" ht="33" customHeight="1" x14ac:dyDescent="0.25">
      <c r="A9" s="19"/>
      <c r="B9" s="387" t="s">
        <v>207</v>
      </c>
      <c r="C9" s="387"/>
      <c r="D9" s="387"/>
      <c r="E9" s="387"/>
      <c r="F9" s="387"/>
    </row>
    <row r="10" spans="1:6" ht="41.25" customHeight="1" x14ac:dyDescent="0.25">
      <c r="A10" s="19"/>
      <c r="B10" s="388" t="s">
        <v>223</v>
      </c>
      <c r="C10" s="388"/>
      <c r="D10" s="388"/>
      <c r="E10" s="388"/>
      <c r="F10" s="388"/>
    </row>
    <row r="11" spans="1:6" ht="4.5" customHeight="1" x14ac:dyDescent="0.25">
      <c r="A11" s="14"/>
      <c r="B11" s="46"/>
      <c r="C11" s="120"/>
      <c r="D11" s="299"/>
      <c r="E11" s="299"/>
      <c r="F11" s="300"/>
    </row>
    <row r="12" spans="1:6" ht="12.75" customHeight="1" x14ac:dyDescent="0.25">
      <c r="A12" s="14"/>
      <c r="B12" s="379" t="s">
        <v>39</v>
      </c>
      <c r="C12" s="383" t="s">
        <v>51</v>
      </c>
      <c r="D12" s="305" t="s">
        <v>29</v>
      </c>
      <c r="E12" s="86" t="s">
        <v>30</v>
      </c>
      <c r="F12" s="306" t="s">
        <v>40</v>
      </c>
    </row>
    <row r="13" spans="1:6" ht="24" customHeight="1" x14ac:dyDescent="0.25">
      <c r="A13" s="14"/>
      <c r="B13" s="380"/>
      <c r="C13" s="384"/>
      <c r="D13" s="122" t="s">
        <v>209</v>
      </c>
      <c r="E13" s="87" t="s">
        <v>47</v>
      </c>
      <c r="F13" s="88" t="s">
        <v>88</v>
      </c>
    </row>
    <row r="14" spans="1:6" ht="6" customHeight="1" x14ac:dyDescent="0.25">
      <c r="A14" s="14"/>
      <c r="B14" s="105"/>
      <c r="C14" s="26"/>
      <c r="D14" s="14"/>
      <c r="E14" s="14"/>
      <c r="F14" s="19"/>
    </row>
    <row r="15" spans="1:6" ht="12.75" customHeight="1" x14ac:dyDescent="0.25">
      <c r="A15" s="14"/>
      <c r="B15" s="307">
        <v>1</v>
      </c>
      <c r="C15" s="25" t="s">
        <v>176</v>
      </c>
      <c r="D15" s="284">
        <v>1</v>
      </c>
      <c r="E15" s="182">
        <f>+'1.0'!F29</f>
        <v>0</v>
      </c>
      <c r="F15" s="115">
        <f>+IF(ISNUMBER(E15),D15*E15,"")</f>
        <v>0</v>
      </c>
    </row>
    <row r="16" spans="1:6" ht="12.75" customHeight="1" x14ac:dyDescent="0.25">
      <c r="A16" s="14"/>
      <c r="B16" s="85">
        <v>2</v>
      </c>
      <c r="C16" s="25" t="s">
        <v>177</v>
      </c>
      <c r="D16" s="284">
        <v>1</v>
      </c>
      <c r="E16" s="182">
        <f>+'1.1'!F37</f>
        <v>4</v>
      </c>
      <c r="F16" s="115">
        <f>+IF(ISNUMBER(E16),D16*E16,"")</f>
        <v>4</v>
      </c>
    </row>
    <row r="17" spans="1:13" ht="12.75" customHeight="1" x14ac:dyDescent="0.25">
      <c r="A17" s="14"/>
      <c r="B17" s="85">
        <v>3</v>
      </c>
      <c r="C17" s="25" t="s">
        <v>178</v>
      </c>
      <c r="D17" s="284">
        <v>1</v>
      </c>
      <c r="E17" s="182">
        <f>'1.2'!F35</f>
        <v>0</v>
      </c>
      <c r="F17" s="115">
        <f>+IF(ISNUMBER(E17),D17*E17,"")</f>
        <v>0</v>
      </c>
    </row>
    <row r="18" spans="1:13" ht="12.75" customHeight="1" x14ac:dyDescent="0.25">
      <c r="A18" s="14"/>
      <c r="B18" s="101">
        <v>4</v>
      </c>
      <c r="C18" s="112" t="s">
        <v>66</v>
      </c>
      <c r="D18" s="113"/>
      <c r="E18" s="93" t="s">
        <v>80</v>
      </c>
      <c r="F18" s="116">
        <f>+IF(SUM(F15:F17)=0,"",SUM(F15:F17))</f>
        <v>4</v>
      </c>
      <c r="G18" s="14"/>
    </row>
    <row r="19" spans="1:13" ht="6" customHeight="1" x14ac:dyDescent="0.25">
      <c r="B19" s="26"/>
      <c r="C19" s="14"/>
      <c r="D19" s="14"/>
      <c r="E19" s="14"/>
      <c r="F19" s="19"/>
      <c r="J19" s="68"/>
    </row>
    <row r="20" spans="1:13" ht="12.75" customHeight="1" x14ac:dyDescent="0.25">
      <c r="B20" s="379" t="s">
        <v>39</v>
      </c>
      <c r="C20" s="386" t="s">
        <v>44</v>
      </c>
      <c r="D20" s="305" t="s">
        <v>29</v>
      </c>
      <c r="E20" s="86" t="s">
        <v>30</v>
      </c>
      <c r="F20" s="306" t="s">
        <v>40</v>
      </c>
      <c r="M20" s="14"/>
    </row>
    <row r="21" spans="1:13" ht="24" customHeight="1" x14ac:dyDescent="0.25">
      <c r="B21" s="380"/>
      <c r="C21" s="386"/>
      <c r="D21" s="122" t="s">
        <v>209</v>
      </c>
      <c r="E21" s="87" t="s">
        <v>47</v>
      </c>
      <c r="F21" s="88" t="s">
        <v>88</v>
      </c>
    </row>
    <row r="22" spans="1:13" ht="6" customHeight="1" x14ac:dyDescent="0.25">
      <c r="B22" s="105"/>
      <c r="C22" s="26"/>
      <c r="D22" s="14"/>
      <c r="E22" s="14"/>
      <c r="F22" s="19"/>
    </row>
    <row r="23" spans="1:13" ht="26.4" x14ac:dyDescent="0.25">
      <c r="B23" s="85">
        <v>5</v>
      </c>
      <c r="C23" s="188" t="s">
        <v>217</v>
      </c>
      <c r="D23" s="284">
        <v>1</v>
      </c>
      <c r="E23" s="114">
        <v>1</v>
      </c>
      <c r="F23" s="115">
        <f>+IF(ISNUMBER(E23),D23*E23,"")</f>
        <v>1</v>
      </c>
    </row>
    <row r="24" spans="1:13" ht="12.75" customHeight="1" x14ac:dyDescent="0.25">
      <c r="B24" s="101">
        <v>6</v>
      </c>
      <c r="C24" s="112" t="s">
        <v>8</v>
      </c>
      <c r="D24" s="113"/>
      <c r="E24" s="93" t="s">
        <v>201</v>
      </c>
      <c r="F24" s="116">
        <f>+IF(SUM(F23:F23)=0,"",SUM(F23:F23))</f>
        <v>1</v>
      </c>
      <c r="H24" s="68"/>
    </row>
    <row r="25" spans="1:13" ht="6" customHeight="1" x14ac:dyDescent="0.25">
      <c r="B25" s="26"/>
      <c r="C25" s="14"/>
      <c r="D25" s="14"/>
      <c r="E25" s="14"/>
      <c r="F25" s="19"/>
    </row>
    <row r="26" spans="1:13" x14ac:dyDescent="0.25">
      <c r="B26" s="100">
        <v>7</v>
      </c>
      <c r="C26" s="91" t="s">
        <v>65</v>
      </c>
      <c r="D26" s="385" t="s">
        <v>100</v>
      </c>
      <c r="E26" s="385"/>
      <c r="F26" s="116">
        <f>+IF(SUM(F18,F24)=0,"",SUM(F18,F24))</f>
        <v>5</v>
      </c>
      <c r="H26" s="68"/>
    </row>
    <row r="49" spans="2:6" x14ac:dyDescent="0.25">
      <c r="E49" s="31" t="s">
        <v>16</v>
      </c>
    </row>
    <row r="50" spans="2:6" x14ac:dyDescent="0.25">
      <c r="E50" s="14"/>
      <c r="F50" s="14"/>
    </row>
    <row r="51" spans="2:6" x14ac:dyDescent="0.25">
      <c r="E51" s="14"/>
      <c r="F51" s="14"/>
    </row>
    <row r="52" spans="2:6" x14ac:dyDescent="0.25">
      <c r="E52" s="30"/>
      <c r="F52" s="30"/>
    </row>
    <row r="55" spans="2:6" x14ac:dyDescent="0.25">
      <c r="B55" s="346" t="s">
        <v>17</v>
      </c>
      <c r="C55" s="346"/>
      <c r="D55" s="346"/>
      <c r="E55" s="346"/>
      <c r="F55" s="346"/>
    </row>
  </sheetData>
  <sheetProtection algorithmName="SHA-512" hashValue="IuTlbL9LoJsB2jsQfz66ARLAKHn+UI8PMbMXXkKhIFfZNJspnuOibmvtecqpeIFo61etA45/W3ErlG1woCsXHQ==" saltValue="wsPvC44CJMZWba4mw3ii0Q==" spinCount="100000" sheet="1" objects="1" scenarios="1"/>
  <mergeCells count="10">
    <mergeCell ref="D26:E26"/>
    <mergeCell ref="B55:F55"/>
    <mergeCell ref="B20:B21"/>
    <mergeCell ref="C20:C21"/>
    <mergeCell ref="B6:F6"/>
    <mergeCell ref="B12:B13"/>
    <mergeCell ref="C12:C13"/>
    <mergeCell ref="B8:F8"/>
    <mergeCell ref="B9:F9"/>
    <mergeCell ref="B10:F10"/>
  </mergeCells>
  <pageMargins left="0.78740157480314965" right="0.39370078740157483" top="0.39370078740157483" bottom="0.39370078740157483"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2:N61"/>
  <sheetViews>
    <sheetView view="pageBreakPreview" zoomScale="85" zoomScaleNormal="100" zoomScaleSheetLayoutView="85" workbookViewId="0">
      <selection activeCell="B8" sqref="B8:H8"/>
    </sheetView>
  </sheetViews>
  <sheetFormatPr defaultColWidth="9.109375" defaultRowHeight="13.2" x14ac:dyDescent="0.25"/>
  <cols>
    <col min="1" max="1" width="1.6640625" style="14" customWidth="1"/>
    <col min="2" max="2" width="7.109375" style="14" customWidth="1"/>
    <col min="3" max="3" width="42.6640625" style="14" customWidth="1"/>
    <col min="4" max="4" width="13.5546875" style="15" customWidth="1"/>
    <col min="5" max="6" width="13.5546875" style="14" customWidth="1"/>
    <col min="7" max="7" width="9.109375" style="157"/>
    <col min="8" max="8" width="9.109375" style="130"/>
    <col min="9" max="9" width="19.6640625" style="14" bestFit="1" customWidth="1"/>
    <col min="10" max="16384" width="9.109375" style="14"/>
  </cols>
  <sheetData>
    <row r="2" spans="1:14" x14ac:dyDescent="0.25">
      <c r="E2" s="16" t="s">
        <v>15</v>
      </c>
      <c r="F2" s="17" t="s">
        <v>134</v>
      </c>
    </row>
    <row r="5" spans="1:14" ht="12.75" customHeight="1" thickBot="1" x14ac:dyDescent="0.3"/>
    <row r="6" spans="1:14" ht="15.6" thickBot="1" x14ac:dyDescent="0.3">
      <c r="B6" s="317" t="s">
        <v>51</v>
      </c>
      <c r="C6" s="318"/>
      <c r="D6" s="318"/>
      <c r="E6" s="318"/>
      <c r="F6" s="319"/>
      <c r="G6" s="18"/>
    </row>
    <row r="7" spans="1:14" ht="4.5" customHeight="1" x14ac:dyDescent="0.25">
      <c r="A7" s="19"/>
      <c r="B7" s="20"/>
      <c r="C7" s="21"/>
      <c r="D7" s="21"/>
      <c r="E7" s="21"/>
      <c r="F7" s="22"/>
      <c r="G7" s="23"/>
    </row>
    <row r="8" spans="1:14" x14ac:dyDescent="0.25">
      <c r="A8" s="19"/>
      <c r="B8" s="389" t="s">
        <v>104</v>
      </c>
      <c r="C8" s="390"/>
      <c r="D8" s="390"/>
      <c r="E8" s="390"/>
      <c r="F8" s="391"/>
    </row>
    <row r="9" spans="1:14" x14ac:dyDescent="0.25">
      <c r="A9" s="19"/>
      <c r="B9" s="392" t="s">
        <v>39</v>
      </c>
      <c r="C9" s="386" t="s">
        <v>10</v>
      </c>
      <c r="D9" s="167" t="s">
        <v>29</v>
      </c>
      <c r="E9" s="86" t="s">
        <v>30</v>
      </c>
      <c r="F9" s="168" t="s">
        <v>40</v>
      </c>
    </row>
    <row r="10" spans="1:14" ht="26.4" x14ac:dyDescent="0.25">
      <c r="A10" s="19"/>
      <c r="B10" s="392"/>
      <c r="C10" s="386"/>
      <c r="D10" s="87" t="s">
        <v>42</v>
      </c>
      <c r="E10" s="87" t="s">
        <v>41</v>
      </c>
      <c r="F10" s="88" t="s">
        <v>73</v>
      </c>
      <c r="H10" s="142"/>
      <c r="J10" s="15"/>
      <c r="L10" s="15"/>
      <c r="N10" s="15"/>
    </row>
    <row r="11" spans="1:14" ht="6" customHeight="1" x14ac:dyDescent="0.25">
      <c r="A11" s="19"/>
      <c r="B11" s="25"/>
      <c r="C11" s="25"/>
      <c r="D11" s="169"/>
      <c r="E11" s="169"/>
      <c r="F11" s="25"/>
      <c r="J11" s="15"/>
    </row>
    <row r="12" spans="1:14" ht="12.75" customHeight="1" x14ac:dyDescent="0.25">
      <c r="A12" s="19"/>
      <c r="B12" s="85">
        <v>1</v>
      </c>
      <c r="C12" s="69" t="s">
        <v>101</v>
      </c>
      <c r="D12" s="173">
        <v>109</v>
      </c>
      <c r="E12" s="11"/>
      <c r="F12" s="95">
        <f>+D12*E12</f>
        <v>0</v>
      </c>
      <c r="H12" s="142"/>
      <c r="J12" s="65"/>
      <c r="L12" s="66"/>
      <c r="N12" s="65"/>
    </row>
    <row r="13" spans="1:14" x14ac:dyDescent="0.25">
      <c r="A13" s="19"/>
      <c r="B13" s="85">
        <v>2</v>
      </c>
      <c r="C13" s="69" t="s">
        <v>102</v>
      </c>
      <c r="D13" s="173">
        <v>10.65</v>
      </c>
      <c r="E13" s="11"/>
      <c r="F13" s="95">
        <f t="shared" ref="F13:F15" si="0">+D13*E13</f>
        <v>0</v>
      </c>
      <c r="H13" s="142"/>
      <c r="J13" s="65"/>
      <c r="L13" s="66"/>
      <c r="N13" s="65"/>
    </row>
    <row r="14" spans="1:14" x14ac:dyDescent="0.25">
      <c r="A14" s="19"/>
      <c r="B14" s="85">
        <v>3</v>
      </c>
      <c r="C14" s="69" t="s">
        <v>103</v>
      </c>
      <c r="D14" s="173">
        <v>9</v>
      </c>
      <c r="E14" s="11"/>
      <c r="F14" s="95">
        <f t="shared" si="0"/>
        <v>0</v>
      </c>
      <c r="H14" s="142"/>
      <c r="J14" s="65"/>
      <c r="L14" s="66"/>
      <c r="N14" s="65"/>
    </row>
    <row r="15" spans="1:14" x14ac:dyDescent="0.25">
      <c r="A15" s="19"/>
      <c r="B15" s="85">
        <v>4</v>
      </c>
      <c r="C15" s="69" t="s">
        <v>169</v>
      </c>
      <c r="D15" s="173">
        <v>16</v>
      </c>
      <c r="E15" s="11"/>
      <c r="F15" s="95">
        <f t="shared" si="0"/>
        <v>0</v>
      </c>
      <c r="H15" s="142"/>
      <c r="J15" s="65"/>
      <c r="L15" s="66"/>
      <c r="N15" s="65"/>
    </row>
    <row r="16" spans="1:14" x14ac:dyDescent="0.25">
      <c r="B16" s="85">
        <v>5</v>
      </c>
      <c r="C16" s="137" t="s">
        <v>83</v>
      </c>
      <c r="D16" s="197">
        <f>+SUM(D12:D15)</f>
        <v>144.65</v>
      </c>
      <c r="E16" s="136"/>
      <c r="F16" s="136"/>
      <c r="H16" s="142"/>
      <c r="J16" s="65"/>
      <c r="L16" s="66"/>
      <c r="N16" s="65"/>
    </row>
    <row r="17" spans="2:14" x14ac:dyDescent="0.25">
      <c r="B17" s="100">
        <v>6</v>
      </c>
      <c r="C17" s="91" t="s">
        <v>55</v>
      </c>
      <c r="D17" s="393" t="s">
        <v>83</v>
      </c>
      <c r="E17" s="394"/>
      <c r="F17" s="96">
        <f>+SUM(F12:F15)</f>
        <v>0</v>
      </c>
      <c r="H17" s="142"/>
      <c r="J17" s="65"/>
      <c r="L17" s="28"/>
      <c r="N17" s="65"/>
    </row>
    <row r="18" spans="2:14" ht="6.75" customHeight="1" x14ac:dyDescent="0.25">
      <c r="B18" s="74"/>
      <c r="C18" s="93"/>
      <c r="D18" s="94"/>
      <c r="E18" s="94"/>
      <c r="F18" s="92"/>
      <c r="H18" s="142"/>
      <c r="J18" s="65"/>
      <c r="L18" s="28"/>
      <c r="N18" s="65"/>
    </row>
    <row r="19" spans="2:14" x14ac:dyDescent="0.25">
      <c r="B19" s="389" t="s">
        <v>21</v>
      </c>
      <c r="C19" s="390"/>
      <c r="D19" s="390"/>
      <c r="E19" s="390"/>
      <c r="F19" s="391"/>
    </row>
    <row r="20" spans="2:14" x14ac:dyDescent="0.25">
      <c r="B20" s="392" t="s">
        <v>39</v>
      </c>
      <c r="C20" s="386" t="s">
        <v>10</v>
      </c>
      <c r="D20" s="167" t="s">
        <v>29</v>
      </c>
      <c r="E20" s="86" t="s">
        <v>30</v>
      </c>
      <c r="F20" s="168" t="s">
        <v>40</v>
      </c>
    </row>
    <row r="21" spans="2:14" ht="27" customHeight="1" x14ac:dyDescent="0.25">
      <c r="B21" s="392"/>
      <c r="C21" s="386"/>
      <c r="D21" s="87" t="s">
        <v>42</v>
      </c>
      <c r="E21" s="87" t="s">
        <v>41</v>
      </c>
      <c r="F21" s="88" t="s">
        <v>73</v>
      </c>
    </row>
    <row r="22" spans="2:14" ht="6.75" customHeight="1" x14ac:dyDescent="0.25">
      <c r="B22" s="25"/>
      <c r="C22" s="25"/>
      <c r="D22" s="169"/>
      <c r="E22" s="169"/>
      <c r="F22" s="25"/>
    </row>
    <row r="23" spans="2:14" x14ac:dyDescent="0.25">
      <c r="B23" s="85">
        <v>7</v>
      </c>
      <c r="C23" s="69" t="s">
        <v>105</v>
      </c>
      <c r="D23" s="173">
        <v>118</v>
      </c>
      <c r="E23" s="11"/>
      <c r="F23" s="95">
        <f t="shared" ref="F23:F25" si="1">+D23*E23</f>
        <v>0</v>
      </c>
    </row>
    <row r="24" spans="2:14" x14ac:dyDescent="0.25">
      <c r="B24" s="85">
        <v>8</v>
      </c>
      <c r="C24" s="69" t="s">
        <v>106</v>
      </c>
      <c r="D24" s="173">
        <v>10.65</v>
      </c>
      <c r="E24" s="11"/>
      <c r="F24" s="95">
        <f t="shared" si="1"/>
        <v>0</v>
      </c>
    </row>
    <row r="25" spans="2:14" x14ac:dyDescent="0.25">
      <c r="B25" s="85">
        <v>9</v>
      </c>
      <c r="C25" s="69" t="s">
        <v>107</v>
      </c>
      <c r="D25" s="173">
        <v>16</v>
      </c>
      <c r="E25" s="11"/>
      <c r="F25" s="95">
        <f t="shared" si="1"/>
        <v>0</v>
      </c>
    </row>
    <row r="26" spans="2:14" x14ac:dyDescent="0.25">
      <c r="B26" s="85">
        <v>10</v>
      </c>
      <c r="C26" s="137" t="s">
        <v>87</v>
      </c>
      <c r="D26" s="197">
        <f>+SUM(D23:D25)</f>
        <v>144.65</v>
      </c>
      <c r="E26" s="136"/>
      <c r="F26" s="136"/>
      <c r="H26" s="142"/>
      <c r="J26" s="65"/>
      <c r="L26" s="66"/>
      <c r="N26" s="65"/>
    </row>
    <row r="27" spans="2:14" x14ac:dyDescent="0.25">
      <c r="B27" s="101">
        <v>11</v>
      </c>
      <c r="C27" s="91" t="s">
        <v>95</v>
      </c>
      <c r="D27" s="385" t="s">
        <v>87</v>
      </c>
      <c r="E27" s="385"/>
      <c r="F27" s="96">
        <f>+SUM(F23:F25)</f>
        <v>0</v>
      </c>
      <c r="G27" s="158"/>
    </row>
    <row r="28" spans="2:14" x14ac:dyDescent="0.25">
      <c r="E28" s="33"/>
      <c r="F28" s="33"/>
      <c r="G28" s="158"/>
    </row>
    <row r="29" spans="2:14" x14ac:dyDescent="0.25">
      <c r="B29" s="100">
        <v>12</v>
      </c>
      <c r="C29" s="91" t="s">
        <v>56</v>
      </c>
      <c r="D29" s="385" t="s">
        <v>96</v>
      </c>
      <c r="E29" s="385"/>
      <c r="F29" s="96">
        <f>+F17+F27</f>
        <v>0</v>
      </c>
      <c r="G29" s="158"/>
    </row>
    <row r="30" spans="2:14" x14ac:dyDescent="0.25">
      <c r="E30" s="33"/>
      <c r="F30" s="33"/>
      <c r="G30" s="158"/>
    </row>
    <row r="31" spans="2:14" x14ac:dyDescent="0.25">
      <c r="E31" s="33"/>
      <c r="F31" s="33"/>
      <c r="G31" s="158"/>
    </row>
    <row r="32" spans="2:14" x14ac:dyDescent="0.25">
      <c r="G32" s="158"/>
    </row>
    <row r="33" spans="4:9" x14ac:dyDescent="0.25">
      <c r="G33" s="158"/>
    </row>
    <row r="34" spans="4:9" x14ac:dyDescent="0.25">
      <c r="G34" s="158"/>
    </row>
    <row r="35" spans="4:9" x14ac:dyDescent="0.25">
      <c r="G35" s="158"/>
    </row>
    <row r="36" spans="4:9" x14ac:dyDescent="0.25">
      <c r="E36" s="33"/>
      <c r="F36" s="33"/>
      <c r="G36" s="158"/>
    </row>
    <row r="37" spans="4:9" x14ac:dyDescent="0.25">
      <c r="E37" s="33"/>
      <c r="F37" s="33"/>
      <c r="G37" s="158"/>
    </row>
    <row r="38" spans="4:9" x14ac:dyDescent="0.25">
      <c r="E38" s="33"/>
      <c r="F38" s="33"/>
      <c r="G38" s="158"/>
    </row>
    <row r="39" spans="4:9" x14ac:dyDescent="0.25">
      <c r="E39" s="33"/>
      <c r="F39" s="33"/>
      <c r="G39" s="158"/>
    </row>
    <row r="40" spans="4:9" x14ac:dyDescent="0.25">
      <c r="D40" s="14"/>
      <c r="H40" s="143"/>
      <c r="I40" s="33"/>
    </row>
    <row r="41" spans="4:9" x14ac:dyDescent="0.25">
      <c r="D41" s="31"/>
      <c r="H41" s="143"/>
      <c r="I41" s="33"/>
    </row>
    <row r="42" spans="4:9" x14ac:dyDescent="0.25">
      <c r="D42" s="31"/>
      <c r="H42" s="143"/>
      <c r="I42" s="33"/>
    </row>
    <row r="43" spans="4:9" x14ac:dyDescent="0.25">
      <c r="G43" s="158"/>
      <c r="H43" s="144"/>
      <c r="I43" s="33"/>
    </row>
    <row r="55" spans="2:9" x14ac:dyDescent="0.25">
      <c r="E55" s="31" t="s">
        <v>16</v>
      </c>
    </row>
    <row r="57" spans="2:9" x14ac:dyDescent="0.25">
      <c r="C57" s="166"/>
    </row>
    <row r="58" spans="2:9" x14ac:dyDescent="0.25">
      <c r="E58" s="30"/>
      <c r="F58" s="30"/>
    </row>
    <row r="61" spans="2:9" x14ac:dyDescent="0.25">
      <c r="B61" s="316" t="s">
        <v>18</v>
      </c>
      <c r="C61" s="316"/>
      <c r="D61" s="316"/>
      <c r="E61" s="316"/>
      <c r="F61" s="316"/>
      <c r="G61" s="159"/>
      <c r="H61" s="145"/>
      <c r="I61" s="33"/>
    </row>
  </sheetData>
  <sheetProtection algorithmName="SHA-512" hashValue="6QcgctxkJAThMCQInwBiwE8lthgIU0SopNYv7i+3IWP0h/1iJcY/jmbocdOqm1Xth0B9n8UfZXLM2miuHqX73Q==" saltValue="Yah1m1J2pakGX3PXDajopQ==" spinCount="100000" sheet="1" objects="1" scenarios="1"/>
  <mergeCells count="11">
    <mergeCell ref="B6:F6"/>
    <mergeCell ref="B8:F8"/>
    <mergeCell ref="D29:E29"/>
    <mergeCell ref="B61:F61"/>
    <mergeCell ref="B9:B10"/>
    <mergeCell ref="C9:C10"/>
    <mergeCell ref="D17:E17"/>
    <mergeCell ref="D27:E27"/>
    <mergeCell ref="B19:F19"/>
    <mergeCell ref="B20:B21"/>
    <mergeCell ref="C20:C21"/>
  </mergeCells>
  <phoneticPr fontId="1" type="noConversion"/>
  <pageMargins left="0.78740157480314965" right="0.39370078740157483" top="0.39370078740157483" bottom="0.39370078740157483" header="0" footer="0"/>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2:O57"/>
  <sheetViews>
    <sheetView view="pageBreakPreview" zoomScale="70" zoomScaleNormal="100" zoomScaleSheetLayoutView="70" workbookViewId="0">
      <selection activeCell="B1" sqref="B1"/>
    </sheetView>
  </sheetViews>
  <sheetFormatPr defaultColWidth="9.109375" defaultRowHeight="13.2" x14ac:dyDescent="0.25"/>
  <cols>
    <col min="1" max="1" width="1.6640625" style="14" customWidth="1"/>
    <col min="2" max="2" width="7.109375" style="14" customWidth="1"/>
    <col min="3" max="3" width="42.6640625" style="14" customWidth="1"/>
    <col min="4" max="4" width="13.5546875" style="15" customWidth="1"/>
    <col min="5" max="6" width="13.5546875" style="14" customWidth="1"/>
    <col min="7" max="7" width="9.109375" style="14"/>
    <col min="8" max="8" width="19.6640625" style="14" bestFit="1" customWidth="1"/>
    <col min="9" max="16384" width="9.109375" style="14"/>
  </cols>
  <sheetData>
    <row r="2" spans="1:13" x14ac:dyDescent="0.25">
      <c r="E2" s="16" t="s">
        <v>15</v>
      </c>
      <c r="F2" s="221" t="s">
        <v>122</v>
      </c>
    </row>
    <row r="5" spans="1:13" ht="12.75" customHeight="1" thickBot="1" x14ac:dyDescent="0.3"/>
    <row r="6" spans="1:13" ht="13.8" thickBot="1" x14ac:dyDescent="0.3">
      <c r="B6" s="317" t="s">
        <v>108</v>
      </c>
      <c r="C6" s="318"/>
      <c r="D6" s="318"/>
      <c r="E6" s="318"/>
      <c r="F6" s="319"/>
    </row>
    <row r="7" spans="1:13" ht="4.5" customHeight="1" x14ac:dyDescent="0.25">
      <c r="A7" s="19"/>
      <c r="B7" s="20"/>
      <c r="C7" s="21"/>
      <c r="D7" s="21"/>
      <c r="E7" s="21"/>
      <c r="F7" s="22"/>
    </row>
    <row r="8" spans="1:13" ht="12.75" customHeight="1" x14ac:dyDescent="0.25">
      <c r="A8" s="19"/>
      <c r="B8" s="410" t="s">
        <v>159</v>
      </c>
      <c r="C8" s="410"/>
      <c r="D8" s="410"/>
      <c r="E8" s="410"/>
      <c r="F8" s="410"/>
    </row>
    <row r="9" spans="1:13" ht="12.75" customHeight="1" x14ac:dyDescent="0.25">
      <c r="A9" s="19"/>
      <c r="B9" s="410"/>
      <c r="C9" s="410"/>
      <c r="D9" s="410"/>
      <c r="E9" s="410"/>
      <c r="F9" s="410"/>
      <c r="K9" s="24" t="s">
        <v>20</v>
      </c>
    </row>
    <row r="10" spans="1:13" ht="12.75" customHeight="1" x14ac:dyDescent="0.25">
      <c r="A10" s="19"/>
      <c r="B10" s="410"/>
      <c r="C10" s="410"/>
      <c r="D10" s="410"/>
      <c r="E10" s="410"/>
      <c r="F10" s="410"/>
    </row>
    <row r="11" spans="1:13" ht="6" customHeight="1" x14ac:dyDescent="0.25">
      <c r="A11" s="19"/>
      <c r="B11" s="410"/>
      <c r="C11" s="410"/>
      <c r="D11" s="410"/>
      <c r="E11" s="410"/>
      <c r="F11" s="410"/>
    </row>
    <row r="12" spans="1:13" x14ac:dyDescent="0.25">
      <c r="A12" s="19"/>
      <c r="B12" s="410" t="s">
        <v>112</v>
      </c>
      <c r="C12" s="410"/>
      <c r="D12" s="410"/>
      <c r="E12" s="410"/>
      <c r="F12" s="410"/>
    </row>
    <row r="13" spans="1:13" ht="17.25" customHeight="1" x14ac:dyDescent="0.25">
      <c r="A13" s="19"/>
      <c r="B13" s="410"/>
      <c r="C13" s="410"/>
      <c r="D13" s="410"/>
      <c r="E13" s="410"/>
      <c r="F13" s="410"/>
    </row>
    <row r="14" spans="1:13" ht="4.5" customHeight="1" x14ac:dyDescent="0.25">
      <c r="A14" s="19"/>
      <c r="B14" s="389"/>
      <c r="C14" s="390"/>
      <c r="D14" s="390"/>
      <c r="E14" s="390"/>
      <c r="F14" s="391"/>
    </row>
    <row r="15" spans="1:13" x14ac:dyDescent="0.25">
      <c r="A15" s="19"/>
      <c r="B15" s="392" t="s">
        <v>39</v>
      </c>
      <c r="C15" s="386" t="s">
        <v>44</v>
      </c>
      <c r="D15" s="282" t="s">
        <v>29</v>
      </c>
      <c r="E15" s="86" t="s">
        <v>30</v>
      </c>
      <c r="F15" s="283" t="s">
        <v>77</v>
      </c>
    </row>
    <row r="16" spans="1:13" ht="26.25" customHeight="1" x14ac:dyDescent="0.25">
      <c r="A16" s="19"/>
      <c r="B16" s="392"/>
      <c r="C16" s="386"/>
      <c r="D16" s="122" t="s">
        <v>209</v>
      </c>
      <c r="E16" s="88" t="s">
        <v>75</v>
      </c>
      <c r="F16" s="88" t="s">
        <v>76</v>
      </c>
      <c r="G16" s="15"/>
      <c r="I16" s="15"/>
      <c r="K16" s="15"/>
      <c r="M16" s="15"/>
    </row>
    <row r="17" spans="1:15" ht="6" customHeight="1" x14ac:dyDescent="0.25">
      <c r="A17" s="19"/>
      <c r="B17" s="25"/>
      <c r="C17" s="25"/>
      <c r="D17" s="169"/>
      <c r="E17" s="169"/>
      <c r="F17" s="25"/>
      <c r="I17" s="15"/>
    </row>
    <row r="18" spans="1:15" ht="52.8" x14ac:dyDescent="0.25">
      <c r="A18" s="19"/>
      <c r="B18" s="85">
        <v>1</v>
      </c>
      <c r="C18" s="98" t="s">
        <v>94</v>
      </c>
      <c r="D18" s="97">
        <v>15</v>
      </c>
      <c r="E18" s="156"/>
      <c r="F18" s="95">
        <f>+D18*E18/24</f>
        <v>0</v>
      </c>
      <c r="G18" s="146"/>
      <c r="I18" s="65"/>
      <c r="K18" s="66"/>
      <c r="M18" s="65"/>
    </row>
    <row r="19" spans="1:15" ht="14.25" customHeight="1" x14ac:dyDescent="0.25">
      <c r="B19" s="85">
        <v>2</v>
      </c>
      <c r="C19" s="395" t="s">
        <v>185</v>
      </c>
      <c r="D19" s="396"/>
      <c r="E19" s="397"/>
      <c r="F19" s="95">
        <v>4</v>
      </c>
      <c r="H19" s="64"/>
      <c r="J19" s="65"/>
      <c r="L19" s="66"/>
      <c r="N19" s="65"/>
    </row>
    <row r="20" spans="1:15" ht="26.4" x14ac:dyDescent="0.25">
      <c r="B20" s="85">
        <v>3</v>
      </c>
      <c r="C20" s="98" t="s">
        <v>196</v>
      </c>
      <c r="D20" s="289">
        <v>2</v>
      </c>
      <c r="E20" s="156"/>
      <c r="F20" s="95">
        <f>+D20*E20/24</f>
        <v>0</v>
      </c>
      <c r="H20" s="64"/>
      <c r="J20" s="65"/>
      <c r="L20" s="66"/>
      <c r="N20" s="65"/>
    </row>
    <row r="21" spans="1:15" x14ac:dyDescent="0.25">
      <c r="B21" s="254">
        <v>4</v>
      </c>
      <c r="C21" s="220" t="s">
        <v>57</v>
      </c>
      <c r="D21" s="398" t="s">
        <v>80</v>
      </c>
      <c r="E21" s="398"/>
      <c r="F21" s="255">
        <f>+SUM(F18:F20)</f>
        <v>4</v>
      </c>
      <c r="G21" s="64"/>
      <c r="I21" s="65"/>
      <c r="K21" s="28"/>
      <c r="M21" s="65"/>
    </row>
    <row r="22" spans="1:15" ht="6.75" customHeight="1" x14ac:dyDescent="0.25">
      <c r="B22" s="257"/>
      <c r="C22" s="258"/>
      <c r="D22" s="259"/>
      <c r="E22" s="259"/>
      <c r="F22" s="260"/>
      <c r="G22" s="64"/>
      <c r="I22" s="65"/>
      <c r="K22" s="28"/>
      <c r="M22" s="65"/>
    </row>
    <row r="23" spans="1:15" ht="6.75" customHeight="1" x14ac:dyDescent="0.25">
      <c r="B23" s="261"/>
      <c r="C23" s="93"/>
      <c r="D23" s="94"/>
      <c r="E23" s="94"/>
      <c r="F23" s="262"/>
      <c r="G23" s="64"/>
      <c r="I23" s="65"/>
      <c r="K23" s="28"/>
      <c r="M23" s="65"/>
    </row>
    <row r="24" spans="1:15" ht="26.25" customHeight="1" x14ac:dyDescent="0.25">
      <c r="A24" s="19"/>
      <c r="B24" s="240" t="s">
        <v>39</v>
      </c>
      <c r="C24" s="170" t="s">
        <v>45</v>
      </c>
      <c r="D24" s="256"/>
      <c r="E24" s="256"/>
      <c r="F24" s="241" t="s">
        <v>74</v>
      </c>
      <c r="G24" s="15"/>
      <c r="I24" s="15"/>
      <c r="K24" s="15"/>
      <c r="M24" s="15"/>
    </row>
    <row r="25" spans="1:15" ht="7.5" customHeight="1" x14ac:dyDescent="0.25">
      <c r="B25" s="25"/>
      <c r="C25" s="25"/>
      <c r="D25" s="169"/>
      <c r="E25" s="169"/>
      <c r="F25" s="25"/>
      <c r="I25" s="15"/>
    </row>
    <row r="26" spans="1:15" ht="12.75" customHeight="1" x14ac:dyDescent="0.25">
      <c r="B26" s="399" t="s">
        <v>27</v>
      </c>
      <c r="C26" s="83" t="s">
        <v>26</v>
      </c>
      <c r="D26" s="405" t="s">
        <v>84</v>
      </c>
      <c r="E26" s="406"/>
      <c r="F26" s="406"/>
      <c r="G26" s="117"/>
    </row>
    <row r="27" spans="1:15" ht="12.75" customHeight="1" x14ac:dyDescent="0.25">
      <c r="B27" s="400"/>
      <c r="C27" s="402" t="s">
        <v>183</v>
      </c>
      <c r="D27" s="171" t="s">
        <v>28</v>
      </c>
      <c r="E27" s="73" t="s">
        <v>36</v>
      </c>
      <c r="F27" s="172"/>
      <c r="I27" s="15"/>
      <c r="K27" s="15"/>
      <c r="M27" s="15"/>
      <c r="O27" s="15"/>
    </row>
    <row r="28" spans="1:15" x14ac:dyDescent="0.25">
      <c r="B28" s="400"/>
      <c r="C28" s="403"/>
      <c r="D28" s="73" t="s">
        <v>29</v>
      </c>
      <c r="E28" s="73" t="s">
        <v>30</v>
      </c>
      <c r="F28" s="172" t="s">
        <v>52</v>
      </c>
      <c r="I28" s="15"/>
      <c r="K28" s="15"/>
      <c r="M28" s="15"/>
      <c r="O28" s="15"/>
    </row>
    <row r="29" spans="1:15" ht="12" customHeight="1" x14ac:dyDescent="0.25">
      <c r="B29" s="400"/>
      <c r="C29" s="403"/>
      <c r="D29" s="407" t="s">
        <v>54</v>
      </c>
      <c r="E29" s="408"/>
      <c r="F29" s="409"/>
      <c r="K29" s="15"/>
    </row>
    <row r="30" spans="1:15" ht="27" customHeight="1" x14ac:dyDescent="0.25">
      <c r="B30" s="401"/>
      <c r="C30" s="404"/>
      <c r="D30" s="183" t="s">
        <v>82</v>
      </c>
      <c r="E30" s="71" t="s">
        <v>31</v>
      </c>
      <c r="F30" s="88" t="s">
        <v>74</v>
      </c>
      <c r="I30" s="64"/>
      <c r="K30" s="65"/>
      <c r="M30" s="66"/>
      <c r="O30" s="65"/>
    </row>
    <row r="31" spans="1:15" x14ac:dyDescent="0.25">
      <c r="B31" s="79">
        <v>5</v>
      </c>
      <c r="C31" s="80" t="s">
        <v>174</v>
      </c>
      <c r="D31" s="89">
        <v>8</v>
      </c>
      <c r="E31" s="118">
        <f>+V!G26</f>
        <v>0</v>
      </c>
      <c r="F31" s="95">
        <f>+D31*(100/(100-E31)-1)</f>
        <v>0</v>
      </c>
      <c r="I31" s="64"/>
      <c r="K31" s="65"/>
      <c r="M31" s="66"/>
      <c r="O31" s="65"/>
    </row>
    <row r="32" spans="1:15" x14ac:dyDescent="0.25">
      <c r="B32" s="79">
        <v>6</v>
      </c>
      <c r="C32" s="80" t="s">
        <v>33</v>
      </c>
      <c r="D32" s="89">
        <v>4</v>
      </c>
      <c r="E32" s="118">
        <f>+V!G27</f>
        <v>0</v>
      </c>
      <c r="F32" s="95">
        <f>+D32*(100/(100-E32)-1)</f>
        <v>0</v>
      </c>
      <c r="I32" s="64"/>
      <c r="K32" s="65"/>
      <c r="M32" s="66"/>
      <c r="O32" s="65"/>
    </row>
    <row r="33" spans="2:15" x14ac:dyDescent="0.25">
      <c r="B33" s="79">
        <v>7</v>
      </c>
      <c r="C33" s="80" t="s">
        <v>34</v>
      </c>
      <c r="D33" s="89">
        <v>3</v>
      </c>
      <c r="E33" s="118">
        <f>+V!G28</f>
        <v>0</v>
      </c>
      <c r="F33" s="95">
        <f>+D33*(100/(100-E33)-1)</f>
        <v>0</v>
      </c>
      <c r="I33" s="64"/>
      <c r="K33" s="65"/>
      <c r="M33" s="66"/>
      <c r="O33" s="65"/>
    </row>
    <row r="34" spans="2:15" x14ac:dyDescent="0.25">
      <c r="B34" s="79">
        <v>8</v>
      </c>
      <c r="C34" s="81" t="s">
        <v>170</v>
      </c>
      <c r="D34" s="89">
        <v>1</v>
      </c>
      <c r="E34" s="118">
        <f>+V!G29</f>
        <v>0</v>
      </c>
      <c r="F34" s="95">
        <f>+D34*(100/(100-E34)-1)</f>
        <v>0</v>
      </c>
      <c r="I34" s="64"/>
      <c r="K34" s="65"/>
      <c r="M34" s="66"/>
      <c r="O34" s="65"/>
    </row>
    <row r="35" spans="2:15" x14ac:dyDescent="0.25">
      <c r="B35" s="100">
        <v>9</v>
      </c>
      <c r="C35" s="91" t="s">
        <v>58</v>
      </c>
      <c r="D35" s="385" t="s">
        <v>109</v>
      </c>
      <c r="E35" s="385"/>
      <c r="F35" s="96">
        <f>+SUM(F31:F34)</f>
        <v>0</v>
      </c>
      <c r="G35" s="64"/>
      <c r="I35" s="65"/>
      <c r="K35" s="28"/>
      <c r="M35" s="65"/>
    </row>
    <row r="36" spans="2:15" x14ac:dyDescent="0.25">
      <c r="E36" s="33"/>
      <c r="F36" s="33"/>
    </row>
    <row r="37" spans="2:15" x14ac:dyDescent="0.25">
      <c r="B37" s="100">
        <v>10</v>
      </c>
      <c r="C37" s="91" t="s">
        <v>59</v>
      </c>
      <c r="D37" s="385" t="s">
        <v>189</v>
      </c>
      <c r="E37" s="385"/>
      <c r="F37" s="96">
        <f>+F21+F35</f>
        <v>4</v>
      </c>
    </row>
    <row r="38" spans="2:15" x14ac:dyDescent="0.25">
      <c r="B38" s="160"/>
      <c r="C38" s="161"/>
      <c r="D38" s="162"/>
      <c r="E38" s="162"/>
      <c r="F38" s="163"/>
    </row>
    <row r="39" spans="2:15" x14ac:dyDescent="0.25">
      <c r="G39" s="32"/>
      <c r="H39" s="33"/>
    </row>
    <row r="40" spans="2:15" x14ac:dyDescent="0.25">
      <c r="G40" s="32"/>
      <c r="H40" s="33"/>
    </row>
    <row r="41" spans="2:15" x14ac:dyDescent="0.25">
      <c r="G41" s="32"/>
      <c r="H41" s="33"/>
    </row>
    <row r="42" spans="2:15" x14ac:dyDescent="0.25">
      <c r="G42" s="33"/>
      <c r="H42" s="33"/>
    </row>
    <row r="43" spans="2:15" x14ac:dyDescent="0.25">
      <c r="G43" s="90"/>
      <c r="H43" s="33"/>
    </row>
    <row r="53" spans="1:13" x14ac:dyDescent="0.25">
      <c r="D53" s="14"/>
      <c r="E53" s="31" t="s">
        <v>16</v>
      </c>
    </row>
    <row r="54" spans="1:13" x14ac:dyDescent="0.25">
      <c r="D54" s="14"/>
      <c r="E54" s="31"/>
    </row>
    <row r="55" spans="1:13" x14ac:dyDescent="0.25">
      <c r="D55" s="31"/>
    </row>
    <row r="56" spans="1:13" x14ac:dyDescent="0.25">
      <c r="E56" s="30"/>
      <c r="F56" s="30"/>
    </row>
    <row r="57" spans="1:13" s="15" customFormat="1" x14ac:dyDescent="0.25">
      <c r="A57" s="14"/>
      <c r="B57" s="316" t="s">
        <v>4</v>
      </c>
      <c r="C57" s="316"/>
      <c r="D57" s="316"/>
      <c r="E57" s="316"/>
      <c r="F57" s="316"/>
      <c r="G57" s="14"/>
      <c r="H57" s="14"/>
      <c r="I57" s="14"/>
      <c r="J57" s="14"/>
      <c r="K57" s="14"/>
      <c r="L57" s="14"/>
      <c r="M57" s="14"/>
    </row>
  </sheetData>
  <sheetProtection algorithmName="SHA-512" hashValue="z9r3Kp1JnYNqQ9oGBz97H8eoH266G5/3LadQLxm8XSnKOyVa3faA6IjWW7seUBcuHA9xTFwwA+o8WcNhlnv3Dg==" saltValue="UJM1AJIo1bgCe9WlxepEdg==" spinCount="100000" sheet="1" objects="1" scenarios="1"/>
  <mergeCells count="15">
    <mergeCell ref="B15:B16"/>
    <mergeCell ref="C15:C16"/>
    <mergeCell ref="B6:F6"/>
    <mergeCell ref="B8:F11"/>
    <mergeCell ref="B14:F14"/>
    <mergeCell ref="B12:F13"/>
    <mergeCell ref="C19:E19"/>
    <mergeCell ref="B57:F57"/>
    <mergeCell ref="D35:E35"/>
    <mergeCell ref="D21:E21"/>
    <mergeCell ref="D37:E37"/>
    <mergeCell ref="B26:B30"/>
    <mergeCell ref="C27:C30"/>
    <mergeCell ref="D26:F26"/>
    <mergeCell ref="D29:F29"/>
  </mergeCells>
  <pageMargins left="0.78740157480314965" right="0.39370078740157483" top="0.39370078740157483" bottom="0.39370078740157483" header="0" footer="0"/>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2:N66"/>
  <sheetViews>
    <sheetView view="pageBreakPreview" zoomScaleNormal="100" zoomScaleSheetLayoutView="100" workbookViewId="0">
      <selection activeCell="B1" sqref="B1"/>
    </sheetView>
  </sheetViews>
  <sheetFormatPr defaultColWidth="9.109375" defaultRowHeight="13.2" x14ac:dyDescent="0.25"/>
  <cols>
    <col min="1" max="1" width="1.6640625" style="14" customWidth="1"/>
    <col min="2" max="2" width="7.109375" style="14" customWidth="1"/>
    <col min="3" max="3" width="42.6640625" style="14" customWidth="1"/>
    <col min="4" max="4" width="13.5546875" style="15" customWidth="1"/>
    <col min="5" max="6" width="13.5546875" style="14" customWidth="1"/>
    <col min="7" max="8" width="9.109375" style="14"/>
    <col min="9" max="9" width="19.6640625" style="14" bestFit="1" customWidth="1"/>
    <col min="10" max="16384" width="9.109375" style="14"/>
  </cols>
  <sheetData>
    <row r="2" spans="1:12" x14ac:dyDescent="0.25">
      <c r="E2" s="16" t="s">
        <v>15</v>
      </c>
      <c r="F2" s="222" t="s">
        <v>123</v>
      </c>
    </row>
    <row r="5" spans="1:12" ht="12.75" customHeight="1" thickBot="1" x14ac:dyDescent="0.3"/>
    <row r="6" spans="1:12" ht="15.6" thickBot="1" x14ac:dyDescent="0.3">
      <c r="B6" s="317" t="s">
        <v>160</v>
      </c>
      <c r="C6" s="318"/>
      <c r="D6" s="318"/>
      <c r="E6" s="318"/>
      <c r="F6" s="319"/>
      <c r="G6" s="18"/>
    </row>
    <row r="7" spans="1:12" ht="4.5" customHeight="1" x14ac:dyDescent="0.25">
      <c r="A7" s="19"/>
      <c r="B7" s="20"/>
      <c r="C7" s="21"/>
      <c r="D7" s="21"/>
      <c r="E7" s="21"/>
      <c r="F7" s="22"/>
      <c r="G7" s="23"/>
    </row>
    <row r="8" spans="1:12" ht="12.75" customHeight="1" x14ac:dyDescent="0.25">
      <c r="A8" s="19"/>
      <c r="B8" s="320" t="s">
        <v>182</v>
      </c>
      <c r="C8" s="410"/>
      <c r="D8" s="410"/>
      <c r="E8" s="410"/>
      <c r="F8" s="410"/>
    </row>
    <row r="9" spans="1:12" ht="12.75" customHeight="1" x14ac:dyDescent="0.25">
      <c r="A9" s="19"/>
      <c r="B9" s="410"/>
      <c r="C9" s="410"/>
      <c r="D9" s="410"/>
      <c r="E9" s="410"/>
      <c r="F9" s="410"/>
      <c r="L9" s="24" t="s">
        <v>20</v>
      </c>
    </row>
    <row r="10" spans="1:12" x14ac:dyDescent="0.25">
      <c r="A10" s="19"/>
      <c r="B10" s="410"/>
      <c r="C10" s="410"/>
      <c r="D10" s="410"/>
      <c r="E10" s="410"/>
      <c r="F10" s="410"/>
    </row>
    <row r="11" spans="1:12" ht="12.75" customHeight="1" x14ac:dyDescent="0.25">
      <c r="A11" s="19"/>
      <c r="B11" s="410" t="s">
        <v>110</v>
      </c>
      <c r="C11" s="410"/>
      <c r="D11" s="410"/>
      <c r="E11" s="410"/>
      <c r="F11" s="410"/>
    </row>
    <row r="12" spans="1:12" x14ac:dyDescent="0.25">
      <c r="A12" s="19"/>
      <c r="B12" s="410"/>
      <c r="C12" s="410"/>
      <c r="D12" s="410"/>
      <c r="E12" s="410"/>
      <c r="F12" s="410"/>
    </row>
    <row r="13" spans="1:12" x14ac:dyDescent="0.25">
      <c r="A13" s="19"/>
      <c r="B13" s="410" t="s">
        <v>220</v>
      </c>
      <c r="C13" s="410"/>
      <c r="D13" s="410"/>
      <c r="E13" s="410"/>
      <c r="F13" s="410"/>
    </row>
    <row r="14" spans="1:12" x14ac:dyDescent="0.25">
      <c r="A14" s="19"/>
      <c r="B14" s="410"/>
      <c r="C14" s="410"/>
      <c r="D14" s="410"/>
      <c r="E14" s="410"/>
      <c r="F14" s="410"/>
    </row>
    <row r="15" spans="1:12" x14ac:dyDescent="0.25">
      <c r="A15" s="19"/>
      <c r="B15" s="410"/>
      <c r="C15" s="410"/>
      <c r="D15" s="410"/>
      <c r="E15" s="410"/>
      <c r="F15" s="410"/>
    </row>
    <row r="16" spans="1:12" s="39" customFormat="1" ht="41.25" customHeight="1" x14ac:dyDescent="0.25">
      <c r="A16" s="19"/>
      <c r="B16" s="387" t="s">
        <v>224</v>
      </c>
      <c r="C16" s="387"/>
      <c r="D16" s="387"/>
      <c r="E16" s="387"/>
      <c r="F16" s="387"/>
    </row>
    <row r="17" spans="1:14" s="39" customFormat="1" ht="41.25" customHeight="1" x14ac:dyDescent="0.25">
      <c r="A17" s="19"/>
      <c r="B17" s="387" t="s">
        <v>211</v>
      </c>
      <c r="C17" s="387"/>
      <c r="D17" s="387"/>
      <c r="E17" s="387"/>
      <c r="F17" s="387"/>
    </row>
    <row r="18" spans="1:14" ht="6.75" customHeight="1" x14ac:dyDescent="0.25">
      <c r="A18" s="19"/>
      <c r="B18" s="389"/>
      <c r="C18" s="390"/>
      <c r="D18" s="390"/>
      <c r="E18" s="390"/>
      <c r="F18" s="391"/>
    </row>
    <row r="19" spans="1:14" x14ac:dyDescent="0.25">
      <c r="A19" s="19"/>
      <c r="B19" s="392" t="s">
        <v>39</v>
      </c>
      <c r="C19" s="386" t="s">
        <v>46</v>
      </c>
      <c r="D19" s="191" t="s">
        <v>29</v>
      </c>
      <c r="E19" s="86" t="s">
        <v>30</v>
      </c>
      <c r="F19" s="192" t="s">
        <v>77</v>
      </c>
    </row>
    <row r="20" spans="1:14" ht="27.75" customHeight="1" x14ac:dyDescent="0.25">
      <c r="A20" s="19"/>
      <c r="B20" s="392"/>
      <c r="C20" s="386"/>
      <c r="D20" s="122" t="s">
        <v>209</v>
      </c>
      <c r="E20" s="88" t="s">
        <v>75</v>
      </c>
      <c r="F20" s="88" t="s">
        <v>76</v>
      </c>
      <c r="H20" s="15"/>
      <c r="J20" s="15"/>
      <c r="L20" s="15"/>
      <c r="N20" s="15"/>
    </row>
    <row r="21" spans="1:14" ht="6" customHeight="1" x14ac:dyDescent="0.25">
      <c r="A21" s="19"/>
      <c r="B21" s="25"/>
      <c r="C21" s="25"/>
      <c r="D21" s="193"/>
      <c r="E21" s="193"/>
      <c r="F21" s="25"/>
      <c r="J21" s="15"/>
    </row>
    <row r="22" spans="1:14" ht="39.6" x14ac:dyDescent="0.25">
      <c r="B22" s="85">
        <v>1</v>
      </c>
      <c r="C22" s="98" t="s">
        <v>161</v>
      </c>
      <c r="D22" s="289">
        <f>4*15</f>
        <v>60</v>
      </c>
      <c r="E22" s="156"/>
      <c r="F22" s="95">
        <f>+D22*E22/24</f>
        <v>0</v>
      </c>
      <c r="H22" s="64"/>
      <c r="J22" s="65"/>
      <c r="L22" s="66"/>
      <c r="N22" s="65"/>
    </row>
    <row r="23" spans="1:14" ht="39.6" x14ac:dyDescent="0.25">
      <c r="B23" s="85">
        <v>2</v>
      </c>
      <c r="C23" s="253" t="s">
        <v>187</v>
      </c>
      <c r="D23" s="289">
        <v>4</v>
      </c>
      <c r="E23" s="156"/>
      <c r="F23" s="95">
        <f>+D23*E23/24</f>
        <v>0</v>
      </c>
      <c r="H23" s="64"/>
      <c r="J23" s="65"/>
      <c r="L23" s="66"/>
      <c r="N23" s="65"/>
    </row>
    <row r="24" spans="1:14" ht="52.8" x14ac:dyDescent="0.25">
      <c r="B24" s="85">
        <v>3</v>
      </c>
      <c r="C24" s="98" t="s">
        <v>188</v>
      </c>
      <c r="D24" s="289">
        <v>3</v>
      </c>
      <c r="E24" s="156"/>
      <c r="F24" s="95">
        <f>+D24*E24/24</f>
        <v>0</v>
      </c>
      <c r="H24" s="64"/>
      <c r="J24" s="65"/>
      <c r="L24" s="66"/>
      <c r="N24" s="65"/>
    </row>
    <row r="25" spans="1:14" x14ac:dyDescent="0.25">
      <c r="B25" s="100">
        <v>4</v>
      </c>
      <c r="C25" s="91" t="s">
        <v>60</v>
      </c>
      <c r="D25" s="393" t="s">
        <v>80</v>
      </c>
      <c r="E25" s="394"/>
      <c r="F25" s="96">
        <f>+SUM(F22:F22)</f>
        <v>0</v>
      </c>
      <c r="H25" s="64"/>
      <c r="J25" s="65"/>
      <c r="L25" s="28"/>
      <c r="N25" s="65"/>
    </row>
    <row r="26" spans="1:14" ht="6.75" customHeight="1" x14ac:dyDescent="0.25">
      <c r="B26" s="74"/>
      <c r="C26" s="93"/>
      <c r="D26" s="94"/>
      <c r="E26" s="94"/>
      <c r="F26" s="92"/>
      <c r="H26" s="64"/>
      <c r="J26" s="65"/>
      <c r="L26" s="28"/>
      <c r="N26" s="65"/>
    </row>
    <row r="27" spans="1:14" x14ac:dyDescent="0.25">
      <c r="A27" s="19"/>
      <c r="B27" s="392" t="s">
        <v>39</v>
      </c>
      <c r="C27" s="386" t="s">
        <v>212</v>
      </c>
      <c r="D27" s="191" t="s">
        <v>29</v>
      </c>
      <c r="E27" s="86" t="s">
        <v>30</v>
      </c>
      <c r="F27" s="192" t="s">
        <v>40</v>
      </c>
    </row>
    <row r="28" spans="1:14" ht="27.75" customHeight="1" x14ac:dyDescent="0.25">
      <c r="A28" s="19"/>
      <c r="B28" s="392"/>
      <c r="C28" s="386"/>
      <c r="D28" s="122" t="s">
        <v>209</v>
      </c>
      <c r="E28" s="88" t="s">
        <v>79</v>
      </c>
      <c r="F28" s="88" t="s">
        <v>76</v>
      </c>
      <c r="H28" s="15"/>
      <c r="J28" s="15"/>
      <c r="L28" s="15"/>
      <c r="N28" s="15"/>
    </row>
    <row r="29" spans="1:14" ht="6" customHeight="1" x14ac:dyDescent="0.25">
      <c r="A29" s="19"/>
      <c r="B29" s="25"/>
      <c r="C29" s="25"/>
      <c r="D29" s="193"/>
      <c r="E29" s="193"/>
      <c r="F29" s="25"/>
      <c r="J29" s="15"/>
    </row>
    <row r="30" spans="1:14" x14ac:dyDescent="0.25">
      <c r="B30" s="85">
        <v>5</v>
      </c>
      <c r="C30" s="98" t="s">
        <v>195</v>
      </c>
      <c r="D30" s="289">
        <v>2</v>
      </c>
      <c r="E30" s="156"/>
      <c r="F30" s="95">
        <f>+D30*E30</f>
        <v>0</v>
      </c>
      <c r="H30" s="64"/>
      <c r="J30" s="65"/>
      <c r="L30" s="66"/>
      <c r="N30" s="65"/>
    </row>
    <row r="31" spans="1:14" x14ac:dyDescent="0.25">
      <c r="B31" s="85">
        <v>6</v>
      </c>
      <c r="C31" s="395" t="s">
        <v>186</v>
      </c>
      <c r="D31" s="396"/>
      <c r="E31" s="397"/>
      <c r="F31" s="95">
        <v>7</v>
      </c>
      <c r="H31" s="64"/>
      <c r="J31" s="65"/>
      <c r="L31" s="66"/>
      <c r="N31" s="65"/>
    </row>
    <row r="32" spans="1:14" ht="6.75" customHeight="1" x14ac:dyDescent="0.25"/>
    <row r="33" spans="2:14" x14ac:dyDescent="0.25">
      <c r="B33" s="100">
        <v>7</v>
      </c>
      <c r="C33" s="91" t="s">
        <v>61</v>
      </c>
      <c r="D33" s="385" t="s">
        <v>181</v>
      </c>
      <c r="E33" s="385"/>
      <c r="F33" s="96">
        <f>+SUM(F30:F30)</f>
        <v>0</v>
      </c>
      <c r="H33" s="64"/>
      <c r="J33" s="65"/>
      <c r="L33" s="28"/>
      <c r="N33" s="65"/>
    </row>
    <row r="34" spans="2:14" ht="6.75" customHeight="1" x14ac:dyDescent="0.25">
      <c r="B34" s="74"/>
      <c r="C34" s="93"/>
      <c r="D34" s="94"/>
      <c r="E34" s="94"/>
      <c r="F34" s="92"/>
      <c r="H34" s="64"/>
      <c r="J34" s="65"/>
      <c r="L34" s="28"/>
      <c r="N34" s="65"/>
    </row>
    <row r="35" spans="2:14" x14ac:dyDescent="0.25">
      <c r="B35" s="100">
        <v>8</v>
      </c>
      <c r="C35" s="91" t="s">
        <v>62</v>
      </c>
      <c r="D35" s="385" t="s">
        <v>78</v>
      </c>
      <c r="E35" s="385"/>
      <c r="F35" s="96">
        <f>+F25+F33</f>
        <v>0</v>
      </c>
      <c r="H35" s="64"/>
      <c r="J35" s="65"/>
      <c r="L35" s="28"/>
      <c r="N35" s="65"/>
    </row>
    <row r="36" spans="2:14" x14ac:dyDescent="0.25">
      <c r="E36" s="223"/>
      <c r="F36" s="223"/>
      <c r="G36" s="33"/>
    </row>
    <row r="37" spans="2:14" x14ac:dyDescent="0.25">
      <c r="E37" s="223"/>
      <c r="F37" s="223"/>
      <c r="G37" s="33"/>
    </row>
    <row r="38" spans="2:14" x14ac:dyDescent="0.25">
      <c r="E38" s="223"/>
      <c r="F38" s="223"/>
      <c r="G38" s="33"/>
    </row>
    <row r="39" spans="2:14" x14ac:dyDescent="0.25">
      <c r="E39" s="223"/>
      <c r="F39" s="223"/>
      <c r="G39" s="33"/>
    </row>
    <row r="40" spans="2:14" x14ac:dyDescent="0.25">
      <c r="E40" s="223"/>
      <c r="F40" s="223"/>
      <c r="G40" s="33"/>
    </row>
    <row r="41" spans="2:14" x14ac:dyDescent="0.25">
      <c r="E41" s="223"/>
      <c r="F41" s="223"/>
      <c r="G41" s="33"/>
    </row>
    <row r="42" spans="2:14" x14ac:dyDescent="0.25">
      <c r="E42" s="223"/>
      <c r="F42" s="223"/>
      <c r="G42" s="33"/>
    </row>
    <row r="43" spans="2:14" x14ac:dyDescent="0.25">
      <c r="E43" s="223"/>
      <c r="F43" s="223"/>
      <c r="G43" s="33"/>
    </row>
    <row r="44" spans="2:14" x14ac:dyDescent="0.25">
      <c r="E44" s="223"/>
      <c r="F44" s="223"/>
      <c r="G44" s="33"/>
    </row>
    <row r="45" spans="2:14" x14ac:dyDescent="0.25">
      <c r="E45" s="223"/>
      <c r="F45" s="223"/>
      <c r="G45" s="33"/>
    </row>
    <row r="46" spans="2:14" x14ac:dyDescent="0.25">
      <c r="H46" s="32"/>
      <c r="I46" s="33"/>
    </row>
    <row r="47" spans="2:14" x14ac:dyDescent="0.25">
      <c r="D47" s="31"/>
      <c r="E47" s="31" t="s">
        <v>16</v>
      </c>
      <c r="H47" s="32"/>
      <c r="I47" s="33"/>
    </row>
    <row r="48" spans="2:14" x14ac:dyDescent="0.25">
      <c r="D48" s="31"/>
      <c r="H48" s="32"/>
      <c r="I48" s="33"/>
    </row>
    <row r="49" spans="2:9" x14ac:dyDescent="0.25">
      <c r="D49" s="31"/>
      <c r="H49" s="32"/>
      <c r="I49" s="33"/>
    </row>
    <row r="50" spans="2:9" x14ac:dyDescent="0.25">
      <c r="E50" s="30"/>
      <c r="F50" s="30"/>
      <c r="H50" s="32"/>
      <c r="I50" s="33"/>
    </row>
    <row r="51" spans="2:9" x14ac:dyDescent="0.25">
      <c r="B51" s="316" t="s">
        <v>230</v>
      </c>
      <c r="C51" s="316"/>
      <c r="D51" s="316"/>
      <c r="E51" s="316"/>
      <c r="F51" s="316"/>
      <c r="H51" s="32"/>
      <c r="I51" s="33"/>
    </row>
    <row r="52" spans="2:9" x14ac:dyDescent="0.25">
      <c r="G52" s="33"/>
      <c r="H52" s="33"/>
      <c r="I52" s="33"/>
    </row>
    <row r="53" spans="2:9" x14ac:dyDescent="0.25">
      <c r="G53" s="90"/>
      <c r="H53" s="90"/>
      <c r="I53" s="33"/>
    </row>
    <row r="66" spans="1:14" s="15" customFormat="1" x14ac:dyDescent="0.25">
      <c r="A66" s="14"/>
      <c r="B66" s="14"/>
      <c r="C66" s="166"/>
      <c r="E66" s="14"/>
      <c r="F66" s="14"/>
      <c r="G66" s="14"/>
      <c r="H66" s="14"/>
      <c r="I66" s="14"/>
      <c r="J66" s="14"/>
      <c r="K66" s="14"/>
      <c r="L66" s="14"/>
      <c r="M66" s="14"/>
      <c r="N66" s="14"/>
    </row>
  </sheetData>
  <sheetProtection algorithmName="SHA-512" hashValue="4/xhwCUVIF46qqMTr6fK9N+2LnVs8dz8KkubcqusTi+h7vD3gqYUZ7KsXagk3pxI3A+krEamXlUJaRiezpN6kA==" saltValue="8qXINp12w/v/0ggPVOnrFA==" spinCount="100000" sheet="1" objects="1" scenarios="1"/>
  <mergeCells count="16">
    <mergeCell ref="B51:F51"/>
    <mergeCell ref="B19:B20"/>
    <mergeCell ref="C19:C20"/>
    <mergeCell ref="B6:F6"/>
    <mergeCell ref="B8:F10"/>
    <mergeCell ref="B18:F18"/>
    <mergeCell ref="B11:F12"/>
    <mergeCell ref="B13:F15"/>
    <mergeCell ref="B16:F16"/>
    <mergeCell ref="B17:F17"/>
    <mergeCell ref="D25:E25"/>
    <mergeCell ref="D35:E35"/>
    <mergeCell ref="D33:E33"/>
    <mergeCell ref="B27:B28"/>
    <mergeCell ref="C27:C28"/>
    <mergeCell ref="C31:E31"/>
  </mergeCells>
  <pageMargins left="0.78740157480314965" right="0.39370078740157483" top="0.39370078740157483" bottom="0.39370078740157483"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15</vt:i4>
      </vt:variant>
      <vt:variant>
        <vt:lpstr>Imenovani obsegi</vt:lpstr>
      </vt:variant>
      <vt:variant>
        <vt:i4>15</vt:i4>
      </vt:variant>
    </vt:vector>
  </HeadingPairs>
  <TitlesOfParts>
    <vt:vector size="30" baseType="lpstr">
      <vt:lpstr>S.1</vt:lpstr>
      <vt:lpstr>S.2</vt:lpstr>
      <vt:lpstr>Kp</vt:lpstr>
      <vt:lpstr>Pr</vt:lpstr>
      <vt:lpstr>P</vt:lpstr>
      <vt:lpstr>I</vt:lpstr>
      <vt:lpstr>1.0</vt:lpstr>
      <vt:lpstr>1.1</vt:lpstr>
      <vt:lpstr>1.2</vt:lpstr>
      <vt:lpstr>V</vt:lpstr>
      <vt:lpstr>N</vt:lpstr>
      <vt:lpstr>O</vt:lpstr>
      <vt:lpstr>ES</vt:lpstr>
      <vt:lpstr>U</vt:lpstr>
      <vt:lpstr>Stroški gradbišč</vt:lpstr>
      <vt:lpstr>'1.0'!Področje_tiskanja</vt:lpstr>
      <vt:lpstr>'1.1'!Področje_tiskanja</vt:lpstr>
      <vt:lpstr>'1.2'!Področje_tiskanja</vt:lpstr>
      <vt:lpstr>ES!Področje_tiskanja</vt:lpstr>
      <vt:lpstr>I!Področje_tiskanja</vt:lpstr>
      <vt:lpstr>Kp!Področje_tiskanja</vt:lpstr>
      <vt:lpstr>N!Področje_tiskanja</vt:lpstr>
      <vt:lpstr>O!Področje_tiskanja</vt:lpstr>
      <vt:lpstr>P!Področje_tiskanja</vt:lpstr>
      <vt:lpstr>Pr!Področje_tiskanja</vt:lpstr>
      <vt:lpstr>S.1!Področje_tiskanja</vt:lpstr>
      <vt:lpstr>S.2!Področje_tiskanja</vt:lpstr>
      <vt:lpstr>'Stroški gradbišč'!Področje_tiskanja</vt:lpstr>
      <vt:lpstr>U!Področje_tiskanja</vt:lpstr>
      <vt:lpstr>V!Področje_tiskanja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Vogršček - Načrt primarne podgradnje predora</dc:title>
  <dc:creator>Žiga Likar</dc:creator>
  <cp:keywords>Kritična pot</cp:keywords>
  <cp:lastModifiedBy>Mitja Princic</cp:lastModifiedBy>
  <cp:lastPrinted>2019-02-05T09:05:37Z</cp:lastPrinted>
  <dcterms:created xsi:type="dcterms:W3CDTF">2006-08-08T13:22:43Z</dcterms:created>
  <dcterms:modified xsi:type="dcterms:W3CDTF">2019-06-21T12:03:59Z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96 96 1920 1080</vt:lpwstr>
  </property>
</Properties>
</file>