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aber\Desktop\ZADEVE DRSV\SKLAD ZA VODE\DRI javna naročila\Merinščica - projektant\2. javno naročilo\Dokumentacija v zvezi z JN\"/>
    </mc:Choice>
  </mc:AlternateContent>
  <bookViews>
    <workbookView xWindow="0" yWindow="0" windowWidth="28800" windowHeight="12888" activeTab="1"/>
  </bookViews>
  <sheets>
    <sheet name="Naslovna stran" sheetId="8" r:id="rId1"/>
    <sheet name="SPECIFIKACIJA PONUDBENE CENE" sheetId="7" r:id="rId2"/>
    <sheet name="Priloga 1" sheetId="4" r:id="rId3"/>
    <sheet name="Priloga 2" sheetId="5" r:id="rId4"/>
  </sheets>
  <definedNames>
    <definedName name="_Toc31805000" localSheetId="1">'SPECIFIKACIJA PONUDBENE CENE'!$B$24</definedName>
    <definedName name="_Toc31805001" localSheetId="1">'SPECIFIKACIJA PONUDBENE CENE'!$B$27</definedName>
    <definedName name="_Toc31805002" localSheetId="1">'SPECIFIKACIJA PONUDBENE CENE'!$B$26</definedName>
    <definedName name="_xlnm.Print_Area" localSheetId="1">'SPECIFIKACIJA PONUDBENE CENE'!$A$1:$F$60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7" l="1"/>
  <c r="F49" i="7"/>
  <c r="F47" i="7"/>
  <c r="F45" i="7"/>
  <c r="F44" i="7"/>
  <c r="F43" i="7"/>
  <c r="F42" i="7"/>
  <c r="F41" i="7"/>
  <c r="F40" i="7"/>
  <c r="F39" i="7"/>
  <c r="F38" i="7"/>
  <c r="F37" i="7"/>
  <c r="F36" i="7"/>
  <c r="F35" i="7"/>
  <c r="F33" i="7"/>
  <c r="F32" i="7"/>
  <c r="F31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1" i="7"/>
  <c r="F10" i="7"/>
  <c r="F9" i="7"/>
  <c r="F8" i="7"/>
  <c r="D8" i="5" l="1"/>
  <c r="E8" i="5" s="1"/>
  <c r="D9" i="5" l="1"/>
  <c r="E9" i="5" s="1"/>
  <c r="D7" i="5"/>
  <c r="E7" i="5" s="1"/>
  <c r="D6" i="5"/>
  <c r="E6" i="5" s="1"/>
  <c r="D5" i="5"/>
  <c r="E5" i="5" s="1"/>
  <c r="E55" i="4"/>
  <c r="E54" i="4"/>
  <c r="E53" i="4"/>
  <c r="E52" i="4"/>
  <c r="E51" i="4"/>
  <c r="E5" i="4"/>
  <c r="E59" i="4" s="1"/>
  <c r="E6" i="4"/>
  <c r="E7" i="4"/>
  <c r="E9" i="4"/>
  <c r="E10" i="4"/>
  <c r="E11" i="4"/>
  <c r="E13" i="4"/>
  <c r="E14" i="4"/>
  <c r="E16" i="4"/>
  <c r="E17" i="4"/>
  <c r="E18" i="4"/>
  <c r="E19" i="4"/>
  <c r="E20" i="4"/>
  <c r="E21" i="4"/>
  <c r="E22" i="4"/>
  <c r="E23" i="4"/>
  <c r="E25" i="4"/>
  <c r="E26" i="4"/>
  <c r="E27" i="4"/>
  <c r="E28" i="4"/>
  <c r="E29" i="4"/>
  <c r="E30" i="4"/>
  <c r="E31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8" i="4"/>
  <c r="E49" i="4"/>
  <c r="E50" i="4"/>
  <c r="E56" i="4"/>
  <c r="E58" i="4"/>
  <c r="F34" i="7" l="1"/>
  <c r="F51" i="7" s="1"/>
  <c r="F52" i="7" s="1"/>
  <c r="F53" i="7" s="1"/>
  <c r="F54" i="7" l="1"/>
  <c r="F55" i="7" s="1"/>
</calcChain>
</file>

<file path=xl/sharedStrings.xml><?xml version="1.0" encoding="utf-8"?>
<sst xmlns="http://schemas.openxmlformats.org/spreadsheetml/2006/main" count="228" uniqueCount="152">
  <si>
    <t>Vsebina</t>
  </si>
  <si>
    <t>Načrt krajinske arhitekture</t>
  </si>
  <si>
    <t>Katastrski elaborat</t>
  </si>
  <si>
    <t>Program monitoringa v času izvajanja del in v času obratovanja</t>
  </si>
  <si>
    <t>SKUPAJ z DDV</t>
  </si>
  <si>
    <t>Vrednost pogodbenih del je fiksna in znaša:</t>
  </si>
  <si>
    <t>Tabela 1</t>
  </si>
  <si>
    <t>1.</t>
  </si>
  <si>
    <t>kos</t>
  </si>
  <si>
    <t>DGD dokumentacija</t>
  </si>
  <si>
    <t>pridoibitev mnenj</t>
  </si>
  <si>
    <t>pridobitev projektnih pogojev</t>
  </si>
  <si>
    <t>komplet</t>
  </si>
  <si>
    <t>Načrt pregrade zadrževalnika visokih voda</t>
  </si>
  <si>
    <t>Načrt premostitvenih in drugih objektov</t>
  </si>
  <si>
    <t>Načrt prestavitve in zaščite elektrovodov</t>
  </si>
  <si>
    <t>Načrt električnih inštalacijj in elektro opreme pregrade</t>
  </si>
  <si>
    <t>Načrt priključka padavinske in vodomernih postaj na elektroenergetsko omrež</t>
  </si>
  <si>
    <t>Načrt prestavitve in zaščite telekomunikacijskih vodov</t>
  </si>
  <si>
    <t>Načrt priključka vodomernih postaj na telekomunikacijsko omrežje</t>
  </si>
  <si>
    <t>Načrt telekomunikacijskih inštalacij in opreme pregrade</t>
  </si>
  <si>
    <t>Načrt strojnih inštalacij in strojne opreme pregrade</t>
  </si>
  <si>
    <t>Načrti vodnogospodarskih ureditev</t>
  </si>
  <si>
    <t>Načrti ceste</t>
  </si>
  <si>
    <t>PREDVIDENA DELA</t>
  </si>
  <si>
    <t>KOLIČINA</t>
  </si>
  <si>
    <t>ENOTA</t>
  </si>
  <si>
    <t>CENA</t>
  </si>
  <si>
    <t>ZNESEK</t>
  </si>
  <si>
    <t xml:space="preserve">I. VRTALNA DELA         </t>
  </si>
  <si>
    <t xml:space="preserve">Pripravljalna dela        </t>
  </si>
  <si>
    <t xml:space="preserve">Prevozi vrtalne garniture in opreme </t>
  </si>
  <si>
    <t>km</t>
  </si>
  <si>
    <t>Formiranje delovišča (štiri garniture)</t>
  </si>
  <si>
    <t>kom</t>
  </si>
  <si>
    <t xml:space="preserve">Premiki med vrtinami </t>
  </si>
  <si>
    <r>
      <t xml:space="preserve"> Število  strukturnih vrtin  </t>
    </r>
    <r>
      <rPr>
        <sz val="11"/>
        <color theme="1"/>
        <rFont val="Arial"/>
        <family val="2"/>
        <charset val="238"/>
      </rPr>
      <t xml:space="preserve">                            4 kom dolžine do 30 m  = 120 m </t>
    </r>
  </si>
  <si>
    <t>Dolžina vrtin - v vezljivi in  nevezljivi zemljini</t>
  </si>
  <si>
    <t>m</t>
  </si>
  <si>
    <t xml:space="preserve">                     - v prepereli hribini</t>
  </si>
  <si>
    <t xml:space="preserve">                    - v  hribini</t>
  </si>
  <si>
    <t>Druga terenska dela</t>
  </si>
  <si>
    <t>Odvzem vzorcev: kategorija 1</t>
  </si>
  <si>
    <t>Sondažni izkopi</t>
  </si>
  <si>
    <t>Meritve s krožno ploščo, kinzel sondo ali DP ...</t>
  </si>
  <si>
    <t>Izvedba SPT (cca. 5 kom/vrtino)</t>
  </si>
  <si>
    <t xml:space="preserve">Izvedba črpalnega/nalivalnega testa </t>
  </si>
  <si>
    <t xml:space="preserve">CPTU meritve (5 sond) </t>
  </si>
  <si>
    <t xml:space="preserve">Izvedba dinamične penetracije </t>
  </si>
  <si>
    <t>Vgradnja piezometrskih cevi z zaščitno kapo (2 kom)</t>
  </si>
  <si>
    <t>Aktivacija piezometra</t>
  </si>
  <si>
    <t>Meritev v piezometrih (nabava in vgradnja kontinuiranih merilnikov nivoja podzemne vode)</t>
  </si>
  <si>
    <t xml:space="preserve">III. GEOTEHNIČNA DELA IN GEOFIZIKALNE MERITVE NA POVRŠINI </t>
  </si>
  <si>
    <t>Seizmična refrakcijska tomografija</t>
  </si>
  <si>
    <t>Geodetski posnetki ustja vrtin, CPTu , ….</t>
  </si>
  <si>
    <t>Lociranje vrtin, geološka in geotehnična spremljava z odvzemi vzorcev in popisi jeder, popisi  sondažnih izkopi</t>
  </si>
  <si>
    <t>dni/ing</t>
  </si>
  <si>
    <t>dni/teh</t>
  </si>
  <si>
    <t>Inženirsko in hidro geološko kartiranje</t>
  </si>
  <si>
    <t>Vodenje raziskav s pridobivanjem soglasij lastnikov za vrtanje</t>
  </si>
  <si>
    <t>IV. LABORATORIJSKE PREISKAVE                     kom</t>
  </si>
  <si>
    <t>Naravna vlažnost</t>
  </si>
  <si>
    <t>Konsistenca</t>
  </si>
  <si>
    <t>Prostorninska teža</t>
  </si>
  <si>
    <t>Modul stisljivosti</t>
  </si>
  <si>
    <t>Strižne karakteristike</t>
  </si>
  <si>
    <t>Sejalna analiza</t>
  </si>
  <si>
    <t>Preiskave vgradljivosti (stabilizacijske mešanice)</t>
  </si>
  <si>
    <t>Preiskave CBR1 in 2</t>
  </si>
  <si>
    <t>Preiskave po proctoju</t>
  </si>
  <si>
    <t>Vodoprepustnost</t>
  </si>
  <si>
    <t>Enoosna tlačna trdnost</t>
  </si>
  <si>
    <t>Triosne preiskave</t>
  </si>
  <si>
    <t>Poročilo o lab. preiskavah</t>
  </si>
  <si>
    <t>Poročilo o vgradljivosti materialov</t>
  </si>
  <si>
    <t>V. IZDELEVA GEOLOŠKO -GEOTEHNIČNEGA ELABORATA in GEOTEHNIČNIH POROČIL ZA OBJKETE</t>
  </si>
  <si>
    <t>Izdelava inženirsko – geoloških kart</t>
  </si>
  <si>
    <t xml:space="preserve"> dni/teh</t>
  </si>
  <si>
    <t>Izdelava vzdolžnih in prečnih inženirsko – geoloških profilov</t>
  </si>
  <si>
    <t>Izdelava profilov vrtin in sondažnih izkopov</t>
  </si>
  <si>
    <t>Stabilnostne analize + posedki</t>
  </si>
  <si>
    <t>Poročilo o geološko geotehniških in hidrogeoloških raziskavah na območju trase cest in objektov</t>
  </si>
  <si>
    <t>Hidrogeoloških elaborat o vplivih podzemen vode na gradnjo cest in objektov in vplivov gradnje na podzemno vodo</t>
  </si>
  <si>
    <t>Geotehniški načrt za gradnjo in temeljenje objektov (mostov in opornih oz. podpornih konstrukcij )</t>
  </si>
  <si>
    <t>Geotehniški načrt za gradnjo protipoplavnega nasipa</t>
  </si>
  <si>
    <t>VI. DRUGA DELA</t>
  </si>
  <si>
    <t xml:space="preserve">Tehnična obdelava - kopiranje tiskanje, fotodokumentiranje …. </t>
  </si>
  <si>
    <t>SKUPAJ ( brez DDV)</t>
  </si>
  <si>
    <t>Ureditev potokov Merinščice, Podgrajščice in Cerknice do vtoka v Bolsko ter izvedba suhega zadrževalnika na Merinščici</t>
  </si>
  <si>
    <t>Priloga 1</t>
  </si>
  <si>
    <t>količina</t>
  </si>
  <si>
    <t>enota mere</t>
  </si>
  <si>
    <t>Cena za enoto</t>
  </si>
  <si>
    <t>Ponudbena cena
(brez DDV)</t>
  </si>
  <si>
    <t>Hidrološko hidravlični elaborat s kartami poplavne nevarnosti in karto razredov poplavne nevarnosti za novo načrtovano stanje za rešitev načrtovano v PGD</t>
  </si>
  <si>
    <t>Geodetski načrt</t>
  </si>
  <si>
    <t>Geološko, geomehanske in hidrogeološke raziskave in poročilo
skladno s poglavjem 7.1.6.2 in priloge 1 (zavihek list2) Projektne naloge</t>
  </si>
  <si>
    <t>Elaborat erozijskih in plazljivih območij</t>
  </si>
  <si>
    <t>Elaborat porušitvene analize pregrade zadrževalnika</t>
  </si>
  <si>
    <t>Načrt gospodarjenja z gradbeneimi odpadki</t>
  </si>
  <si>
    <t>Elaborat ureditve gradbišča, dostopnih poti in ukrepov včasu gradnje</t>
  </si>
  <si>
    <t>Elaborat preprečevanja in zmanjševanja emisije delcev iz gradbišča</t>
  </si>
  <si>
    <t>Strokovne podlage za izvedbo predhodnega postopka</t>
  </si>
  <si>
    <t>Varnostni načrt</t>
  </si>
  <si>
    <r>
      <t>I.</t>
    </r>
    <r>
      <rPr>
        <b/>
        <sz val="7"/>
        <color theme="1"/>
        <rFont val="Times New Roman"/>
        <family val="1"/>
        <charset val="238"/>
      </rPr>
      <t xml:space="preserve">             </t>
    </r>
    <r>
      <rPr>
        <b/>
        <sz val="10"/>
        <color theme="1"/>
        <rFont val="Arial"/>
        <family val="2"/>
        <charset val="238"/>
      </rPr>
      <t>Načrti PZI dokumentacije načrti gradbenih konstrukcij in drugi gradbeni načrti</t>
    </r>
  </si>
  <si>
    <t xml:space="preserve">II. Elaborati in študije </t>
  </si>
  <si>
    <t>Projektantski popis del s predizmerami  in predračun</t>
  </si>
  <si>
    <t>ur</t>
  </si>
  <si>
    <t>sodelovanje v okviru postopka pridobivanja gradbenega dovoljenja</t>
  </si>
  <si>
    <t>22% DDV</t>
  </si>
  <si>
    <t>SPECIFIKACIJA PONUDBENE CENE</t>
  </si>
  <si>
    <t>Cenik efektivnih ur po kvalifikaciji</t>
  </si>
  <si>
    <t>Kvalifikacija</t>
  </si>
  <si>
    <t>DDV v EUR</t>
  </si>
  <si>
    <t>Cena za enoto 
(v EUR z DDV)</t>
  </si>
  <si>
    <t xml:space="preserve">Cena za enot 
(v EUR brez DDV) </t>
  </si>
  <si>
    <t>vodja projekta</t>
  </si>
  <si>
    <t>Opomba: Materialni stroški, vse zahteve iz projektne naloge ter vsi ostali stroški naj bodo upoštevani v enotnih cenah postavk specifikacije!</t>
  </si>
  <si>
    <t xml:space="preserve">pooblaščeni inženir </t>
  </si>
  <si>
    <t>administrator</t>
  </si>
  <si>
    <t>inženir - sodelavec</t>
  </si>
  <si>
    <t xml:space="preserve">SKUPAJ (A+B+C) brez DDV </t>
  </si>
  <si>
    <t>nepredvidena dela  v višini 10 %  (od A+B+C) brez DDV</t>
  </si>
  <si>
    <t>Projektantski nadzor v času gradnje (obračun po dejansko izvedenih dellih)</t>
  </si>
  <si>
    <t>Načrt postavitve padavinske in vodomernih postaj</t>
  </si>
  <si>
    <t>strokovnjak druge stroke</t>
  </si>
  <si>
    <t xml:space="preserve">B.    Popis za izdelavo PZI za ureditve Merinščice, Podrgrajščice, Cerknice do vtoka v Bolsko, dela Bolske in suhi zadrževalnik Merinščica« </t>
  </si>
  <si>
    <r>
      <t>A.</t>
    </r>
    <r>
      <rPr>
        <b/>
        <sz val="7"/>
        <color theme="1"/>
        <rFont val="Times New Roman"/>
        <family val="1"/>
        <charset val="238"/>
      </rPr>
      <t>  </t>
    </r>
    <r>
      <rPr>
        <b/>
        <sz val="10"/>
        <color theme="1"/>
        <rFont val="Arial"/>
        <family val="2"/>
        <charset val="238"/>
      </rPr>
      <t>Popis za izdelavo DGD za suhi zadrževalnik Merinščica in ureditev struge Merinščice v delu vpliva zadrževalnika</t>
    </r>
  </si>
  <si>
    <r>
      <t>C.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Arial"/>
        <family val="2"/>
        <charset val="238"/>
      </rPr>
      <t>Popis za izdelavo tehničnih specifikacij</t>
    </r>
  </si>
  <si>
    <r>
      <t>D.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Arial"/>
        <family val="2"/>
        <charset val="238"/>
      </rPr>
      <t>Popis za izvedbo projektantskega nadzora</t>
    </r>
  </si>
  <si>
    <t>skladno s poglavjem 7.3 projektne naloge</t>
  </si>
  <si>
    <t>Vodilni načrt z zbirno karto vodov javne gospodarske infrastrukture na TTN in katastru</t>
  </si>
  <si>
    <t xml:space="preserve">Načrt Komunalnih vodov in načrti križanj in zaščite vodov komunalne gospodarske infrastrukture (vodovod, kanalizacija) </t>
  </si>
  <si>
    <t>Načrti odstranjevalnih del (rušitve)</t>
  </si>
  <si>
    <t>1  </t>
  </si>
  <si>
    <t>2 </t>
  </si>
  <si>
    <t>Ponudnik:</t>
  </si>
  <si>
    <t>št. ponudbe:</t>
  </si>
  <si>
    <t>datum:</t>
  </si>
  <si>
    <t>Vsebina:</t>
  </si>
  <si>
    <t>Opomba:</t>
  </si>
  <si>
    <t xml:space="preserve">Izdelavo DGD, PZI ter tehničnih specifikacij in izvedbo projektantskega nadzora za objekt </t>
  </si>
  <si>
    <t>"Ureditev Merinščice, Podgrajščice in Cerknice do vtoka v Bolsko ter izvedba zadrževalnika na Merinščici"</t>
  </si>
  <si>
    <t>OBRAZEC 3a: SPECIFIKACIJA NAROČILA za</t>
  </si>
  <si>
    <t>- Specifikacija ponudbene cene / ponudbeni predračun</t>
  </si>
  <si>
    <t xml:space="preserve">- Priloga 1 - specifikacija izvedbe geološko-geotehničnih raziskav in izdelave elaborata </t>
  </si>
  <si>
    <t>- Priloga 2 -  Cenik efektivnih ur</t>
  </si>
  <si>
    <t>Specifikacija / ponudbeni predračuin in priloge se nahajajo na zavihkih / listih v tej datoteki</t>
  </si>
  <si>
    <t>Vpisati je potrebno vse zahtevane podatke!</t>
  </si>
  <si>
    <t>Načrt razmejitve upravljanja in vzdrževanja</t>
  </si>
  <si>
    <t>Načrt obratovanja in vzdrževanja</t>
  </si>
  <si>
    <t>SKUPAJ (A+B+C+nepredvidena dela+D) brez DDV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</si>
</sst>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7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81C7F7"/>
        <bgColor indexed="64"/>
      </patternFill>
    </fill>
    <fill>
      <patternFill patternType="mediumGray">
        <bgColor rgb="FF7F7F7F"/>
      </patternFill>
    </fill>
    <fill>
      <patternFill patternType="lightGray">
        <b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0" fillId="0" borderId="0" xfId="0"/>
    <xf numFmtId="0" fontId="7" fillId="4" borderId="1" xfId="0" applyFont="1" applyFill="1" applyBorder="1" applyAlignment="1">
      <alignment horizontal="justify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" fontId="8" fillId="0" borderId="9" xfId="0" applyNumberFormat="1" applyFont="1" applyBorder="1" applyAlignment="1" applyProtection="1">
      <alignment horizontal="right" vertical="center" wrapText="1"/>
      <protection locked="0"/>
    </xf>
    <xf numFmtId="4" fontId="8" fillId="0" borderId="5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4" xfId="0" applyNumberFormat="1" applyFont="1" applyBorder="1" applyAlignment="1" applyProtection="1">
      <alignment horizontal="right" vertical="center" wrapText="1"/>
      <protection locked="0"/>
    </xf>
    <xf numFmtId="4" fontId="8" fillId="0" borderId="10" xfId="0" applyNumberFormat="1" applyFont="1" applyBorder="1" applyAlignment="1" applyProtection="1">
      <alignment horizontal="right" vertical="center" wrapText="1"/>
      <protection locked="0"/>
    </xf>
    <xf numFmtId="0" fontId="8" fillId="0" borderId="10" xfId="0" applyFont="1" applyFill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center" vertical="center" wrapText="1"/>
    </xf>
    <xf numFmtId="4" fontId="8" fillId="0" borderId="7" xfId="0" applyNumberFormat="1" applyFont="1" applyBorder="1" applyAlignment="1" applyProtection="1">
      <alignment horizontal="right" vertical="center" wrapText="1"/>
      <protection locked="0"/>
    </xf>
    <xf numFmtId="0" fontId="8" fillId="0" borderId="12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5" fillId="5" borderId="2" xfId="0" applyFont="1" applyFill="1" applyBorder="1" applyAlignment="1">
      <alignment horizontal="justify" vertical="center" wrapText="1"/>
    </xf>
    <xf numFmtId="0" fontId="5" fillId="5" borderId="3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wrapText="1" indent="1"/>
    </xf>
    <xf numFmtId="0" fontId="5" fillId="5" borderId="6" xfId="0" applyFont="1" applyFill="1" applyBorder="1" applyAlignment="1">
      <alignment horizontal="justify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6" borderId="9" xfId="0" applyFont="1" applyFill="1" applyBorder="1" applyAlignment="1">
      <alignment horizontal="justify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right" vertical="center" wrapText="1"/>
    </xf>
    <xf numFmtId="4" fontId="8" fillId="6" borderId="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8" fillId="0" borderId="9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8"/>
    </xf>
    <xf numFmtId="4" fontId="3" fillId="0" borderId="5" xfId="0" applyNumberFormat="1" applyFont="1" applyBorder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1" fillId="3" borderId="15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0" fillId="0" borderId="0" xfId="0"/>
    <xf numFmtId="0" fontId="9" fillId="0" borderId="0" xfId="0" applyFont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 wrapText="1"/>
    </xf>
    <xf numFmtId="4" fontId="0" fillId="0" borderId="0" xfId="0" applyNumberFormat="1"/>
    <xf numFmtId="2" fontId="0" fillId="0" borderId="0" xfId="0" applyNumberFormat="1"/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3" fontId="0" fillId="0" borderId="0" xfId="0" applyNumberFormat="1" applyAlignment="1">
      <alignment horizontal="center" vertical="center"/>
    </xf>
    <xf numFmtId="0" fontId="0" fillId="7" borderId="20" xfId="0" applyFill="1" applyBorder="1"/>
    <xf numFmtId="0" fontId="0" fillId="0" borderId="0" xfId="0" applyAlignment="1">
      <alignment vertical="top"/>
    </xf>
    <xf numFmtId="3" fontId="11" fillId="0" borderId="0" xfId="0" applyNumberFormat="1" applyFont="1" applyAlignment="1">
      <alignment horizontal="left" vertical="center"/>
    </xf>
    <xf numFmtId="0" fontId="10" fillId="0" borderId="0" xfId="0" quotePrefix="1" applyFont="1"/>
    <xf numFmtId="0" fontId="0" fillId="0" borderId="0" xfId="0" quotePrefix="1"/>
    <xf numFmtId="0" fontId="1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indent="5"/>
    </xf>
    <xf numFmtId="0" fontId="1" fillId="2" borderId="2" xfId="0" applyFont="1" applyFill="1" applyBorder="1" applyAlignment="1">
      <alignment horizontal="left" vertical="center" indent="5"/>
    </xf>
    <xf numFmtId="0" fontId="1" fillId="2" borderId="3" xfId="0" applyFont="1" applyFill="1" applyBorder="1" applyAlignment="1">
      <alignment horizontal="left" vertical="center" indent="5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 indent="5"/>
    </xf>
    <xf numFmtId="0" fontId="3" fillId="3" borderId="4" xfId="0" applyFont="1" applyFill="1" applyBorder="1" applyAlignment="1">
      <alignment horizontal="left" vertical="center" indent="5"/>
    </xf>
    <xf numFmtId="0" fontId="1" fillId="3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justify" vertical="center"/>
    </xf>
    <xf numFmtId="0" fontId="1" fillId="3" borderId="1" xfId="0" applyFont="1" applyFill="1" applyBorder="1" applyAlignment="1">
      <alignment horizontal="left" vertical="center" indent="8"/>
    </xf>
    <xf numFmtId="0" fontId="1" fillId="3" borderId="2" xfId="0" applyFont="1" applyFill="1" applyBorder="1" applyAlignment="1">
      <alignment horizontal="left" vertical="center" indent="8"/>
    </xf>
    <xf numFmtId="0" fontId="1" fillId="3" borderId="3" xfId="0" applyFont="1" applyFill="1" applyBorder="1" applyAlignment="1">
      <alignment horizontal="left" vertical="center" indent="8"/>
    </xf>
    <xf numFmtId="0" fontId="5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5" fillId="5" borderId="2" xfId="0" applyFont="1" applyFill="1" applyBorder="1" applyAlignment="1">
      <alignment horizontal="justify" vertical="center" wrapText="1"/>
    </xf>
    <xf numFmtId="0" fontId="5" fillId="5" borderId="3" xfId="0" applyFont="1" applyFill="1" applyBorder="1" applyAlignment="1">
      <alignment horizontal="justify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28575</xdr:rowOff>
    </xdr:from>
    <xdr:to>
      <xdr:col>4</xdr:col>
      <xdr:colOff>181609</xdr:colOff>
      <xdr:row>2</xdr:row>
      <xdr:rowOff>133350</xdr:rowOff>
    </xdr:to>
    <xdr:grpSp>
      <xdr:nvGrpSpPr>
        <xdr:cNvPr id="2" name="Skupina 1"/>
        <xdr:cNvGrpSpPr>
          <a:grpSpLocks noChangeAspect="1"/>
        </xdr:cNvGrpSpPr>
      </xdr:nvGrpSpPr>
      <xdr:grpSpPr>
        <a:xfrm>
          <a:off x="190500" y="28575"/>
          <a:ext cx="2429509" cy="485775"/>
          <a:chOff x="0" y="0"/>
          <a:chExt cx="2895600" cy="581025"/>
        </a:xfrm>
      </xdr:grpSpPr>
      <xdr:pic>
        <xdr:nvPicPr>
          <xdr:cNvPr id="3" name="Slika 2" descr="napis15direkCIJA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000"/>
          <a:stretch>
            <a:fillRect/>
          </a:stretch>
        </xdr:blipFill>
        <xdr:spPr bwMode="auto">
          <a:xfrm>
            <a:off x="523875" y="0"/>
            <a:ext cx="2371725" cy="5810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Slika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9050"/>
            <a:ext cx="302260" cy="367030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5:H34"/>
  <sheetViews>
    <sheetView workbookViewId="0">
      <selection activeCell="B15" sqref="B15"/>
    </sheetView>
  </sheetViews>
  <sheetFormatPr defaultRowHeight="14.4" x14ac:dyDescent="0.3"/>
  <sheetData>
    <row r="15" spans="2:8" x14ac:dyDescent="0.3">
      <c r="B15" s="71" t="s">
        <v>143</v>
      </c>
      <c r="C15" s="62"/>
      <c r="D15" s="62"/>
      <c r="E15" s="62"/>
      <c r="F15" s="62"/>
      <c r="G15" s="62"/>
      <c r="H15" s="62"/>
    </row>
    <row r="16" spans="2:8" s="62" customFormat="1" x14ac:dyDescent="0.3">
      <c r="B16" s="71"/>
    </row>
    <row r="17" spans="2:8" x14ac:dyDescent="0.3">
      <c r="B17" s="80" t="s">
        <v>141</v>
      </c>
      <c r="C17" s="62"/>
      <c r="D17" s="62"/>
      <c r="E17" s="62"/>
      <c r="F17" s="62"/>
      <c r="G17" s="62"/>
      <c r="H17" s="62"/>
    </row>
    <row r="18" spans="2:8" ht="25.5" customHeight="1" x14ac:dyDescent="0.3">
      <c r="B18" s="81" t="s">
        <v>142</v>
      </c>
      <c r="C18" s="62"/>
      <c r="D18" s="62"/>
      <c r="E18" s="62"/>
      <c r="F18" s="62"/>
      <c r="G18" s="62"/>
      <c r="H18" s="62"/>
    </row>
    <row r="19" spans="2:8" x14ac:dyDescent="0.3">
      <c r="B19" s="62"/>
      <c r="C19" s="62"/>
      <c r="D19" s="62"/>
      <c r="E19" s="62"/>
      <c r="F19" s="62"/>
      <c r="G19" s="62"/>
      <c r="H19" s="62"/>
    </row>
    <row r="20" spans="2:8" x14ac:dyDescent="0.3">
      <c r="B20" s="72" t="s">
        <v>136</v>
      </c>
      <c r="C20" s="73"/>
      <c r="D20" s="74"/>
      <c r="E20" s="62"/>
      <c r="F20" s="62"/>
      <c r="G20" s="62"/>
      <c r="H20" s="62"/>
    </row>
    <row r="21" spans="2:8" x14ac:dyDescent="0.3">
      <c r="B21" s="72"/>
      <c r="C21" s="73"/>
      <c r="D21" s="75"/>
      <c r="E21" s="62"/>
      <c r="F21" s="62"/>
      <c r="G21" s="62"/>
      <c r="H21" s="62"/>
    </row>
    <row r="22" spans="2:8" x14ac:dyDescent="0.3">
      <c r="B22" s="72" t="s">
        <v>137</v>
      </c>
      <c r="C22" s="62"/>
      <c r="D22" s="74"/>
      <c r="E22" s="62"/>
      <c r="F22" s="62"/>
      <c r="G22" s="76" t="s">
        <v>138</v>
      </c>
      <c r="H22" s="74"/>
    </row>
    <row r="23" spans="2:8" x14ac:dyDescent="0.3">
      <c r="B23" s="72"/>
      <c r="C23" s="62"/>
      <c r="D23" s="62"/>
      <c r="E23" s="62"/>
      <c r="F23" s="62"/>
      <c r="G23" s="76"/>
      <c r="H23" s="62"/>
    </row>
    <row r="24" spans="2:8" x14ac:dyDescent="0.3">
      <c r="B24" s="62"/>
      <c r="C24" s="62"/>
      <c r="D24" s="62"/>
      <c r="E24" s="62"/>
      <c r="F24" s="62"/>
      <c r="G24" s="62"/>
      <c r="H24" s="62"/>
    </row>
    <row r="25" spans="2:8" x14ac:dyDescent="0.3">
      <c r="B25" s="71" t="s">
        <v>139</v>
      </c>
      <c r="C25" s="62"/>
      <c r="D25" s="62"/>
      <c r="E25" s="62"/>
      <c r="F25" s="62"/>
      <c r="G25" s="62"/>
      <c r="H25" s="62"/>
    </row>
    <row r="26" spans="2:8" x14ac:dyDescent="0.3">
      <c r="B26" s="62"/>
      <c r="C26" s="77" t="s">
        <v>144</v>
      </c>
      <c r="D26" s="71"/>
      <c r="E26" s="62"/>
      <c r="F26" s="62"/>
      <c r="G26" s="62"/>
      <c r="H26" s="62"/>
    </row>
    <row r="27" spans="2:8" x14ac:dyDescent="0.3">
      <c r="B27" s="62"/>
      <c r="C27" s="77" t="s">
        <v>145</v>
      </c>
      <c r="D27" s="71"/>
      <c r="E27" s="62"/>
      <c r="F27" s="62"/>
      <c r="G27" s="62"/>
      <c r="H27" s="62"/>
    </row>
    <row r="28" spans="2:8" x14ac:dyDescent="0.3">
      <c r="B28" s="62"/>
      <c r="C28" s="77" t="s">
        <v>146</v>
      </c>
      <c r="D28" s="71"/>
      <c r="E28" s="62"/>
      <c r="F28" s="62"/>
      <c r="G28" s="62"/>
      <c r="H28" s="62"/>
    </row>
    <row r="29" spans="2:8" x14ac:dyDescent="0.3">
      <c r="B29" s="78"/>
      <c r="C29" s="62"/>
      <c r="D29" s="62"/>
      <c r="E29" s="62"/>
      <c r="F29" s="62"/>
      <c r="G29" s="62"/>
      <c r="H29" s="62"/>
    </row>
    <row r="30" spans="2:8" x14ac:dyDescent="0.3">
      <c r="B30" s="62" t="s">
        <v>140</v>
      </c>
      <c r="C30" s="62"/>
      <c r="D30" s="62"/>
      <c r="E30" s="62"/>
      <c r="F30" s="62"/>
      <c r="G30" s="62"/>
      <c r="H30" s="62"/>
    </row>
    <row r="31" spans="2:8" x14ac:dyDescent="0.3">
      <c r="B31" s="62"/>
      <c r="C31" s="72" t="s">
        <v>147</v>
      </c>
      <c r="D31" s="62"/>
      <c r="E31" s="62"/>
      <c r="F31" s="62"/>
      <c r="G31" s="62"/>
      <c r="H31" s="62"/>
    </row>
    <row r="32" spans="2:8" x14ac:dyDescent="0.3">
      <c r="B32" s="62"/>
      <c r="C32" s="72" t="s">
        <v>148</v>
      </c>
      <c r="D32" s="62"/>
      <c r="E32" s="62"/>
      <c r="F32" s="62"/>
      <c r="G32" s="62"/>
      <c r="H32" s="62"/>
    </row>
    <row r="33" spans="2:8" x14ac:dyDescent="0.3">
      <c r="B33" s="62"/>
      <c r="C33" s="79"/>
      <c r="D33" s="62"/>
      <c r="E33" s="62"/>
      <c r="F33" s="62"/>
      <c r="G33" s="62"/>
      <c r="H33" s="62"/>
    </row>
    <row r="34" spans="2:8" x14ac:dyDescent="0.3">
      <c r="B34" s="62"/>
      <c r="C34" s="62"/>
      <c r="D34" s="62"/>
      <c r="E34" s="62"/>
      <c r="F34" s="62"/>
      <c r="G34" s="62"/>
      <c r="H34" s="62"/>
    </row>
  </sheetData>
  <pageMargins left="0.7" right="0.7" top="0.49" bottom="0.75" header="0.3" footer="0.3"/>
  <pageSetup paperSize="9" scale="86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zoomScaleNormal="100" workbookViewId="0">
      <selection activeCell="A54" sqref="A54:E54"/>
    </sheetView>
  </sheetViews>
  <sheetFormatPr defaultColWidth="9.109375" defaultRowHeight="14.4" x14ac:dyDescent="0.3"/>
  <cols>
    <col min="1" max="1" width="6" style="62" bestFit="1" customWidth="1"/>
    <col min="2" max="2" width="59.109375" style="62" customWidth="1"/>
    <col min="3" max="3" width="8.6640625" style="62" customWidth="1"/>
    <col min="4" max="4" width="14.33203125" style="62" customWidth="1"/>
    <col min="5" max="5" width="18.6640625" style="62" bestFit="1" customWidth="1"/>
    <col min="6" max="6" width="19.5546875" style="62" customWidth="1"/>
    <col min="7" max="9" width="9.109375" style="62"/>
    <col min="10" max="10" width="11.6640625" style="62" bestFit="1" customWidth="1"/>
    <col min="11" max="16384" width="9.109375" style="62"/>
  </cols>
  <sheetData>
    <row r="1" spans="1:6" ht="27.75" customHeight="1" x14ac:dyDescent="0.3">
      <c r="A1" s="91" t="s">
        <v>110</v>
      </c>
      <c r="B1" s="92"/>
      <c r="C1" s="92"/>
      <c r="D1" s="92"/>
      <c r="E1" s="92"/>
      <c r="F1" s="92"/>
    </row>
    <row r="2" spans="1:6" x14ac:dyDescent="0.3">
      <c r="A2" s="5"/>
    </row>
    <row r="3" spans="1:6" x14ac:dyDescent="0.3">
      <c r="A3" s="93" t="s">
        <v>5</v>
      </c>
      <c r="B3" s="93"/>
      <c r="C3" s="93"/>
      <c r="D3" s="93"/>
      <c r="E3" s="93"/>
      <c r="F3" s="93"/>
    </row>
    <row r="4" spans="1:6" ht="15" thickBot="1" x14ac:dyDescent="0.35">
      <c r="A4" s="94" t="s">
        <v>6</v>
      </c>
      <c r="B4" s="94"/>
      <c r="C4" s="94"/>
      <c r="D4" s="94"/>
      <c r="E4" s="94"/>
      <c r="F4" s="94"/>
    </row>
    <row r="5" spans="1:6" x14ac:dyDescent="0.3">
      <c r="A5" s="95"/>
      <c r="B5" s="97" t="s">
        <v>0</v>
      </c>
      <c r="C5" s="99" t="s">
        <v>90</v>
      </c>
      <c r="D5" s="99" t="s">
        <v>91</v>
      </c>
      <c r="E5" s="99" t="s">
        <v>92</v>
      </c>
      <c r="F5" s="99" t="s">
        <v>93</v>
      </c>
    </row>
    <row r="6" spans="1:6" ht="15" thickBot="1" x14ac:dyDescent="0.35">
      <c r="A6" s="96"/>
      <c r="B6" s="98"/>
      <c r="C6" s="100"/>
      <c r="D6" s="100"/>
      <c r="E6" s="100"/>
      <c r="F6" s="100"/>
    </row>
    <row r="7" spans="1:6" ht="32.25" customHeight="1" thickBot="1" x14ac:dyDescent="0.35">
      <c r="A7" s="101" t="s">
        <v>127</v>
      </c>
      <c r="B7" s="102"/>
      <c r="C7" s="102"/>
      <c r="D7" s="102"/>
      <c r="E7" s="102"/>
      <c r="F7" s="103"/>
    </row>
    <row r="8" spans="1:6" ht="15" thickBot="1" x14ac:dyDescent="0.35">
      <c r="A8" s="2" t="s">
        <v>7</v>
      </c>
      <c r="B8" s="3" t="s">
        <v>9</v>
      </c>
      <c r="C8" s="50">
        <v>1</v>
      </c>
      <c r="D8" s="1" t="s">
        <v>12</v>
      </c>
      <c r="E8" s="55"/>
      <c r="F8" s="55">
        <f>C8*E8</f>
        <v>0</v>
      </c>
    </row>
    <row r="9" spans="1:6" ht="15" thickBot="1" x14ac:dyDescent="0.35">
      <c r="A9" s="2">
        <v>2</v>
      </c>
      <c r="B9" s="3" t="s">
        <v>11</v>
      </c>
      <c r="C9" s="50">
        <v>1</v>
      </c>
      <c r="D9" s="1" t="s">
        <v>12</v>
      </c>
      <c r="E9" s="55"/>
      <c r="F9" s="55">
        <f t="shared" ref="F9:F11" si="0">C9*E9</f>
        <v>0</v>
      </c>
    </row>
    <row r="10" spans="1:6" ht="15" thickBot="1" x14ac:dyDescent="0.35">
      <c r="A10" s="2">
        <v>3</v>
      </c>
      <c r="B10" s="3" t="s">
        <v>10</v>
      </c>
      <c r="C10" s="50">
        <v>1</v>
      </c>
      <c r="D10" s="1" t="s">
        <v>12</v>
      </c>
      <c r="E10" s="55"/>
      <c r="F10" s="55">
        <f t="shared" si="0"/>
        <v>0</v>
      </c>
    </row>
    <row r="11" spans="1:6" ht="15" thickBot="1" x14ac:dyDescent="0.35">
      <c r="A11" s="2">
        <v>4</v>
      </c>
      <c r="B11" s="3" t="s">
        <v>108</v>
      </c>
      <c r="C11" s="50">
        <v>1</v>
      </c>
      <c r="D11" s="1" t="s">
        <v>12</v>
      </c>
      <c r="E11" s="55"/>
      <c r="F11" s="55">
        <f t="shared" si="0"/>
        <v>0</v>
      </c>
    </row>
    <row r="12" spans="1:6" ht="29.25" customHeight="1" thickBot="1" x14ac:dyDescent="0.35">
      <c r="A12" s="101" t="s">
        <v>126</v>
      </c>
      <c r="B12" s="102"/>
      <c r="C12" s="102"/>
      <c r="D12" s="102"/>
      <c r="E12" s="102"/>
      <c r="F12" s="103"/>
    </row>
    <row r="13" spans="1:6" ht="15" thickBot="1" x14ac:dyDescent="0.35">
      <c r="A13" s="104" t="s">
        <v>104</v>
      </c>
      <c r="B13" s="105"/>
      <c r="C13" s="105"/>
      <c r="D13" s="105"/>
      <c r="E13" s="105"/>
      <c r="F13" s="106"/>
    </row>
    <row r="14" spans="1:6" ht="27" thickBot="1" x14ac:dyDescent="0.35">
      <c r="A14" s="2">
        <v>1</v>
      </c>
      <c r="B14" s="6" t="s">
        <v>131</v>
      </c>
      <c r="C14" s="50">
        <v>1</v>
      </c>
      <c r="D14" s="1" t="s">
        <v>8</v>
      </c>
      <c r="E14" s="55"/>
      <c r="F14" s="55">
        <f t="shared" ref="F14:F29" si="1">C14*E14</f>
        <v>0</v>
      </c>
    </row>
    <row r="15" spans="1:6" ht="15" thickBot="1" x14ac:dyDescent="0.35">
      <c r="A15" s="2">
        <v>2</v>
      </c>
      <c r="B15" s="6" t="s">
        <v>22</v>
      </c>
      <c r="C15" s="50">
        <v>1</v>
      </c>
      <c r="D15" s="1" t="s">
        <v>8</v>
      </c>
      <c r="E15" s="55"/>
      <c r="F15" s="55">
        <f t="shared" si="1"/>
        <v>0</v>
      </c>
    </row>
    <row r="16" spans="1:6" ht="15" thickBot="1" x14ac:dyDescent="0.35">
      <c r="A16" s="2">
        <v>3</v>
      </c>
      <c r="B16" s="3" t="s">
        <v>13</v>
      </c>
      <c r="C16" s="50">
        <v>1</v>
      </c>
      <c r="D16" s="1" t="s">
        <v>8</v>
      </c>
      <c r="E16" s="55"/>
      <c r="F16" s="55">
        <f t="shared" si="1"/>
        <v>0</v>
      </c>
    </row>
    <row r="17" spans="1:6" ht="15" thickBot="1" x14ac:dyDescent="0.35">
      <c r="A17" s="2">
        <v>4</v>
      </c>
      <c r="B17" s="3" t="s">
        <v>23</v>
      </c>
      <c r="C17" s="50">
        <v>1</v>
      </c>
      <c r="D17" s="1" t="s">
        <v>8</v>
      </c>
      <c r="E17" s="55"/>
      <c r="F17" s="55">
        <f t="shared" si="1"/>
        <v>0</v>
      </c>
    </row>
    <row r="18" spans="1:6" ht="15" thickBot="1" x14ac:dyDescent="0.35">
      <c r="A18" s="2">
        <v>5</v>
      </c>
      <c r="B18" s="3" t="s">
        <v>14</v>
      </c>
      <c r="C18" s="50">
        <v>1</v>
      </c>
      <c r="D18" s="1" t="s">
        <v>8</v>
      </c>
      <c r="E18" s="55"/>
      <c r="F18" s="55">
        <f t="shared" si="1"/>
        <v>0</v>
      </c>
    </row>
    <row r="19" spans="1:6" ht="27" thickBot="1" x14ac:dyDescent="0.35">
      <c r="A19" s="2">
        <v>6</v>
      </c>
      <c r="B19" s="70" t="s">
        <v>132</v>
      </c>
      <c r="C19" s="50">
        <v>1</v>
      </c>
      <c r="D19" s="1" t="s">
        <v>8</v>
      </c>
      <c r="E19" s="55"/>
      <c r="F19" s="55">
        <f t="shared" si="1"/>
        <v>0</v>
      </c>
    </row>
    <row r="20" spans="1:6" ht="15" thickBot="1" x14ac:dyDescent="0.35">
      <c r="A20" s="2">
        <v>7</v>
      </c>
      <c r="B20" s="69" t="s">
        <v>124</v>
      </c>
      <c r="C20" s="50">
        <v>1</v>
      </c>
      <c r="D20" s="1" t="s">
        <v>8</v>
      </c>
      <c r="E20" s="55"/>
      <c r="F20" s="55">
        <f t="shared" si="1"/>
        <v>0</v>
      </c>
    </row>
    <row r="21" spans="1:6" ht="15" thickBot="1" x14ac:dyDescent="0.35">
      <c r="A21" s="2">
        <v>8</v>
      </c>
      <c r="B21" s="69" t="s">
        <v>15</v>
      </c>
      <c r="C21" s="50">
        <v>1</v>
      </c>
      <c r="D21" s="1" t="s">
        <v>8</v>
      </c>
      <c r="E21" s="55"/>
      <c r="F21" s="55">
        <f t="shared" si="1"/>
        <v>0</v>
      </c>
    </row>
    <row r="22" spans="1:6" ht="15" thickBot="1" x14ac:dyDescent="0.35">
      <c r="A22" s="2">
        <v>9</v>
      </c>
      <c r="B22" s="69" t="s">
        <v>16</v>
      </c>
      <c r="C22" s="50">
        <v>1</v>
      </c>
      <c r="D22" s="1" t="s">
        <v>8</v>
      </c>
      <c r="E22" s="55"/>
      <c r="F22" s="55">
        <f t="shared" si="1"/>
        <v>0</v>
      </c>
    </row>
    <row r="23" spans="1:6" ht="15" thickBot="1" x14ac:dyDescent="0.35">
      <c r="A23" s="2">
        <v>10</v>
      </c>
      <c r="B23" s="69" t="s">
        <v>17</v>
      </c>
      <c r="C23" s="50">
        <v>1</v>
      </c>
      <c r="D23" s="1" t="s">
        <v>8</v>
      </c>
      <c r="E23" s="55"/>
      <c r="F23" s="55">
        <f t="shared" si="1"/>
        <v>0</v>
      </c>
    </row>
    <row r="24" spans="1:6" ht="15" thickBot="1" x14ac:dyDescent="0.35">
      <c r="A24" s="2">
        <v>11</v>
      </c>
      <c r="B24" s="69" t="s">
        <v>18</v>
      </c>
      <c r="C24" s="50">
        <v>1</v>
      </c>
      <c r="D24" s="1" t="s">
        <v>8</v>
      </c>
      <c r="E24" s="55"/>
      <c r="F24" s="55">
        <f t="shared" si="1"/>
        <v>0</v>
      </c>
    </row>
    <row r="25" spans="1:6" ht="15" thickBot="1" x14ac:dyDescent="0.35">
      <c r="A25" s="2">
        <v>12</v>
      </c>
      <c r="B25" s="69" t="s">
        <v>20</v>
      </c>
      <c r="C25" s="50">
        <v>1</v>
      </c>
      <c r="D25" s="1" t="s">
        <v>8</v>
      </c>
      <c r="E25" s="55"/>
      <c r="F25" s="55">
        <f t="shared" si="1"/>
        <v>0</v>
      </c>
    </row>
    <row r="26" spans="1:6" ht="15" thickBot="1" x14ac:dyDescent="0.35">
      <c r="A26" s="2">
        <v>13</v>
      </c>
      <c r="B26" s="3" t="s">
        <v>19</v>
      </c>
      <c r="C26" s="50">
        <v>1</v>
      </c>
      <c r="D26" s="1" t="s">
        <v>8</v>
      </c>
      <c r="E26" s="55"/>
      <c r="F26" s="55">
        <f t="shared" si="1"/>
        <v>0</v>
      </c>
    </row>
    <row r="27" spans="1:6" ht="15" thickBot="1" x14ac:dyDescent="0.35">
      <c r="A27" s="2">
        <v>14</v>
      </c>
      <c r="B27" s="3" t="s">
        <v>21</v>
      </c>
      <c r="C27" s="50">
        <v>1</v>
      </c>
      <c r="D27" s="1" t="s">
        <v>8</v>
      </c>
      <c r="E27" s="55"/>
      <c r="F27" s="55">
        <f t="shared" si="1"/>
        <v>0</v>
      </c>
    </row>
    <row r="28" spans="1:6" ht="15" thickBot="1" x14ac:dyDescent="0.35">
      <c r="A28" s="2">
        <v>15</v>
      </c>
      <c r="B28" s="3" t="s">
        <v>1</v>
      </c>
      <c r="C28" s="50">
        <v>1</v>
      </c>
      <c r="D28" s="1" t="s">
        <v>8</v>
      </c>
      <c r="E28" s="55"/>
      <c r="F28" s="55">
        <f t="shared" si="1"/>
        <v>0</v>
      </c>
    </row>
    <row r="29" spans="1:6" ht="15" thickBot="1" x14ac:dyDescent="0.35">
      <c r="A29" s="2">
        <v>16</v>
      </c>
      <c r="B29" s="3" t="s">
        <v>133</v>
      </c>
      <c r="C29" s="50">
        <v>1</v>
      </c>
      <c r="D29" s="1" t="s">
        <v>8</v>
      </c>
      <c r="E29" s="55"/>
      <c r="F29" s="55">
        <f t="shared" si="1"/>
        <v>0</v>
      </c>
    </row>
    <row r="30" spans="1:6" ht="15" thickBot="1" x14ac:dyDescent="0.35">
      <c r="A30" s="104" t="s">
        <v>105</v>
      </c>
      <c r="B30" s="105"/>
      <c r="C30" s="105"/>
      <c r="D30" s="105"/>
      <c r="E30" s="105"/>
      <c r="F30" s="106"/>
    </row>
    <row r="31" spans="1:6" ht="15" thickBot="1" x14ac:dyDescent="0.35">
      <c r="A31" s="2" t="s">
        <v>134</v>
      </c>
      <c r="B31" s="3" t="s">
        <v>95</v>
      </c>
      <c r="C31" s="50">
        <v>1</v>
      </c>
      <c r="D31" s="1" t="s">
        <v>8</v>
      </c>
      <c r="E31" s="55"/>
      <c r="F31" s="55">
        <f t="shared" ref="F31:F45" si="2">C31*E31</f>
        <v>0</v>
      </c>
    </row>
    <row r="32" spans="1:6" ht="21.75" customHeight="1" thickBot="1" x14ac:dyDescent="0.35">
      <c r="A32" s="2" t="s">
        <v>135</v>
      </c>
      <c r="B32" s="3" t="s">
        <v>2</v>
      </c>
      <c r="C32" s="50">
        <v>1</v>
      </c>
      <c r="D32" s="1" t="s">
        <v>8</v>
      </c>
      <c r="E32" s="55"/>
      <c r="F32" s="55">
        <f t="shared" si="2"/>
        <v>0</v>
      </c>
    </row>
    <row r="33" spans="1:6" ht="40.200000000000003" thickBot="1" x14ac:dyDescent="0.35">
      <c r="A33" s="2">
        <v>3</v>
      </c>
      <c r="B33" s="6" t="s">
        <v>94</v>
      </c>
      <c r="C33" s="50">
        <v>1</v>
      </c>
      <c r="D33" s="4" t="s">
        <v>12</v>
      </c>
      <c r="E33" s="55"/>
      <c r="F33" s="55">
        <f t="shared" si="2"/>
        <v>0</v>
      </c>
    </row>
    <row r="34" spans="1:6" ht="40.200000000000003" thickBot="1" x14ac:dyDescent="0.35">
      <c r="A34" s="2">
        <v>4</v>
      </c>
      <c r="B34" s="51" t="s">
        <v>96</v>
      </c>
      <c r="C34" s="50">
        <v>1</v>
      </c>
      <c r="D34" s="1" t="s">
        <v>12</v>
      </c>
      <c r="E34" s="55">
        <f>IF('Priloga 1'!E59=0,,'Priloga 1'!E59)</f>
        <v>0</v>
      </c>
      <c r="F34" s="55">
        <f t="shared" si="2"/>
        <v>0</v>
      </c>
    </row>
    <row r="35" spans="1:6" ht="15" thickBot="1" x14ac:dyDescent="0.35">
      <c r="A35" s="2">
        <v>5</v>
      </c>
      <c r="B35" s="3" t="s">
        <v>97</v>
      </c>
      <c r="C35" s="50">
        <v>1</v>
      </c>
      <c r="D35" s="1" t="s">
        <v>8</v>
      </c>
      <c r="E35" s="55"/>
      <c r="F35" s="55">
        <f t="shared" si="2"/>
        <v>0</v>
      </c>
    </row>
    <row r="36" spans="1:6" ht="15" thickBot="1" x14ac:dyDescent="0.35">
      <c r="A36" s="2">
        <v>6</v>
      </c>
      <c r="B36" s="3" t="s">
        <v>98</v>
      </c>
      <c r="C36" s="50">
        <v>1</v>
      </c>
      <c r="D36" s="1" t="s">
        <v>8</v>
      </c>
      <c r="E36" s="55"/>
      <c r="F36" s="55">
        <f t="shared" si="2"/>
        <v>0</v>
      </c>
    </row>
    <row r="37" spans="1:6" ht="15" thickBot="1" x14ac:dyDescent="0.35">
      <c r="A37" s="2">
        <v>7</v>
      </c>
      <c r="B37" s="3" t="s">
        <v>100</v>
      </c>
      <c r="C37" s="50">
        <v>1</v>
      </c>
      <c r="D37" s="1" t="s">
        <v>8</v>
      </c>
      <c r="E37" s="55"/>
      <c r="F37" s="55">
        <f t="shared" si="2"/>
        <v>0</v>
      </c>
    </row>
    <row r="38" spans="1:6" ht="15" thickBot="1" x14ac:dyDescent="0.35">
      <c r="A38" s="2">
        <v>8</v>
      </c>
      <c r="B38" s="3" t="s">
        <v>99</v>
      </c>
      <c r="C38" s="50">
        <v>1</v>
      </c>
      <c r="D38" s="1" t="s">
        <v>8</v>
      </c>
      <c r="E38" s="55"/>
      <c r="F38" s="55">
        <f t="shared" si="2"/>
        <v>0</v>
      </c>
    </row>
    <row r="39" spans="1:6" ht="15" thickBot="1" x14ac:dyDescent="0.35">
      <c r="A39" s="2">
        <v>9</v>
      </c>
      <c r="B39" s="3" t="s">
        <v>101</v>
      </c>
      <c r="C39" s="50">
        <v>1</v>
      </c>
      <c r="D39" s="1" t="s">
        <v>8</v>
      </c>
      <c r="E39" s="55"/>
      <c r="F39" s="55">
        <f t="shared" si="2"/>
        <v>0</v>
      </c>
    </row>
    <row r="40" spans="1:6" ht="15" thickBot="1" x14ac:dyDescent="0.35">
      <c r="A40" s="2">
        <v>10</v>
      </c>
      <c r="B40" s="3" t="s">
        <v>3</v>
      </c>
      <c r="C40" s="50">
        <v>1</v>
      </c>
      <c r="D40" s="1" t="s">
        <v>8</v>
      </c>
      <c r="E40" s="55"/>
      <c r="F40" s="55">
        <f t="shared" si="2"/>
        <v>0</v>
      </c>
    </row>
    <row r="41" spans="1:6" ht="15" thickBot="1" x14ac:dyDescent="0.35">
      <c r="A41" s="2">
        <v>11</v>
      </c>
      <c r="B41" s="3" t="s">
        <v>102</v>
      </c>
      <c r="C41" s="50">
        <v>1</v>
      </c>
      <c r="D41" s="1" t="s">
        <v>8</v>
      </c>
      <c r="E41" s="55"/>
      <c r="F41" s="55">
        <f t="shared" si="2"/>
        <v>0</v>
      </c>
    </row>
    <row r="42" spans="1:6" ht="15" thickBot="1" x14ac:dyDescent="0.35">
      <c r="A42" s="2">
        <v>12</v>
      </c>
      <c r="B42" s="3" t="s">
        <v>103</v>
      </c>
      <c r="C42" s="50">
        <v>1</v>
      </c>
      <c r="D42" s="1" t="s">
        <v>8</v>
      </c>
      <c r="E42" s="55"/>
      <c r="F42" s="55">
        <f t="shared" si="2"/>
        <v>0</v>
      </c>
    </row>
    <row r="43" spans="1:6" ht="15" thickBot="1" x14ac:dyDescent="0.35">
      <c r="A43" s="2">
        <v>13</v>
      </c>
      <c r="B43" s="3" t="s">
        <v>106</v>
      </c>
      <c r="C43" s="50">
        <v>1</v>
      </c>
      <c r="D43" s="1" t="s">
        <v>12</v>
      </c>
      <c r="E43" s="55"/>
      <c r="F43" s="55">
        <f t="shared" si="2"/>
        <v>0</v>
      </c>
    </row>
    <row r="44" spans="1:6" ht="15" thickBot="1" x14ac:dyDescent="0.35">
      <c r="A44" s="2">
        <v>14</v>
      </c>
      <c r="B44" s="3" t="s">
        <v>149</v>
      </c>
      <c r="C44" s="50">
        <v>1</v>
      </c>
      <c r="D44" s="1" t="s">
        <v>8</v>
      </c>
      <c r="E44" s="55"/>
      <c r="F44" s="55">
        <f t="shared" si="2"/>
        <v>0</v>
      </c>
    </row>
    <row r="45" spans="1:6" ht="15" thickBot="1" x14ac:dyDescent="0.35">
      <c r="A45" s="2">
        <v>15</v>
      </c>
      <c r="B45" s="3" t="s">
        <v>150</v>
      </c>
      <c r="C45" s="50">
        <v>1</v>
      </c>
      <c r="D45" s="1" t="s">
        <v>8</v>
      </c>
      <c r="E45" s="55"/>
      <c r="F45" s="55">
        <f t="shared" si="2"/>
        <v>0</v>
      </c>
    </row>
    <row r="46" spans="1:6" ht="15" thickBot="1" x14ac:dyDescent="0.35">
      <c r="A46" s="88" t="s">
        <v>128</v>
      </c>
      <c r="B46" s="89"/>
      <c r="C46" s="89"/>
      <c r="D46" s="89"/>
      <c r="E46" s="89"/>
      <c r="F46" s="90"/>
    </row>
    <row r="47" spans="1:6" ht="15" thickBot="1" x14ac:dyDescent="0.35">
      <c r="A47" s="2">
        <v>1</v>
      </c>
      <c r="B47" s="3" t="s">
        <v>130</v>
      </c>
      <c r="C47" s="50">
        <v>1</v>
      </c>
      <c r="D47" s="1" t="s">
        <v>12</v>
      </c>
      <c r="E47" s="55"/>
      <c r="F47" s="55">
        <f>C47*E47</f>
        <v>0</v>
      </c>
    </row>
    <row r="48" spans="1:6" ht="15" thickBot="1" x14ac:dyDescent="0.35">
      <c r="A48" s="88" t="s">
        <v>129</v>
      </c>
      <c r="B48" s="89"/>
      <c r="C48" s="89"/>
      <c r="D48" s="89"/>
      <c r="E48" s="89"/>
      <c r="F48" s="90"/>
    </row>
    <row r="49" spans="1:11" ht="27" thickBot="1" x14ac:dyDescent="0.35">
      <c r="A49" s="2">
        <v>1</v>
      </c>
      <c r="B49" s="6" t="s">
        <v>123</v>
      </c>
      <c r="C49" s="50">
        <v>300</v>
      </c>
      <c r="D49" s="1" t="s">
        <v>107</v>
      </c>
      <c r="E49" s="55"/>
      <c r="F49" s="55">
        <f>C49*E49</f>
        <v>0</v>
      </c>
    </row>
    <row r="50" spans="1:11" ht="5.25" customHeight="1" thickBot="1" x14ac:dyDescent="0.35">
      <c r="A50" s="52"/>
      <c r="B50" s="52"/>
      <c r="C50" s="53"/>
      <c r="D50" s="53"/>
      <c r="E50" s="53"/>
      <c r="F50" s="54"/>
    </row>
    <row r="51" spans="1:11" ht="15" thickBot="1" x14ac:dyDescent="0.35">
      <c r="A51" s="82" t="s">
        <v>121</v>
      </c>
      <c r="B51" s="83"/>
      <c r="C51" s="83"/>
      <c r="D51" s="83"/>
      <c r="E51" s="84"/>
      <c r="F51" s="66">
        <f>SUM((F8:F11),(F14:F29),(F31:F45),F47)</f>
        <v>0</v>
      </c>
    </row>
    <row r="52" spans="1:11" ht="15" thickBot="1" x14ac:dyDescent="0.35">
      <c r="A52" s="85" t="s">
        <v>122</v>
      </c>
      <c r="B52" s="86"/>
      <c r="C52" s="86"/>
      <c r="D52" s="86"/>
      <c r="E52" s="87"/>
      <c r="F52" s="66">
        <f>F51*0.1</f>
        <v>0</v>
      </c>
    </row>
    <row r="53" spans="1:11" ht="15" thickBot="1" x14ac:dyDescent="0.35">
      <c r="A53" s="82" t="s">
        <v>151</v>
      </c>
      <c r="B53" s="83"/>
      <c r="C53" s="83"/>
      <c r="D53" s="83"/>
      <c r="E53" s="84"/>
      <c r="F53" s="66">
        <f>F51+F52+F49</f>
        <v>0</v>
      </c>
      <c r="J53" s="67"/>
    </row>
    <row r="54" spans="1:11" ht="15" thickBot="1" x14ac:dyDescent="0.35">
      <c r="A54" s="85" t="s">
        <v>109</v>
      </c>
      <c r="B54" s="86"/>
      <c r="C54" s="86"/>
      <c r="D54" s="86"/>
      <c r="E54" s="87"/>
      <c r="F54" s="66">
        <f>F53*0.22</f>
        <v>0</v>
      </c>
    </row>
    <row r="55" spans="1:11" ht="15" thickBot="1" x14ac:dyDescent="0.35">
      <c r="A55" s="82" t="s">
        <v>4</v>
      </c>
      <c r="B55" s="83"/>
      <c r="C55" s="83"/>
      <c r="D55" s="83"/>
      <c r="E55" s="84"/>
      <c r="F55" s="66">
        <f>F53+F54</f>
        <v>0</v>
      </c>
    </row>
    <row r="58" spans="1:11" x14ac:dyDescent="0.3">
      <c r="B58" s="63" t="s">
        <v>117</v>
      </c>
    </row>
    <row r="60" spans="1:11" x14ac:dyDescent="0.3">
      <c r="J60" s="67"/>
      <c r="K60" s="68"/>
    </row>
    <row r="70" spans="6:6" x14ac:dyDescent="0.3">
      <c r="F70" s="67"/>
    </row>
  </sheetData>
  <mergeCells count="20">
    <mergeCell ref="A48:F48"/>
    <mergeCell ref="A1:F1"/>
    <mergeCell ref="A3:F3"/>
    <mergeCell ref="A4:F4"/>
    <mergeCell ref="A5:A6"/>
    <mergeCell ref="B5:B6"/>
    <mergeCell ref="C5:C6"/>
    <mergeCell ref="D5:D6"/>
    <mergeCell ref="E5:E6"/>
    <mergeCell ref="F5:F6"/>
    <mergeCell ref="A7:F7"/>
    <mergeCell ref="A12:F12"/>
    <mergeCell ref="A13:F13"/>
    <mergeCell ref="A30:F30"/>
    <mergeCell ref="A46:F46"/>
    <mergeCell ref="A51:E51"/>
    <mergeCell ref="A52:E52"/>
    <mergeCell ref="A53:E53"/>
    <mergeCell ref="A54:E54"/>
    <mergeCell ref="A55:E55"/>
  </mergeCells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topLeftCell="A13" workbookViewId="0">
      <selection activeCell="A50" sqref="A50"/>
    </sheetView>
  </sheetViews>
  <sheetFormatPr defaultColWidth="9.109375" defaultRowHeight="14.4" x14ac:dyDescent="0.3"/>
  <cols>
    <col min="1" max="1" width="52" style="7" customWidth="1"/>
    <col min="2" max="2" width="11.33203125" style="7" customWidth="1"/>
    <col min="3" max="3" width="9.109375" style="7"/>
    <col min="4" max="4" width="17.109375" style="7" customWidth="1"/>
    <col min="5" max="5" width="12.6640625" style="7" bestFit="1" customWidth="1"/>
    <col min="6" max="16384" width="9.109375" style="7"/>
  </cols>
  <sheetData>
    <row r="1" spans="1:5" ht="35.4" customHeight="1" thickBot="1" x14ac:dyDescent="0.35">
      <c r="A1" s="107" t="s">
        <v>88</v>
      </c>
      <c r="B1" s="107"/>
      <c r="C1" s="107"/>
      <c r="D1" s="107"/>
      <c r="E1" s="48" t="s">
        <v>89</v>
      </c>
    </row>
    <row r="2" spans="1:5" ht="15" thickBot="1" x14ac:dyDescent="0.35">
      <c r="A2" s="8" t="s">
        <v>24</v>
      </c>
      <c r="B2" s="9" t="s">
        <v>25</v>
      </c>
      <c r="C2" s="10" t="s">
        <v>26</v>
      </c>
      <c r="D2" s="10" t="s">
        <v>27</v>
      </c>
      <c r="E2" s="10" t="s">
        <v>28</v>
      </c>
    </row>
    <row r="3" spans="1:5" ht="15" thickBot="1" x14ac:dyDescent="0.35">
      <c r="A3" s="110" t="s">
        <v>29</v>
      </c>
      <c r="B3" s="111"/>
      <c r="C3" s="111"/>
      <c r="D3" s="111"/>
      <c r="E3" s="112"/>
    </row>
    <row r="4" spans="1:5" ht="15" thickBot="1" x14ac:dyDescent="0.35">
      <c r="A4" s="110" t="s">
        <v>30</v>
      </c>
      <c r="B4" s="111"/>
      <c r="C4" s="111"/>
      <c r="D4" s="111"/>
      <c r="E4" s="112"/>
    </row>
    <row r="5" spans="1:5" ht="15" thickBot="1" x14ac:dyDescent="0.35">
      <c r="A5" s="11" t="s">
        <v>31</v>
      </c>
      <c r="B5" s="12">
        <v>200</v>
      </c>
      <c r="C5" s="13" t="s">
        <v>32</v>
      </c>
      <c r="D5" s="14"/>
      <c r="E5" s="15">
        <f>ROUND(D5,2)*B5</f>
        <v>0</v>
      </c>
    </row>
    <row r="6" spans="1:5" ht="15" thickBot="1" x14ac:dyDescent="0.35">
      <c r="A6" s="16" t="s">
        <v>33</v>
      </c>
      <c r="B6" s="17">
        <v>1</v>
      </c>
      <c r="C6" s="18" t="s">
        <v>34</v>
      </c>
      <c r="D6" s="14"/>
      <c r="E6" s="15">
        <f>B6*D6</f>
        <v>0</v>
      </c>
    </row>
    <row r="7" spans="1:5" ht="15" thickBot="1" x14ac:dyDescent="0.35">
      <c r="A7" s="11" t="s">
        <v>35</v>
      </c>
      <c r="B7" s="12">
        <v>3</v>
      </c>
      <c r="C7" s="18" t="s">
        <v>34</v>
      </c>
      <c r="D7" s="14"/>
      <c r="E7" s="15">
        <f>B7*D7</f>
        <v>0</v>
      </c>
    </row>
    <row r="8" spans="1:5" ht="15" thickBot="1" x14ac:dyDescent="0.35">
      <c r="A8" s="110" t="s">
        <v>36</v>
      </c>
      <c r="B8" s="111"/>
      <c r="C8" s="111"/>
      <c r="D8" s="111"/>
      <c r="E8" s="112"/>
    </row>
    <row r="9" spans="1:5" ht="15" thickBot="1" x14ac:dyDescent="0.35">
      <c r="A9" s="19" t="s">
        <v>37</v>
      </c>
      <c r="B9" s="20">
        <v>40</v>
      </c>
      <c r="C9" s="13" t="s">
        <v>38</v>
      </c>
      <c r="D9" s="14"/>
      <c r="E9" s="15">
        <f>B9*D9</f>
        <v>0</v>
      </c>
    </row>
    <row r="10" spans="1:5" ht="15" thickBot="1" x14ac:dyDescent="0.35">
      <c r="A10" s="19" t="s">
        <v>39</v>
      </c>
      <c r="B10" s="20">
        <v>20</v>
      </c>
      <c r="C10" s="13" t="s">
        <v>38</v>
      </c>
      <c r="D10" s="14"/>
      <c r="E10" s="15">
        <f>B10*D10</f>
        <v>0</v>
      </c>
    </row>
    <row r="11" spans="1:5" ht="15" thickBot="1" x14ac:dyDescent="0.35">
      <c r="A11" s="19" t="s">
        <v>40</v>
      </c>
      <c r="B11" s="20">
        <v>60</v>
      </c>
      <c r="C11" s="13" t="s">
        <v>38</v>
      </c>
      <c r="D11" s="14"/>
      <c r="E11" s="15">
        <f>B11*D11</f>
        <v>0</v>
      </c>
    </row>
    <row r="12" spans="1:5" ht="15" thickBot="1" x14ac:dyDescent="0.35">
      <c r="A12" s="110" t="s">
        <v>41</v>
      </c>
      <c r="B12" s="111"/>
      <c r="C12" s="111"/>
      <c r="D12" s="111"/>
      <c r="E12" s="112"/>
    </row>
    <row r="13" spans="1:5" ht="15" thickBot="1" x14ac:dyDescent="0.35">
      <c r="A13" s="11" t="s">
        <v>42</v>
      </c>
      <c r="B13" s="20">
        <v>20</v>
      </c>
      <c r="C13" s="13" t="s">
        <v>34</v>
      </c>
      <c r="D13" s="14"/>
      <c r="E13" s="15">
        <f>B13*D13</f>
        <v>0</v>
      </c>
    </row>
    <row r="14" spans="1:5" ht="15" thickBot="1" x14ac:dyDescent="0.35">
      <c r="A14" s="23" t="s">
        <v>43</v>
      </c>
      <c r="B14" s="20">
        <v>10</v>
      </c>
      <c r="C14" s="13" t="s">
        <v>34</v>
      </c>
      <c r="D14" s="14"/>
      <c r="E14" s="15">
        <f>B14*D14</f>
        <v>0</v>
      </c>
    </row>
    <row r="15" spans="1:5" ht="15" thickBot="1" x14ac:dyDescent="0.35">
      <c r="A15" s="110"/>
      <c r="B15" s="111"/>
      <c r="C15" s="111"/>
      <c r="D15" s="111"/>
      <c r="E15" s="112"/>
    </row>
    <row r="16" spans="1:5" ht="15" thickBot="1" x14ac:dyDescent="0.35">
      <c r="A16" s="24" t="s">
        <v>44</v>
      </c>
      <c r="B16" s="17">
        <v>10</v>
      </c>
      <c r="C16" s="25" t="s">
        <v>34</v>
      </c>
      <c r="D16" s="26"/>
      <c r="E16" s="15">
        <f t="shared" ref="E16:E23" si="0">B16*D16</f>
        <v>0</v>
      </c>
    </row>
    <row r="17" spans="1:5" ht="15" thickBot="1" x14ac:dyDescent="0.35">
      <c r="A17" s="27" t="s">
        <v>45</v>
      </c>
      <c r="B17" s="17">
        <v>20</v>
      </c>
      <c r="C17" s="25" t="s">
        <v>34</v>
      </c>
      <c r="D17" s="26"/>
      <c r="E17" s="15">
        <f t="shared" si="0"/>
        <v>0</v>
      </c>
    </row>
    <row r="18" spans="1:5" ht="15" thickBot="1" x14ac:dyDescent="0.35">
      <c r="A18" s="27" t="s">
        <v>46</v>
      </c>
      <c r="B18" s="17">
        <v>3</v>
      </c>
      <c r="C18" s="25" t="s">
        <v>34</v>
      </c>
      <c r="D18" s="26"/>
      <c r="E18" s="15">
        <f t="shared" si="0"/>
        <v>0</v>
      </c>
    </row>
    <row r="19" spans="1:5" ht="15" thickBot="1" x14ac:dyDescent="0.35">
      <c r="A19" s="27" t="s">
        <v>47</v>
      </c>
      <c r="B19" s="13">
        <v>25</v>
      </c>
      <c r="C19" s="25" t="s">
        <v>38</v>
      </c>
      <c r="D19" s="26"/>
      <c r="E19" s="15">
        <f t="shared" si="0"/>
        <v>0</v>
      </c>
    </row>
    <row r="20" spans="1:5" ht="15" thickBot="1" x14ac:dyDescent="0.35">
      <c r="A20" s="27" t="s">
        <v>48</v>
      </c>
      <c r="B20" s="28">
        <v>20</v>
      </c>
      <c r="C20" s="13" t="s">
        <v>38</v>
      </c>
      <c r="D20" s="26"/>
      <c r="E20" s="15">
        <f t="shared" si="0"/>
        <v>0</v>
      </c>
    </row>
    <row r="21" spans="1:5" ht="15.75" customHeight="1" thickBot="1" x14ac:dyDescent="0.35">
      <c r="A21" s="42" t="s">
        <v>49</v>
      </c>
      <c r="B21" s="25">
        <v>60</v>
      </c>
      <c r="C21" s="29" t="s">
        <v>38</v>
      </c>
      <c r="D21" s="14"/>
      <c r="E21" s="15">
        <f t="shared" si="0"/>
        <v>0</v>
      </c>
    </row>
    <row r="22" spans="1:5" ht="15" thickBot="1" x14ac:dyDescent="0.35">
      <c r="A22" s="49" t="s">
        <v>50</v>
      </c>
      <c r="B22" s="25">
        <v>2</v>
      </c>
      <c r="C22" s="29" t="s">
        <v>34</v>
      </c>
      <c r="D22" s="14"/>
      <c r="E22" s="15">
        <f t="shared" si="0"/>
        <v>0</v>
      </c>
    </row>
    <row r="23" spans="1:5" ht="28.2" thickBot="1" x14ac:dyDescent="0.35">
      <c r="A23" s="27" t="s">
        <v>51</v>
      </c>
      <c r="B23" s="25">
        <v>2</v>
      </c>
      <c r="C23" s="29" t="s">
        <v>34</v>
      </c>
      <c r="D23" s="14"/>
      <c r="E23" s="15">
        <f t="shared" si="0"/>
        <v>0</v>
      </c>
    </row>
    <row r="24" spans="1:5" ht="28.2" thickBot="1" x14ac:dyDescent="0.35">
      <c r="A24" s="30" t="s">
        <v>52</v>
      </c>
      <c r="B24" s="31"/>
      <c r="C24" s="31"/>
      <c r="D24" s="31"/>
      <c r="E24" s="32"/>
    </row>
    <row r="25" spans="1:5" ht="15" thickBot="1" x14ac:dyDescent="0.35">
      <c r="A25" s="42" t="s">
        <v>53</v>
      </c>
      <c r="B25" s="13">
        <v>100</v>
      </c>
      <c r="C25" s="29" t="s">
        <v>38</v>
      </c>
      <c r="D25" s="14"/>
      <c r="E25" s="15">
        <f t="shared" ref="E25:E31" si="1">B25*D25</f>
        <v>0</v>
      </c>
    </row>
    <row r="26" spans="1:5" ht="15" thickBot="1" x14ac:dyDescent="0.35">
      <c r="A26" s="24" t="s">
        <v>54</v>
      </c>
      <c r="B26" s="18">
        <v>24</v>
      </c>
      <c r="C26" s="13" t="s">
        <v>34</v>
      </c>
      <c r="D26" s="14"/>
      <c r="E26" s="15">
        <f t="shared" si="1"/>
        <v>0</v>
      </c>
    </row>
    <row r="27" spans="1:5" ht="15" thickBot="1" x14ac:dyDescent="0.35">
      <c r="A27" s="108" t="s">
        <v>55</v>
      </c>
      <c r="B27" s="18">
        <v>5</v>
      </c>
      <c r="C27" s="13" t="s">
        <v>56</v>
      </c>
      <c r="D27" s="14"/>
      <c r="E27" s="15">
        <f t="shared" si="1"/>
        <v>0</v>
      </c>
    </row>
    <row r="28" spans="1:5" ht="27.75" customHeight="1" thickBot="1" x14ac:dyDescent="0.35">
      <c r="A28" s="109"/>
      <c r="B28" s="33">
        <v>10</v>
      </c>
      <c r="C28" s="13" t="s">
        <v>57</v>
      </c>
      <c r="D28" s="22"/>
      <c r="E28" s="15">
        <f t="shared" si="1"/>
        <v>0</v>
      </c>
    </row>
    <row r="29" spans="1:5" ht="15" thickBot="1" x14ac:dyDescent="0.35">
      <c r="A29" s="34" t="s">
        <v>58</v>
      </c>
      <c r="B29" s="13">
        <v>2</v>
      </c>
      <c r="C29" s="13" t="s">
        <v>56</v>
      </c>
      <c r="D29" s="14"/>
      <c r="E29" s="15">
        <f t="shared" si="1"/>
        <v>0</v>
      </c>
    </row>
    <row r="30" spans="1:5" ht="15" thickBot="1" x14ac:dyDescent="0.35">
      <c r="A30" s="108" t="s">
        <v>59</v>
      </c>
      <c r="B30" s="13">
        <v>2</v>
      </c>
      <c r="C30" s="13" t="s">
        <v>56</v>
      </c>
      <c r="D30" s="14"/>
      <c r="E30" s="15">
        <f t="shared" si="1"/>
        <v>0</v>
      </c>
    </row>
    <row r="31" spans="1:5" ht="15" thickBot="1" x14ac:dyDescent="0.35">
      <c r="A31" s="109"/>
      <c r="B31" s="35">
        <v>10</v>
      </c>
      <c r="C31" s="13" t="s">
        <v>57</v>
      </c>
      <c r="D31" s="21"/>
      <c r="E31" s="15">
        <f t="shared" si="1"/>
        <v>0</v>
      </c>
    </row>
    <row r="32" spans="1:5" ht="15" thickBot="1" x14ac:dyDescent="0.35">
      <c r="A32" s="30" t="s">
        <v>60</v>
      </c>
      <c r="B32" s="31"/>
      <c r="C32" s="31"/>
      <c r="D32" s="31"/>
      <c r="E32" s="31"/>
    </row>
    <row r="33" spans="1:5" ht="15" thickBot="1" x14ac:dyDescent="0.35">
      <c r="A33" s="19" t="s">
        <v>61</v>
      </c>
      <c r="B33" s="20">
        <v>20</v>
      </c>
      <c r="C33" s="12" t="s">
        <v>34</v>
      </c>
      <c r="D33" s="14"/>
      <c r="E33" s="15">
        <f t="shared" ref="E33:E46" si="2">B33*D33</f>
        <v>0</v>
      </c>
    </row>
    <row r="34" spans="1:5" ht="15" thickBot="1" x14ac:dyDescent="0.35">
      <c r="A34" s="19" t="s">
        <v>62</v>
      </c>
      <c r="B34" s="20">
        <v>20</v>
      </c>
      <c r="C34" s="12" t="s">
        <v>34</v>
      </c>
      <c r="D34" s="14"/>
      <c r="E34" s="15">
        <f t="shared" si="2"/>
        <v>0</v>
      </c>
    </row>
    <row r="35" spans="1:5" ht="15" thickBot="1" x14ac:dyDescent="0.35">
      <c r="A35" s="19" t="s">
        <v>63</v>
      </c>
      <c r="B35" s="20">
        <v>50</v>
      </c>
      <c r="C35" s="12" t="s">
        <v>34</v>
      </c>
      <c r="D35" s="21"/>
      <c r="E35" s="15">
        <f t="shared" si="2"/>
        <v>0</v>
      </c>
    </row>
    <row r="36" spans="1:5" ht="15" thickBot="1" x14ac:dyDescent="0.35">
      <c r="A36" s="19" t="s">
        <v>64</v>
      </c>
      <c r="B36" s="20">
        <v>20</v>
      </c>
      <c r="C36" s="12" t="s">
        <v>34</v>
      </c>
      <c r="D36" s="14"/>
      <c r="E36" s="15">
        <f t="shared" si="2"/>
        <v>0</v>
      </c>
    </row>
    <row r="37" spans="1:5" ht="15" thickBot="1" x14ac:dyDescent="0.35">
      <c r="A37" s="19" t="s">
        <v>65</v>
      </c>
      <c r="B37" s="20">
        <v>10</v>
      </c>
      <c r="C37" s="12" t="s">
        <v>34</v>
      </c>
      <c r="D37" s="21"/>
      <c r="E37" s="15">
        <f t="shared" si="2"/>
        <v>0</v>
      </c>
    </row>
    <row r="38" spans="1:5" ht="15" thickBot="1" x14ac:dyDescent="0.35">
      <c r="A38" s="19" t="s">
        <v>66</v>
      </c>
      <c r="B38" s="20">
        <v>10</v>
      </c>
      <c r="C38" s="12" t="s">
        <v>34</v>
      </c>
      <c r="D38" s="21"/>
      <c r="E38" s="15">
        <f t="shared" si="2"/>
        <v>0</v>
      </c>
    </row>
    <row r="39" spans="1:5" ht="15" thickBot="1" x14ac:dyDescent="0.35">
      <c r="A39" s="19" t="s">
        <v>67</v>
      </c>
      <c r="B39" s="20">
        <v>5</v>
      </c>
      <c r="C39" s="12" t="s">
        <v>34</v>
      </c>
      <c r="D39" s="21"/>
      <c r="E39" s="15">
        <f t="shared" si="2"/>
        <v>0</v>
      </c>
    </row>
    <row r="40" spans="1:5" ht="15" thickBot="1" x14ac:dyDescent="0.35">
      <c r="A40" s="19" t="s">
        <v>68</v>
      </c>
      <c r="B40" s="20">
        <v>5</v>
      </c>
      <c r="C40" s="12" t="s">
        <v>34</v>
      </c>
      <c r="D40" s="21"/>
      <c r="E40" s="15">
        <f t="shared" si="2"/>
        <v>0</v>
      </c>
    </row>
    <row r="41" spans="1:5" ht="15" thickBot="1" x14ac:dyDescent="0.35">
      <c r="A41" s="19" t="s">
        <v>69</v>
      </c>
      <c r="B41" s="20">
        <v>5</v>
      </c>
      <c r="C41" s="12" t="s">
        <v>34</v>
      </c>
      <c r="D41" s="21"/>
      <c r="E41" s="15">
        <f t="shared" si="2"/>
        <v>0</v>
      </c>
    </row>
    <row r="42" spans="1:5" ht="15" thickBot="1" x14ac:dyDescent="0.35">
      <c r="A42" s="19" t="s">
        <v>70</v>
      </c>
      <c r="B42" s="20">
        <v>10</v>
      </c>
      <c r="C42" s="12" t="s">
        <v>34</v>
      </c>
      <c r="D42" s="21"/>
      <c r="E42" s="15">
        <f t="shared" si="2"/>
        <v>0</v>
      </c>
    </row>
    <row r="43" spans="1:5" ht="15" thickBot="1" x14ac:dyDescent="0.35">
      <c r="A43" s="19" t="s">
        <v>71</v>
      </c>
      <c r="B43" s="20">
        <v>5</v>
      </c>
      <c r="C43" s="12" t="s">
        <v>34</v>
      </c>
      <c r="D43" s="14"/>
      <c r="E43" s="15">
        <f t="shared" si="2"/>
        <v>0</v>
      </c>
    </row>
    <row r="44" spans="1:5" ht="15" thickBot="1" x14ac:dyDescent="0.35">
      <c r="A44" s="19" t="s">
        <v>72</v>
      </c>
      <c r="B44" s="20">
        <v>2</v>
      </c>
      <c r="C44" s="12" t="s">
        <v>34</v>
      </c>
      <c r="D44" s="21"/>
      <c r="E44" s="15">
        <f t="shared" si="2"/>
        <v>0</v>
      </c>
    </row>
    <row r="45" spans="1:5" ht="15" thickBot="1" x14ac:dyDescent="0.35">
      <c r="A45" s="19" t="s">
        <v>73</v>
      </c>
      <c r="B45" s="20">
        <v>1</v>
      </c>
      <c r="C45" s="12" t="s">
        <v>34</v>
      </c>
      <c r="D45" s="14"/>
      <c r="E45" s="15">
        <f t="shared" si="2"/>
        <v>0</v>
      </c>
    </row>
    <row r="46" spans="1:5" ht="15" thickBot="1" x14ac:dyDescent="0.35">
      <c r="A46" s="19" t="s">
        <v>74</v>
      </c>
      <c r="B46" s="20">
        <v>1</v>
      </c>
      <c r="C46" s="12" t="s">
        <v>34</v>
      </c>
      <c r="D46" s="21"/>
      <c r="E46" s="15">
        <f t="shared" si="2"/>
        <v>0</v>
      </c>
    </row>
    <row r="47" spans="1:5" ht="42" thickBot="1" x14ac:dyDescent="0.35">
      <c r="A47" s="36" t="s">
        <v>75</v>
      </c>
      <c r="B47" s="37"/>
      <c r="C47" s="37"/>
      <c r="D47" s="37"/>
      <c r="E47" s="31"/>
    </row>
    <row r="48" spans="1:5" ht="15" thickBot="1" x14ac:dyDescent="0.35">
      <c r="A48" s="108" t="s">
        <v>76</v>
      </c>
      <c r="B48" s="38">
        <v>2</v>
      </c>
      <c r="C48" s="39" t="s">
        <v>77</v>
      </c>
      <c r="D48" s="14"/>
      <c r="E48" s="15">
        <f>B48*D48</f>
        <v>0</v>
      </c>
    </row>
    <row r="49" spans="1:5" ht="15" thickBot="1" x14ac:dyDescent="0.35">
      <c r="A49" s="109"/>
      <c r="B49" s="13">
        <v>2</v>
      </c>
      <c r="C49" s="13" t="s">
        <v>56</v>
      </c>
      <c r="D49" s="14"/>
      <c r="E49" s="15">
        <f>B49*D49</f>
        <v>0</v>
      </c>
    </row>
    <row r="50" spans="1:5" ht="28.2" thickBot="1" x14ac:dyDescent="0.35">
      <c r="A50" s="19" t="s">
        <v>78</v>
      </c>
      <c r="B50" s="13">
        <v>3</v>
      </c>
      <c r="C50" s="13" t="s">
        <v>57</v>
      </c>
      <c r="D50" s="21"/>
      <c r="E50" s="15">
        <f>B50*D50</f>
        <v>0</v>
      </c>
    </row>
    <row r="51" spans="1:5" ht="15" thickBot="1" x14ac:dyDescent="0.35">
      <c r="A51" s="19" t="s">
        <v>79</v>
      </c>
      <c r="B51" s="12">
        <v>150</v>
      </c>
      <c r="C51" s="13" t="s">
        <v>38</v>
      </c>
      <c r="D51" s="14"/>
      <c r="E51" s="15">
        <f t="shared" ref="E51:E55" si="3">B51*D51</f>
        <v>0</v>
      </c>
    </row>
    <row r="52" spans="1:5" ht="15" thickBot="1" x14ac:dyDescent="0.35">
      <c r="A52" s="19" t="s">
        <v>80</v>
      </c>
      <c r="B52" s="20">
        <v>3</v>
      </c>
      <c r="C52" s="12" t="s">
        <v>34</v>
      </c>
      <c r="D52" s="21"/>
      <c r="E52" s="15">
        <f t="shared" si="3"/>
        <v>0</v>
      </c>
    </row>
    <row r="53" spans="1:5" ht="28.2" thickBot="1" x14ac:dyDescent="0.35">
      <c r="A53" s="19" t="s">
        <v>81</v>
      </c>
      <c r="B53" s="20">
        <v>1</v>
      </c>
      <c r="C53" s="12" t="s">
        <v>34</v>
      </c>
      <c r="D53" s="21"/>
      <c r="E53" s="15">
        <f t="shared" si="3"/>
        <v>0</v>
      </c>
    </row>
    <row r="54" spans="1:5" ht="42" thickBot="1" x14ac:dyDescent="0.35">
      <c r="A54" s="19" t="s">
        <v>82</v>
      </c>
      <c r="B54" s="20">
        <v>1</v>
      </c>
      <c r="C54" s="12" t="s">
        <v>34</v>
      </c>
      <c r="D54" s="21"/>
      <c r="E54" s="15">
        <f t="shared" si="3"/>
        <v>0</v>
      </c>
    </row>
    <row r="55" spans="1:5" ht="28.2" thickBot="1" x14ac:dyDescent="0.35">
      <c r="A55" s="24" t="s">
        <v>83</v>
      </c>
      <c r="B55" s="13">
        <v>6</v>
      </c>
      <c r="C55" s="12" t="s">
        <v>34</v>
      </c>
      <c r="D55" s="21"/>
      <c r="E55" s="15">
        <f t="shared" si="3"/>
        <v>0</v>
      </c>
    </row>
    <row r="56" spans="1:5" ht="15" thickBot="1" x14ac:dyDescent="0.35">
      <c r="A56" s="24" t="s">
        <v>84</v>
      </c>
      <c r="B56" s="18">
        <v>1</v>
      </c>
      <c r="C56" s="12" t="s">
        <v>34</v>
      </c>
      <c r="D56" s="21"/>
      <c r="E56" s="15">
        <f>B56*D56</f>
        <v>0</v>
      </c>
    </row>
    <row r="57" spans="1:5" ht="15" thickBot="1" x14ac:dyDescent="0.35">
      <c r="A57" s="40" t="s">
        <v>85</v>
      </c>
      <c r="B57" s="41"/>
      <c r="C57" s="41"/>
      <c r="D57" s="41"/>
      <c r="E57" s="31"/>
    </row>
    <row r="58" spans="1:5" ht="28.2" thickBot="1" x14ac:dyDescent="0.35">
      <c r="A58" s="42" t="s">
        <v>86</v>
      </c>
      <c r="B58" s="33">
        <v>1</v>
      </c>
      <c r="C58" s="13" t="s">
        <v>34</v>
      </c>
      <c r="D58" s="14"/>
      <c r="E58" s="15">
        <f>B58*D58</f>
        <v>0</v>
      </c>
    </row>
    <row r="59" spans="1:5" ht="15" thickBot="1" x14ac:dyDescent="0.35">
      <c r="A59" s="43" t="s">
        <v>87</v>
      </c>
      <c r="B59" s="44"/>
      <c r="C59" s="45"/>
      <c r="D59" s="46"/>
      <c r="E59" s="47">
        <f>SUM(E5:E58)</f>
        <v>0</v>
      </c>
    </row>
  </sheetData>
  <mergeCells count="9">
    <mergeCell ref="A1:D1"/>
    <mergeCell ref="A27:A28"/>
    <mergeCell ref="A30:A31"/>
    <mergeCell ref="A48:A49"/>
    <mergeCell ref="A3:E3"/>
    <mergeCell ref="A4:E4"/>
    <mergeCell ref="A8:E8"/>
    <mergeCell ref="A12:E12"/>
    <mergeCell ref="A15:E15"/>
  </mergeCells>
  <pageMargins left="0.7" right="0.7" top="0.75" bottom="0.75" header="0.3" footer="0.3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"/>
  <sheetViews>
    <sheetView workbookViewId="0">
      <selection activeCell="C21" sqref="C21"/>
    </sheetView>
  </sheetViews>
  <sheetFormatPr defaultRowHeight="14.4" x14ac:dyDescent="0.3"/>
  <cols>
    <col min="1" max="1" width="34.88671875" customWidth="1"/>
    <col min="2" max="2" width="11.88671875" style="7" customWidth="1"/>
    <col min="3" max="3" width="18.109375" customWidth="1"/>
    <col min="4" max="4" width="15.33203125" customWidth="1"/>
    <col min="5" max="5" width="20.88671875" customWidth="1"/>
  </cols>
  <sheetData>
    <row r="3" spans="1:5" ht="15" thickBot="1" x14ac:dyDescent="0.35">
      <c r="A3" s="56" t="s">
        <v>111</v>
      </c>
      <c r="B3" s="56"/>
    </row>
    <row r="4" spans="1:5" ht="27" thickBot="1" x14ac:dyDescent="0.35">
      <c r="A4" s="57" t="s">
        <v>112</v>
      </c>
      <c r="B4" s="58" t="s">
        <v>90</v>
      </c>
      <c r="C4" s="58" t="s">
        <v>115</v>
      </c>
      <c r="D4" s="58" t="s">
        <v>113</v>
      </c>
      <c r="E4" s="59" t="s">
        <v>114</v>
      </c>
    </row>
    <row r="5" spans="1:5" ht="15" thickBot="1" x14ac:dyDescent="0.35">
      <c r="A5" s="60" t="s">
        <v>116</v>
      </c>
      <c r="B5" s="64">
        <v>1</v>
      </c>
      <c r="C5" s="65"/>
      <c r="D5" s="65">
        <f>C5*0.22</f>
        <v>0</v>
      </c>
      <c r="E5" s="65">
        <f>C5+D5</f>
        <v>0</v>
      </c>
    </row>
    <row r="6" spans="1:5" ht="15" thickBot="1" x14ac:dyDescent="0.35">
      <c r="A6" s="60" t="s">
        <v>118</v>
      </c>
      <c r="B6" s="64">
        <v>1</v>
      </c>
      <c r="C6" s="65"/>
      <c r="D6" s="65">
        <f t="shared" ref="D6:D9" si="0">C6*0.22</f>
        <v>0</v>
      </c>
      <c r="E6" s="65">
        <f t="shared" ref="E6:E9" si="1">C6+D6</f>
        <v>0</v>
      </c>
    </row>
    <row r="7" spans="1:5" ht="15" thickBot="1" x14ac:dyDescent="0.35">
      <c r="A7" s="60" t="s">
        <v>125</v>
      </c>
      <c r="B7" s="64">
        <v>1</v>
      </c>
      <c r="C7" s="65"/>
      <c r="D7" s="65">
        <f t="shared" si="0"/>
        <v>0</v>
      </c>
      <c r="E7" s="65">
        <f t="shared" si="1"/>
        <v>0</v>
      </c>
    </row>
    <row r="8" spans="1:5" s="62" customFormat="1" ht="15" thickBot="1" x14ac:dyDescent="0.35">
      <c r="A8" s="60" t="s">
        <v>120</v>
      </c>
      <c r="B8" s="64">
        <v>1</v>
      </c>
      <c r="C8" s="65"/>
      <c r="D8" s="65">
        <f t="shared" si="0"/>
        <v>0</v>
      </c>
      <c r="E8" s="65">
        <f t="shared" ref="E8" si="2">C8+D8</f>
        <v>0</v>
      </c>
    </row>
    <row r="9" spans="1:5" ht="15" thickBot="1" x14ac:dyDescent="0.35">
      <c r="A9" s="60" t="s">
        <v>119</v>
      </c>
      <c r="B9" s="64">
        <v>1</v>
      </c>
      <c r="C9" s="65"/>
      <c r="D9" s="65">
        <f t="shared" si="0"/>
        <v>0</v>
      </c>
      <c r="E9" s="65">
        <f t="shared" si="1"/>
        <v>0</v>
      </c>
    </row>
    <row r="10" spans="1:5" x14ac:dyDescent="0.3">
      <c r="A10" s="61"/>
      <c r="B10" s="61"/>
    </row>
  </sheetData>
  <pageMargins left="0.64" right="0.78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4</vt:i4>
      </vt:variant>
    </vt:vector>
  </HeadingPairs>
  <TitlesOfParts>
    <vt:vector size="8" baseType="lpstr">
      <vt:lpstr>Naslovna stran</vt:lpstr>
      <vt:lpstr>SPECIFIKACIJA PONUDBENE CENE</vt:lpstr>
      <vt:lpstr>Priloga 1</vt:lpstr>
      <vt:lpstr>Priloga 2</vt:lpstr>
      <vt:lpstr>'SPECIFIKACIJA PONUDBENE CENE'!_Toc31805000</vt:lpstr>
      <vt:lpstr>'SPECIFIKACIJA PONUDBENE CENE'!_Toc31805001</vt:lpstr>
      <vt:lpstr>'SPECIFIKACIJA PONUDBENE CENE'!_Toc31805002</vt:lpstr>
      <vt:lpstr>'SPECIFIKACIJA PONUDBENE CENE'!Področje_tiskanja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Rejc</dc:creator>
  <cp:lastModifiedBy>Sanja Alaber</cp:lastModifiedBy>
  <cp:lastPrinted>2020-07-01T12:00:34Z</cp:lastPrinted>
  <dcterms:created xsi:type="dcterms:W3CDTF">2020-02-14T07:40:04Z</dcterms:created>
  <dcterms:modified xsi:type="dcterms:W3CDTF">2021-05-10T08:14:24Z</dcterms:modified>
</cp:coreProperties>
</file>