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43017 Kohezija Železniki\JAVNA NAROČILA\GRADNJA\ZUNANJA KONTROLA KAKOVOSTI\VER_3a_RD - končna verzija\"/>
    </mc:Choice>
  </mc:AlternateContent>
  <bookViews>
    <workbookView xWindow="-120" yWindow="-120" windowWidth="29040" windowHeight="15840"/>
  </bookViews>
  <sheets>
    <sheet name="DRSI" sheetId="6" r:id="rId1"/>
    <sheet name="DRSV" sheetId="7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I442" i="7" l="1"/>
  <c r="I438" i="7"/>
  <c r="I304" i="6"/>
  <c r="K388" i="7" l="1"/>
  <c r="K259" i="6"/>
  <c r="K256" i="6"/>
  <c r="K386" i="7"/>
  <c r="K394" i="7"/>
  <c r="K264" i="6"/>
  <c r="K423" i="7" l="1"/>
  <c r="J425" i="7" s="1"/>
  <c r="I441" i="7" s="1"/>
  <c r="F423" i="7"/>
  <c r="K415" i="7"/>
  <c r="K411" i="7"/>
  <c r="K401" i="7"/>
  <c r="K400" i="7"/>
  <c r="K399" i="7"/>
  <c r="K390" i="7"/>
  <c r="K389" i="7"/>
  <c r="K387" i="7"/>
  <c r="K379" i="7"/>
  <c r="J381" i="7" s="1"/>
  <c r="K372" i="7"/>
  <c r="K368" i="7"/>
  <c r="K362" i="7"/>
  <c r="K356" i="7"/>
  <c r="K350" i="7"/>
  <c r="K347" i="7"/>
  <c r="K343" i="7"/>
  <c r="K342" i="7"/>
  <c r="K336" i="7"/>
  <c r="K334" i="7"/>
  <c r="K331" i="7"/>
  <c r="K323" i="7"/>
  <c r="K316" i="7"/>
  <c r="K315" i="7"/>
  <c r="K314" i="7"/>
  <c r="K311" i="7"/>
  <c r="K306" i="7"/>
  <c r="K305" i="7"/>
  <c r="K304" i="7"/>
  <c r="K303" i="7"/>
  <c r="K301" i="7"/>
  <c r="K300" i="7"/>
  <c r="K296" i="7"/>
  <c r="K290" i="7"/>
  <c r="K287" i="7"/>
  <c r="K286" i="7"/>
  <c r="K285" i="7"/>
  <c r="K284" i="7"/>
  <c r="K278" i="7"/>
  <c r="G278" i="7"/>
  <c r="K275" i="7"/>
  <c r="K274" i="7"/>
  <c r="A266" i="7"/>
  <c r="K261" i="7"/>
  <c r="F261" i="7"/>
  <c r="E261" i="7"/>
  <c r="K260" i="7"/>
  <c r="F260" i="7"/>
  <c r="E260" i="7"/>
  <c r="K259" i="7"/>
  <c r="F259" i="7"/>
  <c r="E259" i="7"/>
  <c r="K258" i="7"/>
  <c r="F258" i="7"/>
  <c r="E258" i="7"/>
  <c r="K257" i="7"/>
  <c r="F257" i="7"/>
  <c r="E257" i="7"/>
  <c r="K251" i="7"/>
  <c r="F251" i="7"/>
  <c r="K240" i="7"/>
  <c r="F240" i="7"/>
  <c r="E240" i="7"/>
  <c r="K239" i="7"/>
  <c r="F239" i="7"/>
  <c r="E239" i="7"/>
  <c r="K238" i="7"/>
  <c r="F238" i="7"/>
  <c r="E238" i="7"/>
  <c r="K235" i="7"/>
  <c r="F235" i="7"/>
  <c r="E235" i="7"/>
  <c r="K233" i="7"/>
  <c r="F233" i="7"/>
  <c r="E233" i="7"/>
  <c r="K232" i="7"/>
  <c r="F232" i="7"/>
  <c r="E232" i="7"/>
  <c r="K231" i="7"/>
  <c r="F231" i="7"/>
  <c r="E231" i="7"/>
  <c r="K227" i="7"/>
  <c r="F227" i="7"/>
  <c r="E227" i="7"/>
  <c r="K226" i="7"/>
  <c r="F226" i="7"/>
  <c r="E226" i="7"/>
  <c r="K225" i="7"/>
  <c r="F225" i="7"/>
  <c r="E225" i="7"/>
  <c r="E224" i="7"/>
  <c r="K222" i="7"/>
  <c r="K219" i="7"/>
  <c r="A203" i="7"/>
  <c r="K199" i="7"/>
  <c r="F199" i="7"/>
  <c r="K197" i="7"/>
  <c r="F197" i="7"/>
  <c r="K193" i="7"/>
  <c r="K192" i="7"/>
  <c r="F192" i="7"/>
  <c r="K191" i="7"/>
  <c r="F191" i="7"/>
  <c r="E191" i="7"/>
  <c r="K190" i="7"/>
  <c r="F190" i="7"/>
  <c r="K189" i="7"/>
  <c r="F189" i="7"/>
  <c r="A183" i="7"/>
  <c r="K180" i="7"/>
  <c r="H180" i="7"/>
  <c r="F180" i="7"/>
  <c r="E180" i="7"/>
  <c r="K179" i="7"/>
  <c r="H179" i="7"/>
  <c r="F179" i="7"/>
  <c r="E179" i="7"/>
  <c r="E176" i="7"/>
  <c r="K175" i="7"/>
  <c r="H175" i="7"/>
  <c r="F175" i="7"/>
  <c r="E175" i="7"/>
  <c r="K174" i="7"/>
  <c r="H174" i="7"/>
  <c r="F174" i="7"/>
  <c r="E174" i="7"/>
  <c r="K173" i="7"/>
  <c r="H173" i="7"/>
  <c r="F173" i="7"/>
  <c r="E173" i="7"/>
  <c r="K172" i="7"/>
  <c r="H172" i="7"/>
  <c r="F172" i="7"/>
  <c r="E172" i="7"/>
  <c r="K171" i="7"/>
  <c r="H171" i="7"/>
  <c r="F171" i="7"/>
  <c r="E171" i="7"/>
  <c r="K170" i="7"/>
  <c r="H170" i="7"/>
  <c r="F170" i="7"/>
  <c r="E170" i="7"/>
  <c r="K166" i="7"/>
  <c r="H166" i="7"/>
  <c r="F166" i="7"/>
  <c r="E166" i="7"/>
  <c r="K165" i="7"/>
  <c r="H165" i="7"/>
  <c r="F165" i="7"/>
  <c r="E165" i="7"/>
  <c r="K164" i="7"/>
  <c r="H164" i="7"/>
  <c r="F164" i="7"/>
  <c r="E164" i="7"/>
  <c r="K163" i="7"/>
  <c r="H163" i="7"/>
  <c r="F163" i="7"/>
  <c r="E163" i="7"/>
  <c r="K162" i="7"/>
  <c r="H162" i="7"/>
  <c r="F162" i="7"/>
  <c r="E162" i="7"/>
  <c r="K157" i="7"/>
  <c r="H157" i="7"/>
  <c r="F157" i="7"/>
  <c r="E157" i="7"/>
  <c r="K156" i="7"/>
  <c r="H156" i="7"/>
  <c r="F156" i="7"/>
  <c r="E156" i="7"/>
  <c r="K152" i="7"/>
  <c r="F152" i="7"/>
  <c r="E152" i="7"/>
  <c r="K151" i="7"/>
  <c r="H151" i="7"/>
  <c r="F151" i="7"/>
  <c r="E151" i="7"/>
  <c r="K150" i="7"/>
  <c r="H150" i="7"/>
  <c r="F150" i="7"/>
  <c r="E150" i="7"/>
  <c r="K149" i="7"/>
  <c r="H149" i="7"/>
  <c r="F149" i="7"/>
  <c r="E149" i="7"/>
  <c r="K148" i="7"/>
  <c r="H148" i="7"/>
  <c r="F148" i="7"/>
  <c r="E148" i="7"/>
  <c r="K142" i="7"/>
  <c r="H142" i="7"/>
  <c r="F142" i="7"/>
  <c r="E142" i="7"/>
  <c r="K141" i="7"/>
  <c r="H141" i="7"/>
  <c r="F141" i="7"/>
  <c r="E141" i="7"/>
  <c r="K140" i="7"/>
  <c r="H140" i="7"/>
  <c r="F140" i="7"/>
  <c r="E140" i="7"/>
  <c r="K139" i="7"/>
  <c r="H139" i="7"/>
  <c r="F139" i="7"/>
  <c r="E139" i="7"/>
  <c r="K138" i="7"/>
  <c r="H138" i="7"/>
  <c r="F138" i="7"/>
  <c r="E138" i="7"/>
  <c r="K129" i="7"/>
  <c r="A129" i="7"/>
  <c r="K128" i="7"/>
  <c r="A128" i="7"/>
  <c r="K127" i="7"/>
  <c r="A127" i="7"/>
  <c r="K126" i="7"/>
  <c r="A126" i="7"/>
  <c r="A125" i="7"/>
  <c r="K122" i="7"/>
  <c r="A122" i="7"/>
  <c r="K121" i="7"/>
  <c r="A121" i="7"/>
  <c r="A120" i="7"/>
  <c r="K117" i="7"/>
  <c r="A117" i="7"/>
  <c r="K116" i="7"/>
  <c r="A116" i="7"/>
  <c r="K115" i="7"/>
  <c r="A115" i="7"/>
  <c r="K114" i="7"/>
  <c r="A114" i="7"/>
  <c r="K113" i="7"/>
  <c r="A113" i="7"/>
  <c r="K112" i="7"/>
  <c r="A112" i="7"/>
  <c r="A111" i="7"/>
  <c r="A110" i="7"/>
  <c r="A109" i="7"/>
  <c r="K105" i="7"/>
  <c r="A105" i="7"/>
  <c r="A104" i="7"/>
  <c r="A103" i="7"/>
  <c r="K100" i="7"/>
  <c r="A100" i="7"/>
  <c r="K99" i="7"/>
  <c r="A99" i="7"/>
  <c r="A98" i="7"/>
  <c r="K96" i="7"/>
  <c r="A96" i="7"/>
  <c r="K95" i="7"/>
  <c r="A95" i="7"/>
  <c r="K94" i="7"/>
  <c r="A94" i="7"/>
  <c r="K93" i="7"/>
  <c r="A93" i="7"/>
  <c r="K92" i="7"/>
  <c r="A92" i="7"/>
  <c r="K91" i="7"/>
  <c r="A91" i="7"/>
  <c r="K90" i="7"/>
  <c r="A90" i="7"/>
  <c r="K89" i="7"/>
  <c r="A89" i="7"/>
  <c r="K88" i="7"/>
  <c r="A88" i="7"/>
  <c r="K87" i="7"/>
  <c r="A87" i="7"/>
  <c r="A86" i="7"/>
  <c r="A85" i="7"/>
  <c r="A84" i="7"/>
  <c r="K81" i="7"/>
  <c r="A81" i="7"/>
  <c r="K80" i="7"/>
  <c r="A80" i="7"/>
  <c r="K79" i="7"/>
  <c r="A79" i="7"/>
  <c r="A78" i="7"/>
  <c r="K75" i="7"/>
  <c r="A75" i="7"/>
  <c r="K74" i="7"/>
  <c r="A74" i="7"/>
  <c r="K73" i="7"/>
  <c r="A73" i="7"/>
  <c r="K72" i="7"/>
  <c r="A72" i="7"/>
  <c r="K71" i="7"/>
  <c r="A71" i="7"/>
  <c r="A70" i="7"/>
  <c r="K66" i="7"/>
  <c r="A66" i="7"/>
  <c r="K65" i="7"/>
  <c r="A65" i="7"/>
  <c r="K64" i="7"/>
  <c r="A64" i="7"/>
  <c r="A63" i="7"/>
  <c r="A62" i="7"/>
  <c r="K59" i="7"/>
  <c r="A59" i="7"/>
  <c r="K58" i="7"/>
  <c r="A58" i="7"/>
  <c r="K57" i="7"/>
  <c r="A57" i="7"/>
  <c r="A56" i="7"/>
  <c r="A53" i="7"/>
  <c r="K52" i="7"/>
  <c r="A52" i="7"/>
  <c r="K51" i="7"/>
  <c r="A51" i="7"/>
  <c r="K50" i="7"/>
  <c r="A50" i="7"/>
  <c r="K49" i="7"/>
  <c r="A49" i="7"/>
  <c r="K48" i="7"/>
  <c r="A48" i="7"/>
  <c r="K47" i="7"/>
  <c r="A47" i="7"/>
  <c r="K46" i="7"/>
  <c r="A46" i="7"/>
  <c r="A45" i="7"/>
  <c r="A44" i="7"/>
  <c r="K41" i="7"/>
  <c r="A41" i="7"/>
  <c r="K40" i="7"/>
  <c r="A40" i="7"/>
  <c r="K39" i="7"/>
  <c r="A39" i="7"/>
  <c r="K38" i="7"/>
  <c r="A38" i="7"/>
  <c r="K37" i="7"/>
  <c r="A37" i="7"/>
  <c r="K36" i="7"/>
  <c r="A36" i="7"/>
  <c r="K35" i="7"/>
  <c r="A35" i="7"/>
  <c r="K34" i="7"/>
  <c r="A34" i="7"/>
  <c r="A33" i="7"/>
  <c r="K31" i="7"/>
  <c r="A31" i="7"/>
  <c r="K30" i="7"/>
  <c r="A30" i="7"/>
  <c r="K29" i="7"/>
  <c r="A29" i="7"/>
  <c r="A27" i="7"/>
  <c r="A25" i="7"/>
  <c r="A107" i="7" s="1"/>
  <c r="A4" i="7"/>
  <c r="A1" i="7"/>
  <c r="K288" i="6"/>
  <c r="J290" i="6" s="1"/>
  <c r="I303" i="6" s="1"/>
  <c r="F288" i="6"/>
  <c r="K280" i="6"/>
  <c r="K276" i="6"/>
  <c r="K260" i="6"/>
  <c r="K258" i="6"/>
  <c r="K257" i="6"/>
  <c r="J268" i="6" s="1"/>
  <c r="K248" i="6"/>
  <c r="K244" i="6"/>
  <c r="K243" i="6"/>
  <c r="K238" i="6"/>
  <c r="K237" i="6"/>
  <c r="K236" i="6"/>
  <c r="K235" i="6"/>
  <c r="K233" i="6"/>
  <c r="K232" i="6"/>
  <c r="K227" i="6"/>
  <c r="K224" i="6"/>
  <c r="K223" i="6"/>
  <c r="A215" i="6"/>
  <c r="K212" i="6"/>
  <c r="F212" i="6"/>
  <c r="K201" i="6"/>
  <c r="F201" i="6"/>
  <c r="E201" i="6"/>
  <c r="K200" i="6"/>
  <c r="F200" i="6"/>
  <c r="E200" i="6"/>
  <c r="K199" i="6"/>
  <c r="F199" i="6"/>
  <c r="E199" i="6"/>
  <c r="K196" i="6"/>
  <c r="F196" i="6"/>
  <c r="E196" i="6"/>
  <c r="K194" i="6"/>
  <c r="F194" i="6"/>
  <c r="E194" i="6"/>
  <c r="K193" i="6"/>
  <c r="F193" i="6"/>
  <c r="E193" i="6"/>
  <c r="K192" i="6"/>
  <c r="F192" i="6"/>
  <c r="E192" i="6"/>
  <c r="K188" i="6"/>
  <c r="F188" i="6"/>
  <c r="E188" i="6"/>
  <c r="K187" i="6"/>
  <c r="F187" i="6"/>
  <c r="E187" i="6"/>
  <c r="E186" i="6"/>
  <c r="K184" i="6"/>
  <c r="K181" i="6"/>
  <c r="A164" i="6"/>
  <c r="K161" i="6"/>
  <c r="H161" i="6"/>
  <c r="F161" i="6"/>
  <c r="E161" i="6"/>
  <c r="K160" i="6"/>
  <c r="H160" i="6"/>
  <c r="F160" i="6"/>
  <c r="E160" i="6"/>
  <c r="E157" i="6"/>
  <c r="K156" i="6"/>
  <c r="H156" i="6"/>
  <c r="F156" i="6"/>
  <c r="E156" i="6"/>
  <c r="K155" i="6"/>
  <c r="H155" i="6"/>
  <c r="F155" i="6"/>
  <c r="E155" i="6"/>
  <c r="K154" i="6"/>
  <c r="H154" i="6"/>
  <c r="F154" i="6"/>
  <c r="E154" i="6"/>
  <c r="K153" i="6"/>
  <c r="H153" i="6"/>
  <c r="F153" i="6"/>
  <c r="E153" i="6"/>
  <c r="K152" i="6"/>
  <c r="H152" i="6"/>
  <c r="F152" i="6"/>
  <c r="E152" i="6"/>
  <c r="K151" i="6"/>
  <c r="H151" i="6"/>
  <c r="F151" i="6"/>
  <c r="E151" i="6"/>
  <c r="K147" i="6"/>
  <c r="H147" i="6"/>
  <c r="F147" i="6"/>
  <c r="E147" i="6"/>
  <c r="K146" i="6"/>
  <c r="H146" i="6"/>
  <c r="F146" i="6"/>
  <c r="E146" i="6"/>
  <c r="K145" i="6"/>
  <c r="H145" i="6"/>
  <c r="F145" i="6"/>
  <c r="E145" i="6"/>
  <c r="K144" i="6"/>
  <c r="H144" i="6"/>
  <c r="F144" i="6"/>
  <c r="E144" i="6"/>
  <c r="K143" i="6"/>
  <c r="H143" i="6"/>
  <c r="F143" i="6"/>
  <c r="E143" i="6"/>
  <c r="K138" i="6"/>
  <c r="H138" i="6"/>
  <c r="F138" i="6"/>
  <c r="E138" i="6"/>
  <c r="K137" i="6"/>
  <c r="H137" i="6"/>
  <c r="F137" i="6"/>
  <c r="E137" i="6"/>
  <c r="K133" i="6"/>
  <c r="F133" i="6"/>
  <c r="E133" i="6"/>
  <c r="K132" i="6"/>
  <c r="H132" i="6"/>
  <c r="F132" i="6"/>
  <c r="E132" i="6"/>
  <c r="K131" i="6"/>
  <c r="H131" i="6"/>
  <c r="F131" i="6"/>
  <c r="E131" i="6"/>
  <c r="K130" i="6"/>
  <c r="H130" i="6"/>
  <c r="F130" i="6"/>
  <c r="E130" i="6"/>
  <c r="K129" i="6"/>
  <c r="H129" i="6"/>
  <c r="F129" i="6"/>
  <c r="E129" i="6"/>
  <c r="K123" i="6"/>
  <c r="H123" i="6"/>
  <c r="F123" i="6"/>
  <c r="E123" i="6"/>
  <c r="K122" i="6"/>
  <c r="H122" i="6"/>
  <c r="F122" i="6"/>
  <c r="E122" i="6"/>
  <c r="K121" i="6"/>
  <c r="H121" i="6"/>
  <c r="F121" i="6"/>
  <c r="E121" i="6"/>
  <c r="K120" i="6"/>
  <c r="H120" i="6"/>
  <c r="F120" i="6"/>
  <c r="E120" i="6"/>
  <c r="K119" i="6"/>
  <c r="H119" i="6"/>
  <c r="F119" i="6"/>
  <c r="E119" i="6"/>
  <c r="K110" i="6"/>
  <c r="A110" i="6"/>
  <c r="K109" i="6"/>
  <c r="A109" i="6"/>
  <c r="K108" i="6"/>
  <c r="A108" i="6"/>
  <c r="K107" i="6"/>
  <c r="A107" i="6"/>
  <c r="A106" i="6"/>
  <c r="K103" i="6"/>
  <c r="A103" i="6"/>
  <c r="K102" i="6"/>
  <c r="A102" i="6"/>
  <c r="A101" i="6"/>
  <c r="K98" i="6"/>
  <c r="A98" i="6"/>
  <c r="K97" i="6"/>
  <c r="A97" i="6"/>
  <c r="K96" i="6"/>
  <c r="A96" i="6"/>
  <c r="K95" i="6"/>
  <c r="A95" i="6"/>
  <c r="K94" i="6"/>
  <c r="A94" i="6"/>
  <c r="K93" i="6"/>
  <c r="A93" i="6"/>
  <c r="A92" i="6"/>
  <c r="A91" i="6"/>
  <c r="A90" i="6"/>
  <c r="K86" i="6"/>
  <c r="A86" i="6"/>
  <c r="A85" i="6"/>
  <c r="A84" i="6"/>
  <c r="K82" i="6"/>
  <c r="A82" i="6"/>
  <c r="K81" i="6"/>
  <c r="A81" i="6"/>
  <c r="K80" i="6"/>
  <c r="A80" i="6"/>
  <c r="K79" i="6"/>
  <c r="A79" i="6"/>
  <c r="K78" i="6"/>
  <c r="A78" i="6"/>
  <c r="K77" i="6"/>
  <c r="A77" i="6"/>
  <c r="K76" i="6"/>
  <c r="A76" i="6"/>
  <c r="K75" i="6"/>
  <c r="A75" i="6"/>
  <c r="K74" i="6"/>
  <c r="A74" i="6"/>
  <c r="K73" i="6"/>
  <c r="A73" i="6"/>
  <c r="A72" i="6"/>
  <c r="A71" i="6"/>
  <c r="A70" i="6"/>
  <c r="K66" i="6"/>
  <c r="A66" i="6"/>
  <c r="K65" i="6"/>
  <c r="A65" i="6"/>
  <c r="K64" i="6"/>
  <c r="A64" i="6"/>
  <c r="A63" i="6"/>
  <c r="A62" i="6"/>
  <c r="K59" i="6"/>
  <c r="A59" i="6"/>
  <c r="K58" i="6"/>
  <c r="A58" i="6"/>
  <c r="K57" i="6"/>
  <c r="A57" i="6"/>
  <c r="A56" i="6"/>
  <c r="A53" i="6"/>
  <c r="K52" i="6"/>
  <c r="A52" i="6"/>
  <c r="K51" i="6"/>
  <c r="A51" i="6"/>
  <c r="K50" i="6"/>
  <c r="A50" i="6"/>
  <c r="K49" i="6"/>
  <c r="A49" i="6"/>
  <c r="K48" i="6"/>
  <c r="A48" i="6"/>
  <c r="K47" i="6"/>
  <c r="A47" i="6"/>
  <c r="K46" i="6"/>
  <c r="A46" i="6"/>
  <c r="A45" i="6"/>
  <c r="A44" i="6"/>
  <c r="K41" i="6"/>
  <c r="A41" i="6"/>
  <c r="K40" i="6"/>
  <c r="A40" i="6"/>
  <c r="K39" i="6"/>
  <c r="A39" i="6"/>
  <c r="K38" i="6"/>
  <c r="A38" i="6"/>
  <c r="K37" i="6"/>
  <c r="A37" i="6"/>
  <c r="K36" i="6"/>
  <c r="A36" i="6"/>
  <c r="K35" i="6"/>
  <c r="A35" i="6"/>
  <c r="K34" i="6"/>
  <c r="A34" i="6"/>
  <c r="A33" i="6"/>
  <c r="K31" i="6"/>
  <c r="A31" i="6"/>
  <c r="K30" i="6"/>
  <c r="A30" i="6"/>
  <c r="K29" i="6"/>
  <c r="A29" i="6"/>
  <c r="A27" i="6"/>
  <c r="A25" i="6"/>
  <c r="A88" i="6" s="1"/>
  <c r="A4" i="6"/>
  <c r="A1" i="6"/>
  <c r="J403" i="7" l="1"/>
  <c r="I439" i="7" s="1"/>
  <c r="I301" i="6"/>
  <c r="J203" i="7"/>
  <c r="I434" i="7" s="1"/>
  <c r="J375" i="7"/>
  <c r="I437" i="7" s="1"/>
  <c r="J132" i="7"/>
  <c r="I432" i="7" s="1"/>
  <c r="J417" i="7"/>
  <c r="I440" i="7" s="1"/>
  <c r="J325" i="7"/>
  <c r="I436" i="7" s="1"/>
  <c r="J266" i="7"/>
  <c r="I435" i="7" s="1"/>
  <c r="J183" i="7"/>
  <c r="I433" i="7" s="1"/>
  <c r="J107" i="7"/>
  <c r="I431" i="7" s="1"/>
  <c r="J282" i="6"/>
  <c r="I302" i="6" s="1"/>
  <c r="J250" i="6"/>
  <c r="I300" i="6" s="1"/>
  <c r="J215" i="6"/>
  <c r="I299" i="6" s="1"/>
  <c r="J164" i="6"/>
  <c r="I298" i="6" s="1"/>
  <c r="J113" i="6"/>
  <c r="I297" i="6" s="1"/>
  <c r="J88" i="6"/>
  <c r="I296" i="6" s="1"/>
  <c r="I443" i="7" l="1"/>
  <c r="I444" i="7" s="1"/>
  <c r="I305" i="6"/>
  <c r="I306" i="6" s="1"/>
</calcChain>
</file>

<file path=xl/sharedStrings.xml><?xml version="1.0" encoding="utf-8"?>
<sst xmlns="http://schemas.openxmlformats.org/spreadsheetml/2006/main" count="880" uniqueCount="344">
  <si>
    <t>PONUDBENI PREDRAČUN</t>
  </si>
  <si>
    <t>Program je izdelan na osnovi posredovanih količin iz projektne dokumentacije. Obseg povprečne pogostosti pre-</t>
  </si>
  <si>
    <t>skusov za notranjo in zunanjo kontrolo del je določen na osnovi tehničnih specifikacij (Splošni in tehnični pogoji,</t>
  </si>
  <si>
    <t>standardi, Tehnične specifikacije za javne ceste, ipd.) in obravnave posameznega tematskega področja na strokovnih</t>
  </si>
  <si>
    <t>komisijah za zemeljska dela, asfalte, betone, hidroizolacije in jekla.</t>
  </si>
  <si>
    <t xml:space="preserve">Za gradbene proizvode in polproizvode, ki se uporabljajo v procesu gradnje posameznih objektov je proizvajalec </t>
  </si>
  <si>
    <t xml:space="preserve">(izvajalec) dolžan zagotoviti izjave o skladnosti (po Zakonu o gradbenih proizvodih iz leta 2000 in TSC 04.100 za </t>
  </si>
  <si>
    <t>prevzemanje gradbenih proizvodov).</t>
  </si>
  <si>
    <t>Veljavna regulativa</t>
  </si>
  <si>
    <t xml:space="preserve">   Obseg del</t>
  </si>
  <si>
    <t>Zunanja kontrola</t>
  </si>
  <si>
    <t>Vrednost (EUR)</t>
  </si>
  <si>
    <t>(standard, TSC,…)</t>
  </si>
  <si>
    <t>enota mere</t>
  </si>
  <si>
    <t>količina</t>
  </si>
  <si>
    <t>na enoto</t>
  </si>
  <si>
    <t>število</t>
  </si>
  <si>
    <t>skupaj</t>
  </si>
  <si>
    <t>Eurokod 7</t>
  </si>
  <si>
    <r>
      <t>m</t>
    </r>
    <r>
      <rPr>
        <vertAlign val="superscript"/>
        <sz val="8"/>
        <rFont val="InterstateCE-Light"/>
        <family val="2"/>
        <charset val="238"/>
      </rPr>
      <t>1</t>
    </r>
  </si>
  <si>
    <t>2/km*</t>
  </si>
  <si>
    <t>št objektov</t>
  </si>
  <si>
    <t>0.5</t>
  </si>
  <si>
    <t>TSC 06.711</t>
  </si>
  <si>
    <t>TSC 06.720</t>
  </si>
  <si>
    <t>SIST -TS CEN ISO/TS 17892-1</t>
  </si>
  <si>
    <r>
      <t xml:space="preserve"> m</t>
    </r>
    <r>
      <rPr>
        <vertAlign val="superscript"/>
        <sz val="8"/>
        <rFont val="InterstateCE-Light"/>
        <family val="2"/>
        <charset val="238"/>
      </rPr>
      <t>2</t>
    </r>
  </si>
  <si>
    <t>SIST EN 1744-1, T15.1</t>
  </si>
  <si>
    <t>SIST -TS CEN ISO/TS 17892-12</t>
  </si>
  <si>
    <t>SIST EN 933-1</t>
  </si>
  <si>
    <t>SIST EN 13286-2</t>
  </si>
  <si>
    <t>* samo v območju do 0,5 m pod PSU</t>
  </si>
  <si>
    <t>SIST EN 13286-47</t>
  </si>
  <si>
    <r>
      <t xml:space="preserve"> m</t>
    </r>
    <r>
      <rPr>
        <vertAlign val="superscript"/>
        <sz val="8"/>
        <rFont val="InterstateCE-Light"/>
        <family val="2"/>
        <charset val="238"/>
      </rPr>
      <t>3</t>
    </r>
  </si>
  <si>
    <t>'* samo v območju do 0,5 m pod PSU</t>
  </si>
  <si>
    <t>št. plasti</t>
  </si>
  <si>
    <t>3 /plast**</t>
  </si>
  <si>
    <t>3 /plast*</t>
  </si>
  <si>
    <t>1 /plast</t>
  </si>
  <si>
    <t>* meritve povprečno vsako 3. plast</t>
  </si>
  <si>
    <t>**zaključna plast</t>
  </si>
  <si>
    <t>SIST EN 17892-11</t>
  </si>
  <si>
    <t>SIST EN 932-1</t>
  </si>
  <si>
    <r>
      <t xml:space="preserve"> m</t>
    </r>
    <r>
      <rPr>
        <vertAlign val="superscript"/>
        <sz val="8"/>
        <rFont val="InterstateCE-Light"/>
        <family val="2"/>
        <charset val="238"/>
      </rPr>
      <t>3</t>
    </r>
    <r>
      <rPr>
        <b/>
        <sz val="10"/>
        <rFont val="Arial"/>
        <family val="2"/>
        <charset val="238"/>
      </rPr>
      <t/>
    </r>
  </si>
  <si>
    <t>SIST EN 933-4</t>
  </si>
  <si>
    <t>SIST EN 1744-1, T.15.1</t>
  </si>
  <si>
    <t>TSC 06.610</t>
  </si>
  <si>
    <t xml:space="preserve"> pilot</t>
  </si>
  <si>
    <t>*   pri premostitvenih objektih se pregleda 100 %, pri podpornih zidovih pa 50 % pilotov</t>
  </si>
  <si>
    <t xml:space="preserve"> </t>
  </si>
  <si>
    <t xml:space="preserve">SKUPAJ </t>
  </si>
  <si>
    <r>
      <t>m</t>
    </r>
    <r>
      <rPr>
        <vertAlign val="superscript"/>
        <sz val="8"/>
        <color rgb="FF000000"/>
        <rFont val="InterstateCE-Light"/>
        <family val="2"/>
        <charset val="238"/>
      </rPr>
      <t>3</t>
    </r>
  </si>
  <si>
    <t>SIST EN 933-8</t>
  </si>
  <si>
    <r>
      <t>m</t>
    </r>
    <r>
      <rPr>
        <vertAlign val="superscript"/>
        <sz val="8"/>
        <color rgb="FF000000"/>
        <rFont val="InterstateCE-Light"/>
        <family val="2"/>
        <charset val="238"/>
      </rPr>
      <t>3 *</t>
    </r>
  </si>
  <si>
    <t>* če je ugotovljen delež delce &gt;0,063 mm večji od 3% se izvede preiskava metilen modro</t>
  </si>
  <si>
    <r>
      <t>m</t>
    </r>
    <r>
      <rPr>
        <vertAlign val="superscript"/>
        <sz val="8"/>
        <color rgb="FF000000"/>
        <rFont val="InterstateCE-Light"/>
        <family val="2"/>
        <charset val="238"/>
      </rPr>
      <t>2</t>
    </r>
  </si>
  <si>
    <r>
      <t xml:space="preserve"> m</t>
    </r>
    <r>
      <rPr>
        <vertAlign val="superscript"/>
        <sz val="8"/>
        <color rgb="FF000000"/>
        <rFont val="InterstateCE-Light"/>
        <family val="2"/>
        <charset val="238"/>
      </rPr>
      <t>2+</t>
    </r>
  </si>
  <si>
    <r>
      <t xml:space="preserve"> m</t>
    </r>
    <r>
      <rPr>
        <vertAlign val="superscript"/>
        <sz val="8"/>
        <color rgb="FF000000"/>
        <rFont val="InterstateCE-Light"/>
        <family val="2"/>
        <charset val="238"/>
      </rPr>
      <t>2</t>
    </r>
  </si>
  <si>
    <t>3  BITUMINIZIRANE ZMESI (TSC 06.300/06.410)</t>
  </si>
  <si>
    <t xml:space="preserve">   - zrnavost</t>
  </si>
  <si>
    <t xml:space="preserve">   - zmehčišče po PK</t>
  </si>
  <si>
    <t xml:space="preserve">   - penetracija</t>
  </si>
  <si>
    <t xml:space="preserve">   - delež veziva</t>
  </si>
  <si>
    <t xml:space="preserve">   - največja gostota bituminizirane zmesi</t>
  </si>
  <si>
    <t xml:space="preserve">   - prostorska gostota bituminizirane zmesi</t>
  </si>
  <si>
    <t xml:space="preserve">   - vsebnost votlin v bituminizirani zmesi</t>
  </si>
  <si>
    <t xml:space="preserve">   odvzem jeder iz vgrajene plasti:</t>
  </si>
  <si>
    <t xml:space="preserve">   - prostorska gostota asfaltne plasti</t>
  </si>
  <si>
    <t xml:space="preserve">   - vsebnost votlin v asfaltni plasti</t>
  </si>
  <si>
    <t xml:space="preserve">   - zgoščenost asfaltne plasti</t>
  </si>
  <si>
    <t xml:space="preserve">   - debelina asfaltne plasti</t>
  </si>
  <si>
    <t xml:space="preserve">   - meritve gostote asfaltne plasti z izotop. sondo </t>
  </si>
  <si>
    <t xml:space="preserve">      ali druga neporušna metoda (TSC 06.713)</t>
  </si>
  <si>
    <t>3.2 Bituminizirane zmesi za zgornje asfaltne nosilne plasti (AC base)</t>
  </si>
  <si>
    <t>3.2.3 Vgrajevana-proizvedena bituminizirana zmes</t>
  </si>
  <si>
    <t>*izjavo o skladnosti poda dobavitelj asfaltne zmesi za ta proizvod</t>
  </si>
  <si>
    <t>3.2.4 Vgrajena bituminizirana zmes</t>
  </si>
  <si>
    <t>*izjavo o skladnosti poda dobavitelj asfaltne zmesi za ta proizvod*</t>
  </si>
  <si>
    <t>3.2.5 Ekstrahirano bitumensko vezivo iz vgrajevane bituminizirane zmesi</t>
  </si>
  <si>
    <t xml:space="preserve">   - zlepljenost plasti</t>
  </si>
  <si>
    <t>3.5 Bituminizirane zmesi za obrabne in obrabno-zaporne asfaltne plasti</t>
  </si>
  <si>
    <t>3.5.1 Bitumenski beton (AC surf)</t>
  </si>
  <si>
    <t>3.5.1.3 Vgrajevana-proizvedena bituminizirana zmes</t>
  </si>
  <si>
    <t>3.5.1.4 Vgrajena bituminizirana zmes</t>
  </si>
  <si>
    <t>3.5.1.5 Ekstrahirano bitumensko vezivo iz vgrajevane bituminizirane zmesi</t>
  </si>
  <si>
    <t xml:space="preserve">   - redni nadzor in sodelovanje z Inženirjem</t>
  </si>
  <si>
    <t>SKUPAJ:</t>
  </si>
  <si>
    <t xml:space="preserve">5  HIDROIZOLACIJE </t>
  </si>
  <si>
    <t xml:space="preserve">5.1  Hidroizolacije na bitumenski osnovi in zaščita hidroizolacije </t>
  </si>
  <si>
    <t xml:space="preserve"> 5.1.2 Kontrola vgradnje</t>
  </si>
  <si>
    <t xml:space="preserve">   - površina podlage (ravnost, hrapavost)</t>
  </si>
  <si>
    <t xml:space="preserve">   - površina podlage (odtržna trdnost betona)</t>
  </si>
  <si>
    <t xml:space="preserve">   - osnovni epoksidni premaz (odtržna trdnost)</t>
  </si>
  <si>
    <t xml:space="preserve">   - bituminizirane zmesi za zaščitno plast:(MA (7)-liti asfalt ali</t>
  </si>
  <si>
    <t>ocena</t>
  </si>
  <si>
    <t>5.1.3 Nadzor in delna poročila o kakovosti izvedenih del</t>
  </si>
  <si>
    <t>*</t>
  </si>
  <si>
    <t xml:space="preserve">   - delna poročila (mesečna, polletna in letna) za</t>
  </si>
  <si>
    <t xml:space="preserve">     Hi na bitumenski osnovi celotnega odseka</t>
  </si>
  <si>
    <t xml:space="preserve">      </t>
  </si>
  <si>
    <t xml:space="preserve">* Za objekte do velikosti 1000 m2. Za viadukte se obseg potrebnega </t>
  </si>
  <si>
    <t xml:space="preserve">  nadzora smiselno prilagodi</t>
  </si>
  <si>
    <t xml:space="preserve">   - delna (mesečna ali večmesečna) poročila po dogovoru</t>
  </si>
  <si>
    <t xml:space="preserve">6  CEMENTNI BETON </t>
  </si>
  <si>
    <t>6.1 Transportni beton v betonarni</t>
  </si>
  <si>
    <t>Kontrola kakovosti betona kategorije II v betonarni v skladu s SIST EN 206-1 in SIST 1026.</t>
  </si>
  <si>
    <t xml:space="preserve">Za betone za prednapete objekte mora izvajalec določiti tudi posebne lastnosti betona: </t>
  </si>
  <si>
    <t xml:space="preserve">- lezenje, - krčenje, na 180 dni - modul elastičnosti </t>
  </si>
  <si>
    <t xml:space="preserve">6.2  Vgrajeni beton na objektu </t>
  </si>
  <si>
    <t xml:space="preserve"> Po določilih standarda SIST EN 13670:</t>
  </si>
  <si>
    <t>6.2.1 Začetna presoja sistema</t>
  </si>
  <si>
    <t xml:space="preserve">   - presoja </t>
  </si>
  <si>
    <t>6.2.2 Pregled projekta betona</t>
  </si>
  <si>
    <t xml:space="preserve">   - pregled</t>
  </si>
  <si>
    <t>6.2.3 Redni  nadzor kontrole kvalitete</t>
  </si>
  <si>
    <t xml:space="preserve">   - pri izvajanju betonarskih del</t>
  </si>
  <si>
    <t>mesečno</t>
  </si>
  <si>
    <t>6.2.4 Sveži beton - odvzem vzorca</t>
  </si>
  <si>
    <t xml:space="preserve">   - konsistenca (s posedom stožca)</t>
  </si>
  <si>
    <t>**</t>
  </si>
  <si>
    <t xml:space="preserve">   - vsebnost por (pri aeriranih betonih NOZT )</t>
  </si>
  <si>
    <t xml:space="preserve">   - vsebnost por (pri aeriranih betonih OPZT -S)</t>
  </si>
  <si>
    <t>* vsaka dobavljena količina</t>
  </si>
  <si>
    <t xml:space="preserve">6.2.5 Strjeni beton </t>
  </si>
  <si>
    <t xml:space="preserve">6.2.5.1 Strjeni beton </t>
  </si>
  <si>
    <t xml:space="preserve">   - tlačna trdnost in</t>
  </si>
  <si>
    <t xml:space="preserve"> 10% -15%</t>
  </si>
  <si>
    <t xml:space="preserve">     prostorninska masa</t>
  </si>
  <si>
    <t xml:space="preserve">   - neprepustnost za vodo</t>
  </si>
  <si>
    <t>***</t>
  </si>
  <si>
    <t xml:space="preserve">   - odpornost proti zmrzovanju v </t>
  </si>
  <si>
    <t xml:space="preserve">     prisotnosti talilnih soli ( OPZT-S )</t>
  </si>
  <si>
    <t>6.2.5.2 Strjeni beton za prednapete konstrukcije</t>
  </si>
  <si>
    <t xml:space="preserve">   - linearne deformacije 90 dni </t>
  </si>
  <si>
    <t>****</t>
  </si>
  <si>
    <t xml:space="preserve">   - tečenje (lezenje betona) do 180 dni </t>
  </si>
  <si>
    <t xml:space="preserve">   - statični modul elastičnosti </t>
  </si>
  <si>
    <t xml:space="preserve">* 1x dnevno, najmanj 3 preiskušanci za vsako partijo betona, oz. po </t>
  </si>
  <si>
    <t xml:space="preserve">  posebnem določilu za vsak segment, kampado ali odsek konstr.elem.</t>
  </si>
  <si>
    <t xml:space="preserve">** najmanj 3 preiskava za betone , ki se vgrajujejo v objekte istega </t>
  </si>
  <si>
    <t xml:space="preserve">    Izvajalca na določenem odseku AC in se dobavljajo iz iste betonarne</t>
  </si>
  <si>
    <t>*** najmanj 1 x objekt, za betone, ki se vgrajujejo v objekte istega izvajalca</t>
  </si>
  <si>
    <t xml:space="preserve">     na določenem odseku AC in se dobavljajo iz iste betonarne</t>
  </si>
  <si>
    <t>**** betoni za prednapete prekladne konstrukcije in zidove dolžine nad 100 m</t>
  </si>
  <si>
    <t xml:space="preserve">      1 x/objekt</t>
  </si>
  <si>
    <t>6.2.6  Delna poročila o kakovosti izvedenih del</t>
  </si>
  <si>
    <t xml:space="preserve">     za vse betone objektov odseka</t>
  </si>
  <si>
    <t>6.5  Injektiranje kablov in sider</t>
  </si>
  <si>
    <t>6.5.1 Kontrola proizvodnje</t>
  </si>
  <si>
    <t xml:space="preserve">   - temperatura</t>
  </si>
  <si>
    <t xml:space="preserve">   - pretočnost</t>
  </si>
  <si>
    <t xml:space="preserve">   - sprememba prostornine po 24 urah</t>
  </si>
  <si>
    <t>6.5.1.2 Kontrola med izvajanjem injektiranja</t>
  </si>
  <si>
    <t xml:space="preserve">   - izločanje vode po </t>
  </si>
  <si>
    <t xml:space="preserve">   - tlačna trnost po 28 dneh</t>
  </si>
  <si>
    <t>*  vsaka mešanica</t>
  </si>
  <si>
    <t>** vsak dan  injektiranja, najmanj 1 preiskava na 3 preskušancih</t>
  </si>
  <si>
    <t>***  20 % od predvidenega števila preskušancev oz.najmanj 1 x na objekt</t>
  </si>
  <si>
    <t xml:space="preserve">7   JEKLA ZA ARMIRANJE, PREDNAPENJANJE IN KONSTRUKCIJE </t>
  </si>
  <si>
    <t xml:space="preserve">7.1 Jekla za armiranje </t>
  </si>
  <si>
    <t>7.1.1 Armaturnja jekla v skladu s standardom SIST EN 1992-1-1 ter STS, ETA ali CUAP</t>
  </si>
  <si>
    <t xml:space="preserve">   - preiskave na upogib, povratni upogib  in kem. anal.</t>
  </si>
  <si>
    <r>
      <t>(R</t>
    </r>
    <r>
      <rPr>
        <vertAlign val="subscript"/>
        <sz val="9"/>
        <rFont val="InterstateCE-Light"/>
        <family val="2"/>
        <charset val="238"/>
      </rPr>
      <t>m/</t>
    </r>
    <r>
      <rPr>
        <sz val="9"/>
        <rFont val="InterstateCE-Light"/>
        <family val="2"/>
        <charset val="238"/>
      </rPr>
      <t xml:space="preserve"> R</t>
    </r>
    <r>
      <rPr>
        <vertAlign val="subscript"/>
        <sz val="9"/>
        <rFont val="InterstateCE-Light"/>
        <family val="2"/>
        <charset val="238"/>
      </rPr>
      <t xml:space="preserve">eH </t>
    </r>
    <r>
      <rPr>
        <sz val="9"/>
        <rFont val="InterstateCE-Light"/>
        <family val="2"/>
        <charset val="238"/>
      </rPr>
      <t>(R</t>
    </r>
    <r>
      <rPr>
        <vertAlign val="subscript"/>
        <sz val="9"/>
        <rFont val="InterstateCE-Light"/>
        <family val="2"/>
        <charset val="238"/>
      </rPr>
      <t>P0,2</t>
    </r>
    <r>
      <rPr>
        <sz val="9"/>
        <rFont val="InterstateCE-Light"/>
        <family val="2"/>
        <charset val="238"/>
      </rPr>
      <t>)</t>
    </r>
    <r>
      <rPr>
        <vertAlign val="subscript"/>
        <sz val="9"/>
        <rFont val="InterstateCE-Light"/>
        <family val="2"/>
        <charset val="238"/>
      </rPr>
      <t>,</t>
    </r>
    <r>
      <rPr>
        <sz val="9"/>
        <rFont val="InterstateCE-Light"/>
        <family val="2"/>
        <charset val="238"/>
      </rPr>
      <t xml:space="preserve"> A</t>
    </r>
    <r>
      <rPr>
        <vertAlign val="subscript"/>
        <sz val="9"/>
        <rFont val="InterstateCE-Light"/>
        <family val="2"/>
        <charset val="238"/>
      </rPr>
      <t>gt)</t>
    </r>
    <r>
      <rPr>
        <sz val="9"/>
        <rFont val="InterstateCE-Light"/>
        <family val="2"/>
        <charset val="238"/>
      </rPr>
      <t xml:space="preserve">, </t>
    </r>
  </si>
  <si>
    <t>SIST EN ISO 15630-1</t>
  </si>
  <si>
    <t xml:space="preserve"> t</t>
  </si>
  <si>
    <t>40-50</t>
  </si>
  <si>
    <t xml:space="preserve"> - dimenzijska in geometrijska kontrola  </t>
  </si>
  <si>
    <t>7.1.4  Poročila o kakovosti izvedenih del</t>
  </si>
  <si>
    <t xml:space="preserve">  - končna poročila o kakovosti materialov</t>
  </si>
  <si>
    <t>objekt</t>
  </si>
  <si>
    <t xml:space="preserve">     za jekla za armiranje objektov</t>
  </si>
  <si>
    <t>7.2 Prednapenjanje</t>
  </si>
  <si>
    <t>7.2.1 Jeklo za prednapenjanje, pletena pramena (vrvi), patentirana žica v skladu s standardom prEN 10138, STS</t>
  </si>
  <si>
    <t xml:space="preserve">   - preiskave žic in vrvi za prednapenjanje konstrukcij    </t>
  </si>
  <si>
    <r>
      <t xml:space="preserve">     (R</t>
    </r>
    <r>
      <rPr>
        <vertAlign val="subscript"/>
        <sz val="9"/>
        <rFont val="Arial CE"/>
        <family val="2"/>
        <charset val="238"/>
      </rPr>
      <t>m</t>
    </r>
    <r>
      <rPr>
        <sz val="9"/>
        <rFont val="Arial CE"/>
        <family val="2"/>
        <charset val="238"/>
      </rPr>
      <t>, R</t>
    </r>
    <r>
      <rPr>
        <vertAlign val="subscript"/>
        <sz val="9"/>
        <rFont val="Arial CE"/>
        <charset val="238"/>
      </rPr>
      <t>m</t>
    </r>
    <r>
      <rPr>
        <sz val="9"/>
        <rFont val="Arial CE"/>
        <family val="2"/>
        <charset val="238"/>
      </rPr>
      <t>/ R</t>
    </r>
    <r>
      <rPr>
        <vertAlign val="subscript"/>
        <sz val="9"/>
        <rFont val="Arial CE"/>
        <charset val="238"/>
      </rPr>
      <t>p0,1</t>
    </r>
    <r>
      <rPr>
        <sz val="9"/>
        <rFont val="Arial CE"/>
        <family val="2"/>
        <charset val="238"/>
      </rPr>
      <t xml:space="preserve"> A</t>
    </r>
    <r>
      <rPr>
        <vertAlign val="subscript"/>
        <sz val="9"/>
        <rFont val="Arial CE"/>
        <charset val="238"/>
      </rPr>
      <t xml:space="preserve">gt, </t>
    </r>
    <r>
      <rPr>
        <sz val="9"/>
        <rFont val="Arial CE"/>
        <family val="2"/>
        <charset val="238"/>
      </rPr>
      <t>E, Z.navijalni preskus)</t>
    </r>
  </si>
  <si>
    <t>SIST EN ISO 15630-3</t>
  </si>
  <si>
    <t>kolut</t>
  </si>
  <si>
    <t>1*</t>
  </si>
  <si>
    <t xml:space="preserve"> - relaksacija</t>
  </si>
  <si>
    <t>SIST EN 15630-3</t>
  </si>
  <si>
    <t>1**</t>
  </si>
  <si>
    <t xml:space="preserve"> -dinamične preiskave</t>
  </si>
  <si>
    <t>SIST EN ISO 15360-3</t>
  </si>
  <si>
    <t xml:space="preserve"> -ostale preiskave korozijski test, natezno upogibni test</t>
  </si>
  <si>
    <t xml:space="preserve"> kos</t>
  </si>
  <si>
    <t>7.2.3  Poročila o kakovosti izvedenih del</t>
  </si>
  <si>
    <t>7.4 Prednapeta geotehnična sidra</t>
  </si>
  <si>
    <t>7.4.1 Sestanki, ogledi in konzultacije za področje sidranja</t>
  </si>
  <si>
    <t xml:space="preserve">   - sodelovanje z nadzorom</t>
  </si>
  <si>
    <t>sidrani objekt</t>
  </si>
  <si>
    <t>2 / objekt</t>
  </si>
  <si>
    <t>kos</t>
  </si>
  <si>
    <t>SIST EN 10002-1</t>
  </si>
  <si>
    <t>7.4.2.6 Kontrola med izvajanjem injektiranja v skladu s SIST EN 447</t>
  </si>
  <si>
    <t xml:space="preserve">   - preverjanje istovetnosti recepture in vhod. Materialov</t>
  </si>
  <si>
    <t>SIST EN 446</t>
  </si>
  <si>
    <t>injek. masa</t>
  </si>
  <si>
    <t xml:space="preserve">   - kontrola pogojev pri injektiranju</t>
  </si>
  <si>
    <t xml:space="preserve">   - preskusi po SIST EN 445:</t>
  </si>
  <si>
    <t xml:space="preserve"> SIST EN 445</t>
  </si>
  <si>
    <t xml:space="preserve">        pretočnost</t>
  </si>
  <si>
    <t>SIST EN 445, t.č. 4.3</t>
  </si>
  <si>
    <t xml:space="preserve">        izločanje vode</t>
  </si>
  <si>
    <t>SIST EN 445, t.č. 4.5</t>
  </si>
  <si>
    <t xml:space="preserve">        sprememba prostornine</t>
  </si>
  <si>
    <t xml:space="preserve">        tlačna trdnost</t>
  </si>
  <si>
    <t>SIST EN 445, t.č. 4.6</t>
  </si>
  <si>
    <t>*  kontrola vsakega od navedenih preskusov skladno s podeljenim soglasjem za sidro</t>
  </si>
  <si>
    <t>** 1× na objekt, vendar ne manj kot 1× na mesec/300 sider</t>
  </si>
  <si>
    <t>7.4.3 Preskusi pri vgrajevanju sider</t>
  </si>
  <si>
    <t xml:space="preserve">   - geološka spremljava vrtanja vrtin za testna</t>
  </si>
  <si>
    <t xml:space="preserve">     sidra in sidra, pri katerih se izvede CPN</t>
  </si>
  <si>
    <t>SIST EN 1537, t.č. 8.1</t>
  </si>
  <si>
    <t>vrtine sider</t>
  </si>
  <si>
    <t>10 %</t>
  </si>
  <si>
    <t xml:space="preserve">7.4.4 Preskusi nosilnosti sider </t>
  </si>
  <si>
    <t xml:space="preserve">    - preiskava sidra (PS)</t>
  </si>
  <si>
    <t>SIST EN 1537, Dodatek E</t>
  </si>
  <si>
    <t>sidro objekta</t>
  </si>
  <si>
    <t>2 %***</t>
  </si>
  <si>
    <t xml:space="preserve">    - celoviti preskus napenjanja (CPN)</t>
  </si>
  <si>
    <t>min 5 %</t>
  </si>
  <si>
    <t xml:space="preserve">    - enostavni preskus napenjanja (EPN)</t>
  </si>
  <si>
    <t>* naključno izbrana sidra po zahtevi Inženirja</t>
  </si>
  <si>
    <t>** CPN vsaj na 10% sider objekta, vendar ne manj kot na 3 sidrih</t>
  </si>
  <si>
    <t>*** PS na posebej vgrajenih sidrih v deležu 2% sider objekta,</t>
  </si>
  <si>
    <t>vendar ne manj kot 3</t>
  </si>
  <si>
    <t>7.4.7 Končno poročilo o kakovosti izvedenega sidranja</t>
  </si>
  <si>
    <t xml:space="preserve">  - končna poročila</t>
  </si>
  <si>
    <t>na objekt</t>
  </si>
  <si>
    <t>7.5 Pasivna geotehnična sidra</t>
  </si>
  <si>
    <t xml:space="preserve">   - v 2. geotehnični kategoriji:</t>
  </si>
  <si>
    <t>7.5.1.2 Kontrola med izvajanjem injektiranja (SIST EN 12715)</t>
  </si>
  <si>
    <t xml:space="preserve"> SIST EN 446</t>
  </si>
  <si>
    <t xml:space="preserve">   - preskusi po:</t>
  </si>
  <si>
    <t>** 1× na objekt, vendar ne manj kot 1× na 300 sider</t>
  </si>
  <si>
    <t>7.5.2 Izvlečni preskusi pasivnih sider, po STS, SIST EN 14490</t>
  </si>
  <si>
    <t>SIST EN 14490, t.č. A.5</t>
  </si>
  <si>
    <t>sidro</t>
  </si>
  <si>
    <t>*… ne manj kot 3 preskuse</t>
  </si>
  <si>
    <t>***…po zahtevi projektanta</t>
  </si>
  <si>
    <t>7.5.3. Končno poročilo o kakovosti izvedenega sidranja</t>
  </si>
  <si>
    <t>8 OPREMA OBJEKTOV</t>
  </si>
  <si>
    <t>8.1 Varnostne ograje skladno s SIST EN 1317-1,-2,-5</t>
  </si>
  <si>
    <t>a) odbojniki, stebrički, distančniki</t>
  </si>
  <si>
    <r>
      <t xml:space="preserve">     izgled, mehanske lastnosti (R</t>
    </r>
    <r>
      <rPr>
        <vertAlign val="subscript"/>
        <sz val="9"/>
        <color rgb="FF000000"/>
        <rFont val="InterstateCE-Light"/>
        <family val="2"/>
        <charset val="238"/>
      </rPr>
      <t>m</t>
    </r>
    <r>
      <rPr>
        <sz val="9"/>
        <color rgb="FF000000"/>
        <rFont val="InterstateCE-Light"/>
        <family val="2"/>
        <charset val="238"/>
      </rPr>
      <t>, R</t>
    </r>
    <r>
      <rPr>
        <vertAlign val="subscript"/>
        <sz val="9"/>
        <color rgb="FF000000"/>
        <rFont val="InterstateCE-Light"/>
        <family val="2"/>
        <charset val="238"/>
      </rPr>
      <t>e</t>
    </r>
    <r>
      <rPr>
        <sz val="9"/>
        <color rgb="FF000000"/>
        <rFont val="InterstateCE-Light"/>
        <family val="2"/>
        <charset val="238"/>
      </rPr>
      <t>, A</t>
    </r>
    <r>
      <rPr>
        <vertAlign val="subscript"/>
        <sz val="9"/>
        <color rgb="FF000000"/>
        <rFont val="InterstateCE-Light"/>
        <family val="2"/>
        <charset val="238"/>
      </rPr>
      <t>5</t>
    </r>
    <r>
      <rPr>
        <sz val="9"/>
        <color rgb="FF000000"/>
        <rFont val="InterstateCE-Light"/>
        <family val="2"/>
        <charset val="238"/>
      </rPr>
      <t>)</t>
    </r>
  </si>
  <si>
    <t>&lt;1km=1vz.</t>
  </si>
  <si>
    <t xml:space="preserve">     kemijska analiza (vsebnost C, Mn, Si, P, S,)</t>
  </si>
  <si>
    <r>
      <t xml:space="preserve"> m</t>
    </r>
    <r>
      <rPr>
        <vertAlign val="superscript"/>
        <sz val="8"/>
        <color rgb="FF000000"/>
        <rFont val="InterstateCE-Light"/>
        <family val="2"/>
        <charset val="238"/>
      </rPr>
      <t>1</t>
    </r>
  </si>
  <si>
    <t>1-5km=2vz.</t>
  </si>
  <si>
    <t xml:space="preserve">     oprijem in debelina pocinkanja</t>
  </si>
  <si>
    <t>&gt;5km=3vz.</t>
  </si>
  <si>
    <t>b) vijačni material</t>
  </si>
  <si>
    <t>SIST EN ISO 898-1</t>
  </si>
  <si>
    <t xml:space="preserve">     izgled, trdota, debelina pocinkanja, poroznost</t>
  </si>
  <si>
    <t>1 x objekt</t>
  </si>
  <si>
    <t>c) pregled montirane varnostne ograje</t>
  </si>
  <si>
    <t>SIST EN ISO 1461</t>
  </si>
  <si>
    <t xml:space="preserve">     izgled, debelina pocinkanja</t>
  </si>
  <si>
    <t>Opomba: pri preverjeni istočasni nabavi ena preisk. lahko tudi za več objektov</t>
  </si>
  <si>
    <t>Končno poročilo o kvaliteti izvedenih del vključiti v poročilo pod t. 9.2</t>
  </si>
  <si>
    <t>8.1.1 Delna poročila o kakovosti izvedenih del</t>
  </si>
  <si>
    <t xml:space="preserve">     za vse varnostne ograje odseka</t>
  </si>
  <si>
    <t>8.2 Mostne ograje</t>
  </si>
  <si>
    <t>a) konstrukcija ograje</t>
  </si>
  <si>
    <r>
      <t xml:space="preserve">     izgled, mehanske lastnosti (R</t>
    </r>
    <r>
      <rPr>
        <vertAlign val="subscript"/>
        <sz val="9"/>
        <color rgb="FF000000"/>
        <rFont val="InterstateCE-Light"/>
        <family val="2"/>
        <charset val="238"/>
      </rPr>
      <t>m</t>
    </r>
    <r>
      <rPr>
        <sz val="9"/>
        <color rgb="FF000000"/>
        <rFont val="InterstateCE-Light"/>
        <family val="2"/>
        <charset val="238"/>
      </rPr>
      <t>, R</t>
    </r>
    <r>
      <rPr>
        <vertAlign val="subscript"/>
        <sz val="9"/>
        <color rgb="FF000000"/>
        <rFont val="InterstateCE-Light"/>
        <family val="2"/>
        <charset val="238"/>
      </rPr>
      <t>e</t>
    </r>
    <r>
      <rPr>
        <sz val="9"/>
        <color rgb="FF000000"/>
        <rFont val="InterstateCE-Light"/>
        <family val="2"/>
        <charset val="238"/>
      </rPr>
      <t>, A</t>
    </r>
    <r>
      <rPr>
        <vertAlign val="subscript"/>
        <sz val="9"/>
        <color rgb="FF000000"/>
        <rFont val="InterstateCE-Light"/>
        <family val="2"/>
        <charset val="238"/>
      </rPr>
      <t>5</t>
    </r>
    <r>
      <rPr>
        <sz val="9"/>
        <color rgb="FF000000"/>
        <rFont val="InterstateCE-Light"/>
        <family val="2"/>
        <charset val="238"/>
      </rPr>
      <t>),</t>
    </r>
  </si>
  <si>
    <t xml:space="preserve">     kemijska analiza (vsebnost C, Mn, Si, P, S,),</t>
  </si>
  <si>
    <t>b) pregled montirane mostne ograje</t>
  </si>
  <si>
    <t>8.2.1 Delna poročila o kakovosti izvedenih del</t>
  </si>
  <si>
    <t xml:space="preserve">     za vse mostne ograje odseka</t>
  </si>
  <si>
    <r>
      <t xml:space="preserve"> m</t>
    </r>
    <r>
      <rPr>
        <vertAlign val="superscript"/>
        <sz val="9"/>
        <rFont val="InterstateCE-Light"/>
        <family val="2"/>
        <charset val="238"/>
      </rPr>
      <t>1</t>
    </r>
  </si>
  <si>
    <t xml:space="preserve">8.6  Ležišča </t>
  </si>
  <si>
    <t>* pregled dokumentacije in obisk na gradbišču</t>
  </si>
  <si>
    <t xml:space="preserve">8.7  Dilatacije </t>
  </si>
  <si>
    <t xml:space="preserve"> - kovinske:lamelne ali glavniki po TL/TP- FÜ / ETA/ TSC 07.107</t>
  </si>
  <si>
    <t xml:space="preserve"> -pregled dilatacij na objektu za n=&lt;3</t>
  </si>
  <si>
    <t>TSC 07.107; TL/TP-FU</t>
  </si>
  <si>
    <t>8.9 Ničelni pregledi cestnih objektov - za novogradnje</t>
  </si>
  <si>
    <t>ničelni pregled se izvede, ko je objekt dokončan oz. pred tehničnim pregledom tako, da so</t>
  </si>
  <si>
    <t>zaključki ničelnega pregleda osnova za vzpostavitev rednega pregledovanja objektov in njihovega vzdrževanja</t>
  </si>
  <si>
    <t>10 OPREMA CEST</t>
  </si>
  <si>
    <t xml:space="preserve"> število</t>
  </si>
  <si>
    <r>
      <t xml:space="preserve">10.4 Kovinske konstrukcije </t>
    </r>
    <r>
      <rPr>
        <sz val="10"/>
        <rFont val="InterstateCE-Light"/>
        <family val="2"/>
        <charset val="238"/>
      </rPr>
      <t>(jeklene konstrukcije, portali, prometni znaki, javna razsvetljava)</t>
    </r>
  </si>
  <si>
    <t>10.4.1 Jeklene konstrukcije po SIST EN 1090</t>
  </si>
  <si>
    <t>a.) skladnost izvedbe s projektom</t>
  </si>
  <si>
    <t>SIST EN 1090-1</t>
  </si>
  <si>
    <t>d) strokovna ocena izvedbe konstukcije</t>
  </si>
  <si>
    <t>SIST EN 1090-2</t>
  </si>
  <si>
    <t>11 KONČNA POROČILA Z OCENO IZVEDENIH DEL</t>
  </si>
  <si>
    <t xml:space="preserve"> Končna ocena kvalitete izvedenih del mora vsebovati oceno vseh izvedenih del na posameznem</t>
  </si>
  <si>
    <t xml:space="preserve"> objektu, deviaciji ali trasi (zemeljskih del, betonov, asfaltov, hidroizolacij, jekel,…)</t>
  </si>
  <si>
    <t>11.1 Trasa</t>
  </si>
  <si>
    <t xml:space="preserve"> - končno poročilo o kakovosti izvedenih del</t>
  </si>
  <si>
    <t>11.2 Objekti</t>
  </si>
  <si>
    <t>12 Koordinacije, sodelovanje s strokovno službo naročnika in inženirja,</t>
  </si>
  <si>
    <t xml:space="preserve">     vrednotenje preiskav in končnih ocen notranje kontrole kvalitete,</t>
  </si>
  <si>
    <t xml:space="preserve">     izvedba dodatnih preiskav (vrednoteno v urah)</t>
  </si>
  <si>
    <t>12 Koordinacije, sodelovanje s strokovno službo naročnika….</t>
  </si>
  <si>
    <t>REKAPITULACIJA:</t>
  </si>
  <si>
    <t>EUR</t>
  </si>
  <si>
    <t>1  ZEMELJSKA DELA IN TEMELJENJE</t>
  </si>
  <si>
    <t>2  SPODNJE NOSILNE PLASTI</t>
  </si>
  <si>
    <t>Skupaj (1 - 12)</t>
  </si>
  <si>
    <t>22 % DDV:</t>
  </si>
  <si>
    <t>SKUPAJ</t>
  </si>
  <si>
    <t>Projekt d.d Nova Gorica</t>
  </si>
  <si>
    <t>Protipoplavna ureditev porečja Selške Sore</t>
  </si>
  <si>
    <t xml:space="preserve"> m3</t>
  </si>
  <si>
    <t>9 TESNILNA ZAVESA</t>
  </si>
  <si>
    <t>a.) pregled dokumentacije, pregled testnega polja</t>
  </si>
  <si>
    <t>9.1 Kontrola pri izvedbi tesnilne zavese</t>
  </si>
  <si>
    <t>2/ leto</t>
  </si>
  <si>
    <t>ASTM D2950-91</t>
  </si>
  <si>
    <t>m2</t>
  </si>
  <si>
    <t>10/objekt</t>
  </si>
  <si>
    <t>2/leto</t>
  </si>
  <si>
    <t xml:space="preserve">   - projektno raziskovalni preskus (izvedba)</t>
  </si>
  <si>
    <t xml:space="preserve">   - kontrola pri vgrajevanju-prisotnost zkk pri preskusu</t>
  </si>
  <si>
    <t>2 SPODNJE NOSILNE PLASTI</t>
  </si>
  <si>
    <t>po SIST EN 1337 in Zulassung DiBt / TSC 07.106</t>
  </si>
  <si>
    <t xml:space="preserve"> -pregled ležišč na objektu; za ležišča za vertikalno silo P&lt;8000 kN</t>
  </si>
  <si>
    <t>TSC 07.106/SIST EN 1337</t>
  </si>
  <si>
    <t>Republika Slovenija, Ministrstvo za okolje in prostor, Direkcija Republike Slovenije za vode</t>
  </si>
  <si>
    <t>Republika Slovenija, Ministrstvo za infrastrukturo, Direkcija Republike Slovenije za infrastrukturo</t>
  </si>
  <si>
    <t>Projekt:</t>
  </si>
  <si>
    <t xml:space="preserve">8.6.1  Pregled ležišč </t>
  </si>
  <si>
    <t>8.7.1  Pregled dilatacij</t>
  </si>
  <si>
    <t>c.) kontrola protikorozijske zaščite</t>
  </si>
  <si>
    <t>SIST EN ISO 12944:2018</t>
  </si>
  <si>
    <t>10.1 Preskus skladnosti izvedbe talnih označb</t>
  </si>
  <si>
    <t>10.1.1 Tankoslojne talne označbe</t>
  </si>
  <si>
    <t>SIST EN 1436</t>
  </si>
  <si>
    <t>10.3 Delna poročila o kakovosti izvedenih del</t>
  </si>
  <si>
    <t xml:space="preserve">     za vso opremo odseka</t>
  </si>
  <si>
    <t>pregled</t>
  </si>
  <si>
    <t>preiskav/ogledov/poročil</t>
  </si>
  <si>
    <t>V preiskavi upoštevati vsaj 5 meritev na črtah in 2 na prehodih za pešce v vsakem križišču.</t>
  </si>
  <si>
    <r>
      <t xml:space="preserve">     - identifikacija barve (IR spekter) (x, y in </t>
    </r>
    <r>
      <rPr>
        <sz val="9"/>
        <rFont val="GreekS"/>
        <charset val="238"/>
      </rPr>
      <t>b</t>
    </r>
    <r>
      <rPr>
        <sz val="9"/>
        <rFont val="InterstateCE-Light"/>
        <family val="2"/>
        <charset val="238"/>
      </rPr>
      <t>)</t>
    </r>
  </si>
  <si>
    <t>km</t>
  </si>
  <si>
    <t xml:space="preserve">     - drsnost (SRT)</t>
  </si>
  <si>
    <t>SIST EN 1437</t>
  </si>
  <si>
    <t xml:space="preserve">     - nočna vidnost v suhih pogojih (RL)</t>
  </si>
  <si>
    <t xml:space="preserve">     - nočna vidnost v mokrih pogojih (RW)</t>
  </si>
  <si>
    <t xml:space="preserve">     - dnevna vidnost v suhih pogojih (QD)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</si>
</sst>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.00\ _S_I_T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InterstateCE-Light"/>
      <family val="2"/>
      <charset val="238"/>
    </font>
    <font>
      <sz val="11"/>
      <name val="InterstateCE-Light"/>
      <family val="2"/>
      <charset val="238"/>
    </font>
    <font>
      <b/>
      <sz val="10"/>
      <name val="InterstateCE-Light"/>
      <family val="2"/>
      <charset val="238"/>
    </font>
    <font>
      <b/>
      <sz val="8"/>
      <name val="InterstateCE-Light"/>
      <family val="2"/>
      <charset val="238"/>
    </font>
    <font>
      <sz val="8"/>
      <name val="Arial CE"/>
      <family val="2"/>
      <charset val="238"/>
    </font>
    <font>
      <sz val="8"/>
      <name val="InterstateCE-Light"/>
      <family val="2"/>
      <charset val="238"/>
    </font>
    <font>
      <sz val="9"/>
      <name val="InterstateCE-Light"/>
      <family val="2"/>
      <charset val="238"/>
    </font>
    <font>
      <sz val="12"/>
      <name val="InterstateCE-Light"/>
      <family val="2"/>
      <charset val="238"/>
    </font>
    <font>
      <b/>
      <sz val="12"/>
      <name val="InterstateCE-Light"/>
      <family val="2"/>
      <charset val="238"/>
    </font>
    <font>
      <vertAlign val="superscript"/>
      <sz val="8"/>
      <name val="InterstateCE-Light"/>
      <family val="2"/>
      <charset val="238"/>
    </font>
    <font>
      <sz val="8"/>
      <color rgb="FFFF0000"/>
      <name val="InterstateCE-Light"/>
      <family val="2"/>
      <charset val="238"/>
    </font>
    <font>
      <b/>
      <sz val="10"/>
      <name val="Arial"/>
      <family val="2"/>
      <charset val="238"/>
    </font>
    <font>
      <b/>
      <sz val="8"/>
      <color rgb="FFFF0000"/>
      <name val="InterstateCE-Light"/>
      <family val="2"/>
      <charset val="238"/>
    </font>
    <font>
      <sz val="8"/>
      <color rgb="FF000000"/>
      <name val="InterstateCE-Light"/>
      <family val="2"/>
      <charset val="238"/>
    </font>
    <font>
      <b/>
      <sz val="8"/>
      <color rgb="FF000000"/>
      <name val="InterstateCE-Light"/>
      <family val="2"/>
      <charset val="238"/>
    </font>
    <font>
      <vertAlign val="superscript"/>
      <sz val="8"/>
      <color rgb="FF000000"/>
      <name val="InterstateCE-Light"/>
      <family val="2"/>
      <charset val="238"/>
    </font>
    <font>
      <b/>
      <sz val="10"/>
      <color rgb="FF000000"/>
      <name val="InterstateCE-Light"/>
      <family val="2"/>
      <charset val="238"/>
    </font>
    <font>
      <sz val="10"/>
      <color rgb="FF000000"/>
      <name val="InterstateCE-Light"/>
      <family val="2"/>
      <charset val="238"/>
    </font>
    <font>
      <sz val="9"/>
      <color rgb="FF000000"/>
      <name val="InterstateCE-Light"/>
      <family val="2"/>
      <charset val="238"/>
    </font>
    <font>
      <sz val="9"/>
      <name val="InterstateCE-Light"/>
      <charset val="238"/>
    </font>
    <font>
      <b/>
      <sz val="9"/>
      <name val="InterstateCE-Light"/>
      <family val="2"/>
      <charset val="238"/>
    </font>
    <font>
      <b/>
      <sz val="10"/>
      <name val="Arial CE"/>
      <family val="2"/>
      <charset val="238"/>
    </font>
    <font>
      <vertAlign val="subscript"/>
      <sz val="9"/>
      <name val="InterstateCE-Light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vertAlign val="subscript"/>
      <sz val="9"/>
      <name val="Arial CE"/>
      <family val="2"/>
      <charset val="238"/>
    </font>
    <font>
      <vertAlign val="subscript"/>
      <sz val="9"/>
      <name val="Arial CE"/>
      <charset val="238"/>
    </font>
    <font>
      <sz val="9"/>
      <color rgb="FFFF0000"/>
      <name val="Arial CE"/>
      <family val="2"/>
      <charset val="238"/>
    </font>
    <font>
      <sz val="11"/>
      <name val="Arial CE"/>
      <family val="2"/>
      <charset val="238"/>
    </font>
    <font>
      <vertAlign val="subscript"/>
      <sz val="9"/>
      <color rgb="FF000000"/>
      <name val="InterstateCE-Light"/>
      <family val="2"/>
      <charset val="238"/>
    </font>
    <font>
      <vertAlign val="superscript"/>
      <sz val="9"/>
      <name val="InterstateCE-Light"/>
      <family val="2"/>
      <charset val="238"/>
    </font>
    <font>
      <b/>
      <sz val="11"/>
      <name val="InterstateCE-Light"/>
      <family val="2"/>
      <charset val="238"/>
    </font>
    <font>
      <sz val="9"/>
      <name val="Calibri"/>
      <family val="2"/>
      <charset val="238"/>
    </font>
    <font>
      <sz val="10"/>
      <color rgb="FF222222"/>
      <name val="Arial"/>
      <family val="2"/>
      <charset val="238"/>
    </font>
    <font>
      <sz val="9"/>
      <name val="GreekS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164" fontId="2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/>
    <xf numFmtId="164" fontId="4" fillId="0" borderId="1" xfId="0" applyNumberFormat="1" applyFont="1" applyFill="1" applyBorder="1" applyAlignment="1" applyProtection="1"/>
    <xf numFmtId="164" fontId="5" fillId="0" borderId="1" xfId="0" applyNumberFormat="1" applyFont="1" applyFill="1" applyBorder="1" applyAlignment="1" applyProtection="1">
      <alignment horizontal="left"/>
    </xf>
    <xf numFmtId="164" fontId="5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/>
    <xf numFmtId="164" fontId="4" fillId="0" borderId="2" xfId="0" applyNumberFormat="1" applyFont="1" applyFill="1" applyBorder="1" applyAlignment="1" applyProtection="1"/>
    <xf numFmtId="164" fontId="5" fillId="0" borderId="2" xfId="0" applyNumberFormat="1" applyFont="1" applyFill="1" applyBorder="1" applyAlignment="1" applyProtection="1">
      <alignment horizontal="left"/>
    </xf>
    <xf numFmtId="164" fontId="5" fillId="0" borderId="2" xfId="0" applyNumberFormat="1" applyFont="1" applyFill="1" applyBorder="1" applyAlignment="1" applyProtection="1">
      <alignment vertical="center"/>
    </xf>
    <xf numFmtId="164" fontId="5" fillId="0" borderId="2" xfId="0" applyNumberFormat="1" applyFont="1" applyFill="1" applyBorder="1" applyAlignment="1" applyProtection="1">
      <alignment horizontal="right"/>
    </xf>
    <xf numFmtId="164" fontId="5" fillId="0" borderId="2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164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Continuous"/>
    </xf>
    <xf numFmtId="164" fontId="4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 applyProtection="1">
      <alignment horizontal="centerContinuous" vertical="center"/>
    </xf>
    <xf numFmtId="164" fontId="7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>
      <alignment horizontal="centerContinuous"/>
    </xf>
    <xf numFmtId="164" fontId="7" fillId="0" borderId="0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horizontal="centerContinuous"/>
    </xf>
    <xf numFmtId="164" fontId="9" fillId="0" borderId="0" xfId="0" applyNumberFormat="1" applyFont="1" applyFill="1" applyBorder="1" applyAlignment="1" applyProtection="1">
      <alignment horizontal="centerContinuous"/>
    </xf>
    <xf numFmtId="164" fontId="7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 applyProtection="1">
      <alignment horizontal="left" vertical="center"/>
    </xf>
    <xf numFmtId="164" fontId="5" fillId="0" borderId="3" xfId="0" applyNumberFormat="1" applyFont="1" applyFill="1" applyBorder="1" applyAlignment="1" applyProtection="1">
      <alignment horizontal="left"/>
    </xf>
    <xf numFmtId="164" fontId="5" fillId="0" borderId="4" xfId="0" applyNumberFormat="1" applyFont="1" applyFill="1" applyBorder="1" applyAlignment="1" applyProtection="1">
      <alignment horizontal="centerContinuous" vertical="center"/>
    </xf>
    <xf numFmtId="164" fontId="5" fillId="0" borderId="5" xfId="0" applyNumberFormat="1" applyFont="1" applyFill="1" applyBorder="1" applyAlignment="1" applyProtection="1">
      <alignment horizontal="right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/>
    <xf numFmtId="164" fontId="7" fillId="0" borderId="3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>
      <alignment vertical="center"/>
    </xf>
    <xf numFmtId="2" fontId="7" fillId="0" borderId="3" xfId="0" applyNumberFormat="1" applyFont="1" applyFill="1" applyBorder="1" applyAlignment="1" applyProtection="1">
      <alignment horizontal="center"/>
      <protection locked="0"/>
    </xf>
    <xf numFmtId="2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right"/>
    </xf>
    <xf numFmtId="2" fontId="7" fillId="0" borderId="3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left"/>
    </xf>
    <xf numFmtId="2" fontId="7" fillId="0" borderId="0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right"/>
    </xf>
    <xf numFmtId="164" fontId="7" fillId="0" borderId="0" xfId="0" quotePrefix="1" applyNumberFormat="1" applyFont="1" applyFill="1" applyBorder="1" applyAlignment="1" applyProtection="1">
      <alignment vertical="center"/>
    </xf>
    <xf numFmtId="164" fontId="12" fillId="0" borderId="5" xfId="0" applyNumberFormat="1" applyFont="1" applyFill="1" applyBorder="1" applyAlignment="1" applyProtection="1">
      <alignment horizontal="right"/>
    </xf>
    <xf numFmtId="164" fontId="7" fillId="0" borderId="5" xfId="0" applyNumberFormat="1" applyFont="1" applyFill="1" applyBorder="1" applyAlignment="1" applyProtection="1">
      <alignment horizontal="right"/>
    </xf>
    <xf numFmtId="0" fontId="7" fillId="0" borderId="6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164" fontId="14" fillId="0" borderId="0" xfId="0" applyNumberFormat="1" applyFont="1" applyFill="1" applyBorder="1" applyAlignment="1" applyProtection="1">
      <alignment horizontal="left"/>
    </xf>
    <xf numFmtId="164" fontId="7" fillId="0" borderId="0" xfId="0" quotePrefix="1" applyNumberFormat="1" applyFont="1" applyFill="1" applyBorder="1" applyAlignment="1" applyProtection="1">
      <alignment horizontal="right"/>
    </xf>
    <xf numFmtId="164" fontId="5" fillId="0" borderId="0" xfId="0" quotePrefix="1" applyNumberFormat="1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/>
    <xf numFmtId="164" fontId="7" fillId="0" borderId="3" xfId="0" quotePrefix="1" applyNumberFormat="1" applyFont="1" applyFill="1" applyBorder="1" applyAlignment="1" applyProtection="1">
      <alignment horizontal="right"/>
    </xf>
    <xf numFmtId="0" fontId="7" fillId="0" borderId="7" xfId="0" applyFont="1" applyFill="1" applyBorder="1" applyAlignment="1" applyProtection="1">
      <alignment horizontal="right"/>
    </xf>
    <xf numFmtId="1" fontId="7" fillId="0" borderId="0" xfId="0" applyNumberFormat="1" applyFont="1" applyFill="1" applyBorder="1" applyAlignment="1" applyProtection="1">
      <alignment horizontal="right"/>
    </xf>
    <xf numFmtId="164" fontId="7" fillId="0" borderId="5" xfId="0" applyNumberFormat="1" applyFont="1" applyFill="1" applyBorder="1" applyAlignment="1" applyProtection="1">
      <alignment horizontal="left" vertical="center"/>
    </xf>
    <xf numFmtId="164" fontId="15" fillId="0" borderId="0" xfId="0" applyNumberFormat="1" applyFont="1" applyFill="1" applyBorder="1" applyAlignment="1" applyProtection="1">
      <alignment horizontal="left"/>
    </xf>
    <xf numFmtId="164" fontId="15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Fill="1" applyBorder="1" applyAlignment="1" applyProtection="1">
      <alignment horizontal="right"/>
    </xf>
    <xf numFmtId="164" fontId="16" fillId="0" borderId="0" xfId="0" applyNumberFormat="1" applyFont="1" applyFill="1" applyBorder="1" applyAlignment="1" applyProtection="1">
      <alignment horizontal="right"/>
    </xf>
    <xf numFmtId="0" fontId="15" fillId="0" borderId="7" xfId="0" applyFont="1" applyFill="1" applyBorder="1" applyAlignment="1" applyProtection="1">
      <alignment vertical="center"/>
    </xf>
    <xf numFmtId="0" fontId="15" fillId="0" borderId="3" xfId="0" quotePrefix="1" applyFont="1" applyFill="1" applyBorder="1" applyAlignment="1" applyProtection="1">
      <alignment horizontal="right"/>
    </xf>
    <xf numFmtId="0" fontId="15" fillId="0" borderId="3" xfId="0" applyFont="1" applyFill="1" applyBorder="1" applyAlignment="1" applyProtection="1">
      <alignment horizontal="right"/>
    </xf>
    <xf numFmtId="164" fontId="15" fillId="0" borderId="0" xfId="0" quotePrefix="1" applyNumberFormat="1" applyFont="1" applyFill="1" applyBorder="1" applyAlignment="1" applyProtection="1">
      <alignment horizontal="right"/>
    </xf>
    <xf numFmtId="0" fontId="15" fillId="0" borderId="3" xfId="0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vertical="center"/>
    </xf>
    <xf numFmtId="164" fontId="15" fillId="0" borderId="3" xfId="0" applyNumberFormat="1" applyFont="1" applyFill="1" applyBorder="1" applyAlignment="1" applyProtection="1">
      <alignment vertical="center"/>
    </xf>
    <xf numFmtId="164" fontId="15" fillId="0" borderId="3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/>
    <xf numFmtId="164" fontId="19" fillId="0" borderId="0" xfId="0" applyNumberFormat="1" applyFont="1" applyFill="1" applyBorder="1" applyAlignment="1" applyProtection="1"/>
    <xf numFmtId="164" fontId="20" fillId="0" borderId="0" xfId="0" applyNumberFormat="1" applyFont="1" applyFill="1" applyBorder="1" applyAlignment="1" applyProtection="1"/>
    <xf numFmtId="164" fontId="21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left"/>
    </xf>
    <xf numFmtId="164" fontId="22" fillId="0" borderId="0" xfId="0" applyNumberFormat="1" applyFont="1" applyFill="1" applyBorder="1" applyAlignment="1" applyProtection="1"/>
    <xf numFmtId="164" fontId="7" fillId="0" borderId="12" xfId="0" applyNumberFormat="1" applyFont="1" applyFill="1" applyBorder="1" applyAlignment="1" applyProtection="1">
      <alignment vertical="center"/>
    </xf>
    <xf numFmtId="164" fontId="15" fillId="0" borderId="0" xfId="0" applyNumberFormat="1" applyFont="1" applyFill="1" applyBorder="1" applyAlignment="1" applyProtection="1"/>
    <xf numFmtId="164" fontId="15" fillId="0" borderId="5" xfId="0" applyNumberFormat="1" applyFont="1" applyFill="1" applyBorder="1" applyAlignment="1" applyProtection="1">
      <alignment vertical="center"/>
    </xf>
    <xf numFmtId="164" fontId="15" fillId="0" borderId="5" xfId="0" applyNumberFormat="1" applyFont="1" applyFill="1" applyBorder="1" applyAlignment="1" applyProtection="1">
      <alignment horizontal="right"/>
    </xf>
    <xf numFmtId="164" fontId="16" fillId="0" borderId="5" xfId="0" applyNumberFormat="1" applyFont="1" applyFill="1" applyBorder="1" applyAlignment="1" applyProtection="1">
      <alignment horizontal="right"/>
    </xf>
    <xf numFmtId="164" fontId="15" fillId="0" borderId="3" xfId="0" quotePrefix="1" applyNumberFormat="1" applyFont="1" applyFill="1" applyBorder="1" applyAlignment="1" applyProtection="1">
      <alignment horizontal="right"/>
    </xf>
    <xf numFmtId="164" fontId="15" fillId="0" borderId="0" xfId="0" applyNumberFormat="1" applyFont="1" applyFill="1" applyBorder="1" applyAlignment="1" applyProtection="1">
      <alignment horizontal="left" vertical="center"/>
    </xf>
    <xf numFmtId="164" fontId="15" fillId="0" borderId="5" xfId="0" applyNumberFormat="1" applyFont="1" applyFill="1" applyBorder="1" applyAlignment="1" applyProtection="1">
      <alignment horizontal="left" vertical="center"/>
    </xf>
    <xf numFmtId="164" fontId="15" fillId="0" borderId="5" xfId="0" applyNumberFormat="1" applyFont="1" applyFill="1" applyBorder="1" applyAlignment="1" applyProtection="1">
      <alignment horizontal="left"/>
    </xf>
    <xf numFmtId="164" fontId="16" fillId="0" borderId="0" xfId="0" quotePrefix="1" applyNumberFormat="1" applyFont="1" applyFill="1" applyBorder="1" applyAlignment="1" applyProtection="1">
      <alignment horizontal="right"/>
    </xf>
    <xf numFmtId="164" fontId="15" fillId="0" borderId="3" xfId="0" applyNumberFormat="1" applyFont="1" applyFill="1" applyBorder="1" applyAlignment="1" applyProtection="1">
      <alignment horizontal="left"/>
    </xf>
    <xf numFmtId="49" fontId="20" fillId="0" borderId="0" xfId="0" applyNumberFormat="1" applyFont="1" applyFill="1" applyBorder="1" applyAlignment="1" applyProtection="1"/>
    <xf numFmtId="164" fontId="15" fillId="0" borderId="8" xfId="0" applyNumberFormat="1" applyFont="1" applyFill="1" applyBorder="1" applyAlignment="1" applyProtection="1">
      <alignment vertical="center"/>
    </xf>
    <xf numFmtId="164" fontId="20" fillId="0" borderId="0" xfId="0" quotePrefix="1" applyNumberFormat="1" applyFont="1" applyFill="1" applyBorder="1" applyAlignment="1" applyProtection="1"/>
    <xf numFmtId="0" fontId="20" fillId="0" borderId="0" xfId="0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horizontal="center"/>
    </xf>
    <xf numFmtId="164" fontId="23" fillId="0" borderId="0" xfId="0" applyNumberFormat="1" applyFont="1" applyFill="1" applyBorder="1" applyAlignment="1" applyProtection="1"/>
    <xf numFmtId="164" fontId="8" fillId="0" borderId="4" xfId="0" applyNumberFormat="1" applyFont="1" applyFill="1" applyBorder="1" applyAlignment="1" applyProtection="1"/>
    <xf numFmtId="164" fontId="7" fillId="0" borderId="4" xfId="0" applyNumberFormat="1" applyFont="1" applyFill="1" applyBorder="1" applyAlignment="1" applyProtection="1">
      <alignment horizontal="right"/>
    </xf>
    <xf numFmtId="164" fontId="8" fillId="0" borderId="6" xfId="0" applyNumberFormat="1" applyFont="1" applyFill="1" applyBorder="1" applyAlignment="1" applyProtection="1"/>
    <xf numFmtId="164" fontId="7" fillId="0" borderId="6" xfId="0" applyNumberFormat="1" applyFont="1" applyFill="1" applyBorder="1" applyAlignment="1" applyProtection="1">
      <alignment horizontal="right"/>
    </xf>
    <xf numFmtId="164" fontId="8" fillId="0" borderId="3" xfId="0" applyNumberFormat="1" applyFont="1" applyFill="1" applyBorder="1" applyAlignment="1" applyProtection="1"/>
    <xf numFmtId="164" fontId="4" fillId="0" borderId="0" xfId="0" quotePrefix="1" applyNumberFormat="1" applyFont="1" applyFill="1" applyBorder="1" applyAlignment="1" applyProtection="1">
      <alignment horizontal="right"/>
    </xf>
    <xf numFmtId="164" fontId="25" fillId="0" borderId="0" xfId="0" applyNumberFormat="1" applyFont="1" applyFill="1" applyBorder="1" applyAlignment="1" applyProtection="1"/>
    <xf numFmtId="164" fontId="8" fillId="0" borderId="0" xfId="0" applyNumberFormat="1" applyFont="1" applyFill="1" applyBorder="1" applyAlignment="1" applyProtection="1">
      <alignment horizontal="right"/>
    </xf>
    <xf numFmtId="164" fontId="20" fillId="0" borderId="3" xfId="0" applyNumberFormat="1" applyFont="1" applyFill="1" applyBorder="1" applyAlignment="1" applyProtection="1"/>
    <xf numFmtId="164" fontId="15" fillId="0" borderId="3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right"/>
    </xf>
    <xf numFmtId="164" fontId="29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right" vertical="center"/>
    </xf>
    <xf numFmtId="164" fontId="8" fillId="0" borderId="6" xfId="0" applyNumberFormat="1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center"/>
    </xf>
    <xf numFmtId="164" fontId="8" fillId="0" borderId="3" xfId="0" applyNumberFormat="1" applyFont="1" applyFill="1" applyBorder="1" applyAlignment="1" applyProtection="1">
      <alignment vertical="center"/>
    </xf>
    <xf numFmtId="9" fontId="8" fillId="0" borderId="0" xfId="0" applyNumberFormat="1" applyFont="1" applyFill="1" applyBorder="1" applyAlignment="1" applyProtection="1">
      <alignment horizontal="center"/>
    </xf>
    <xf numFmtId="164" fontId="7" fillId="0" borderId="7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30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49" fontId="26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</xf>
    <xf numFmtId="164" fontId="8" fillId="0" borderId="7" xfId="0" applyNumberFormat="1" applyFont="1" applyFill="1" applyBorder="1" applyAlignment="1" applyProtection="1">
      <alignment vertical="center"/>
    </xf>
    <xf numFmtId="164" fontId="8" fillId="0" borderId="6" xfId="0" applyNumberFormat="1" applyFont="1" applyFill="1" applyBorder="1" applyAlignment="1" applyProtection="1">
      <alignment horizontal="left" vertical="center"/>
    </xf>
    <xf numFmtId="164" fontId="15" fillId="0" borderId="4" xfId="0" applyNumberFormat="1" applyFont="1" applyFill="1" applyBorder="1" applyAlignment="1" applyProtection="1">
      <alignment vertical="center"/>
    </xf>
    <xf numFmtId="164" fontId="15" fillId="0" borderId="13" xfId="0" applyNumberFormat="1" applyFont="1" applyFill="1" applyBorder="1" applyAlignment="1" applyProtection="1">
      <alignment vertical="center"/>
    </xf>
    <xf numFmtId="164" fontId="15" fillId="0" borderId="14" xfId="0" applyNumberFormat="1" applyFont="1" applyFill="1" applyBorder="1" applyAlignment="1" applyProtection="1">
      <alignment vertical="center"/>
    </xf>
    <xf numFmtId="164" fontId="15" fillId="0" borderId="6" xfId="0" applyNumberFormat="1" applyFont="1" applyFill="1" applyBorder="1" applyAlignment="1" applyProtection="1">
      <alignment vertical="center"/>
    </xf>
    <xf numFmtId="164" fontId="7" fillId="0" borderId="0" xfId="0" quotePrefix="1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>
      <alignment horizontal="right"/>
    </xf>
    <xf numFmtId="2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64" fontId="33" fillId="0" borderId="0" xfId="0" applyNumberFormat="1" applyFont="1" applyFill="1" applyBorder="1" applyAlignment="1" applyProtection="1"/>
    <xf numFmtId="165" fontId="5" fillId="0" borderId="0" xfId="0" applyNumberFormat="1" applyFont="1" applyFill="1" applyBorder="1" applyAlignment="1" applyProtection="1">
      <alignment horizontal="right"/>
    </xf>
    <xf numFmtId="164" fontId="8" fillId="0" borderId="15" xfId="0" applyNumberFormat="1" applyFont="1" applyFill="1" applyBorder="1" applyAlignment="1" applyProtection="1"/>
    <xf numFmtId="0" fontId="7" fillId="0" borderId="15" xfId="0" applyFont="1" applyFill="1" applyBorder="1" applyAlignment="1" applyProtection="1">
      <alignment horizontal="left" vertical="center"/>
    </xf>
    <xf numFmtId="164" fontId="7" fillId="0" borderId="15" xfId="0" applyNumberFormat="1" applyFont="1" applyFill="1" applyBorder="1" applyAlignment="1" applyProtection="1"/>
    <xf numFmtId="164" fontId="7" fillId="0" borderId="15" xfId="0" applyNumberFormat="1" applyFont="1" applyFill="1" applyBorder="1" applyAlignment="1" applyProtection="1">
      <alignment horizontal="right"/>
    </xf>
    <xf numFmtId="165" fontId="5" fillId="0" borderId="15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4" fontId="33" fillId="0" borderId="0" xfId="0" applyNumberFormat="1" applyFont="1" applyFill="1" applyBorder="1" applyAlignment="1" applyProtection="1">
      <alignment horizontal="left"/>
    </xf>
    <xf numFmtId="164" fontId="7" fillId="0" borderId="3" xfId="0" applyNumberFormat="1" applyFont="1" applyFill="1" applyBorder="1" applyAlignment="1" applyProtection="1">
      <alignment horizontal="right"/>
    </xf>
    <xf numFmtId="164" fontId="34" fillId="0" borderId="1" xfId="0" applyNumberFormat="1" applyFont="1" applyFill="1" applyBorder="1" applyAlignment="1" applyProtection="1">
      <protection locked="0"/>
    </xf>
    <xf numFmtId="0" fontId="35" fillId="0" borderId="0" xfId="0" applyFont="1"/>
    <xf numFmtId="0" fontId="0" fillId="0" borderId="0" xfId="0" applyFill="1"/>
    <xf numFmtId="164" fontId="15" fillId="0" borderId="4" xfId="0" applyNumberFormat="1" applyFont="1" applyFill="1" applyBorder="1" applyAlignment="1" applyProtection="1">
      <alignment horizontal="center"/>
    </xf>
    <xf numFmtId="164" fontId="15" fillId="0" borderId="13" xfId="0" applyNumberFormat="1" applyFont="1" applyFill="1" applyBorder="1" applyAlignment="1" applyProtection="1">
      <alignment horizontal="center"/>
    </xf>
    <xf numFmtId="164" fontId="15" fillId="0" borderId="14" xfId="0" applyNumberFormat="1" applyFont="1" applyFill="1" applyBorder="1" applyAlignment="1" applyProtection="1">
      <alignment horizontal="center"/>
    </xf>
    <xf numFmtId="164" fontId="15" fillId="0" borderId="13" xfId="0" quotePrefix="1" applyNumberFormat="1" applyFont="1" applyFill="1" applyBorder="1" applyAlignment="1" applyProtection="1">
      <alignment horizontal="right"/>
    </xf>
    <xf numFmtId="164" fontId="15" fillId="0" borderId="14" xfId="0" applyNumberFormat="1" applyFont="1" applyFill="1" applyBorder="1" applyAlignment="1" applyProtection="1">
      <alignment horizontal="right"/>
    </xf>
    <xf numFmtId="164" fontId="15" fillId="0" borderId="13" xfId="0" applyNumberFormat="1" applyFont="1" applyFill="1" applyBorder="1" applyAlignment="1" applyProtection="1">
      <alignment horizontal="right"/>
    </xf>
    <xf numFmtId="164" fontId="7" fillId="0" borderId="3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  <protection locked="0"/>
    </xf>
    <xf numFmtId="164" fontId="7" fillId="0" borderId="12" xfId="0" applyNumberFormat="1" applyFont="1" applyFill="1" applyBorder="1" applyAlignment="1" applyProtection="1">
      <alignment horizontal="right"/>
    </xf>
    <xf numFmtId="164" fontId="7" fillId="0" borderId="12" xfId="0" applyNumberFormat="1" applyFont="1" applyFill="1" applyBorder="1" applyAlignment="1" applyProtection="1"/>
    <xf numFmtId="164" fontId="5" fillId="0" borderId="12" xfId="0" applyNumberFormat="1" applyFont="1" applyFill="1" applyBorder="1" applyAlignment="1" applyProtection="1">
      <alignment horizontal="right"/>
    </xf>
    <xf numFmtId="164" fontId="15" fillId="0" borderId="8" xfId="0" applyNumberFormat="1" applyFont="1" applyFill="1" applyBorder="1" applyAlignment="1" applyProtection="1">
      <alignment horizontal="right"/>
    </xf>
    <xf numFmtId="164" fontId="16" fillId="0" borderId="8" xfId="0" applyNumberFormat="1" applyFont="1" applyFill="1" applyBorder="1" applyAlignment="1" applyProtection="1">
      <alignment horizontal="right"/>
    </xf>
    <xf numFmtId="164" fontId="16" fillId="0" borderId="0" xfId="0" applyNumberFormat="1" applyFont="1" applyFill="1" applyBorder="1" applyAlignment="1" applyProtection="1"/>
    <xf numFmtId="9" fontId="7" fillId="0" borderId="0" xfId="0" applyNumberFormat="1" applyFont="1" applyFill="1" applyBorder="1" applyAlignment="1" applyProtection="1">
      <alignment horizontal="center"/>
    </xf>
    <xf numFmtId="49" fontId="7" fillId="0" borderId="3" xfId="0" applyNumberFormat="1" applyFont="1" applyFill="1" applyBorder="1" applyAlignment="1" applyProtection="1">
      <alignment horizontal="center"/>
    </xf>
    <xf numFmtId="49" fontId="7" fillId="0" borderId="3" xfId="1" applyNumberFormat="1" applyFont="1" applyFill="1" applyBorder="1" applyAlignment="1" applyProtection="1">
      <alignment horizontal="center"/>
    </xf>
    <xf numFmtId="49" fontId="7" fillId="0" borderId="4" xfId="1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right"/>
    </xf>
    <xf numFmtId="164" fontId="7" fillId="0" borderId="3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/>
    </xf>
    <xf numFmtId="164" fontId="15" fillId="0" borderId="18" xfId="0" applyNumberFormat="1" applyFont="1" applyFill="1" applyBorder="1" applyAlignment="1" applyProtection="1">
      <alignment horizontal="left"/>
    </xf>
    <xf numFmtId="164" fontId="15" fillId="0" borderId="6" xfId="0" applyNumberFormat="1" applyFont="1" applyFill="1" applyBorder="1" applyAlignment="1" applyProtection="1">
      <alignment horizontal="right"/>
    </xf>
    <xf numFmtId="164" fontId="7" fillId="0" borderId="9" xfId="0" applyNumberFormat="1" applyFont="1" applyFill="1" applyBorder="1" applyAlignment="1" applyProtection="1">
      <alignment horizontal="right"/>
    </xf>
    <xf numFmtId="2" fontId="7" fillId="0" borderId="9" xfId="0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Fill="1" applyBorder="1" applyAlignment="1" applyProtection="1">
      <alignment horizontal="left"/>
    </xf>
    <xf numFmtId="2" fontId="7" fillId="0" borderId="5" xfId="0" applyNumberFormat="1" applyFont="1" applyFill="1" applyBorder="1" applyAlignment="1" applyProtection="1">
      <alignment horizontal="center"/>
      <protection locked="0"/>
    </xf>
    <xf numFmtId="2" fontId="7" fillId="0" borderId="5" xfId="0" applyNumberFormat="1" applyFont="1" applyFill="1" applyBorder="1" applyAlignment="1" applyProtection="1">
      <alignment horizontal="center" vertical="center"/>
    </xf>
    <xf numFmtId="164" fontId="5" fillId="0" borderId="3" xfId="0" quotePrefix="1" applyNumberFormat="1" applyFont="1" applyFill="1" applyBorder="1" applyAlignment="1" applyProtection="1">
      <alignment horizontal="right"/>
    </xf>
    <xf numFmtId="164" fontId="5" fillId="0" borderId="6" xfId="0" applyNumberFormat="1" applyFont="1" applyFill="1" applyBorder="1" applyAlignment="1" applyProtection="1">
      <alignment horizontal="center"/>
    </xf>
    <xf numFmtId="164" fontId="7" fillId="0" borderId="9" xfId="0" applyNumberFormat="1" applyFont="1" applyFill="1" applyBorder="1" applyAlignment="1" applyProtection="1">
      <alignment horizontal="left"/>
    </xf>
    <xf numFmtId="164" fontId="5" fillId="0" borderId="9" xfId="0" applyNumberFormat="1" applyFont="1" applyFill="1" applyBorder="1" applyAlignment="1" applyProtection="1">
      <alignment horizontal="right"/>
    </xf>
    <xf numFmtId="2" fontId="7" fillId="0" borderId="9" xfId="0" applyNumberFormat="1" applyFont="1" applyFill="1" applyBorder="1" applyAlignment="1" applyProtection="1">
      <alignment horizontal="center"/>
      <protection locked="0"/>
    </xf>
    <xf numFmtId="164" fontId="15" fillId="0" borderId="9" xfId="0" applyNumberFormat="1" applyFont="1" applyFill="1" applyBorder="1" applyAlignment="1" applyProtection="1">
      <alignment horizontal="right"/>
    </xf>
    <xf numFmtId="164" fontId="15" fillId="0" borderId="11" xfId="0" applyNumberFormat="1" applyFont="1" applyFill="1" applyBorder="1" applyAlignment="1" applyProtection="1">
      <alignment horizontal="right"/>
    </xf>
    <xf numFmtId="164" fontId="15" fillId="0" borderId="10" xfId="0" applyNumberFormat="1" applyFont="1" applyFill="1" applyBorder="1" applyAlignment="1" applyProtection="1">
      <alignment horizontal="right"/>
    </xf>
    <xf numFmtId="0" fontId="7" fillId="0" borderId="3" xfId="0" applyFont="1" applyFill="1" applyBorder="1" applyAlignment="1" applyProtection="1">
      <alignment horizontal="left" vertical="center"/>
    </xf>
    <xf numFmtId="164" fontId="4" fillId="0" borderId="3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 wrapText="1"/>
    </xf>
    <xf numFmtId="164" fontId="5" fillId="0" borderId="0" xfId="0" applyNumberFormat="1" applyFont="1" applyFill="1" applyBorder="1" applyAlignment="1" applyProtection="1">
      <alignment horizontal="right" wrapText="1"/>
    </xf>
    <xf numFmtId="164" fontId="7" fillId="0" borderId="16" xfId="0" applyNumberFormat="1" applyFont="1" applyFill="1" applyBorder="1" applyAlignment="1" applyProtection="1">
      <alignment horizontal="center"/>
    </xf>
    <xf numFmtId="164" fontId="7" fillId="0" borderId="12" xfId="0" applyNumberFormat="1" applyFont="1" applyFill="1" applyBorder="1" applyAlignment="1" applyProtection="1">
      <alignment horizontal="center"/>
    </xf>
    <xf numFmtId="164" fontId="7" fillId="0" borderId="17" xfId="0" applyNumberFormat="1" applyFont="1" applyFill="1" applyBorder="1" applyAlignment="1" applyProtection="1">
      <alignment horizontal="center"/>
    </xf>
    <xf numFmtId="2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64" fontId="7" fillId="0" borderId="8" xfId="0" applyNumberFormat="1" applyFont="1" applyFill="1" applyBorder="1" applyAlignment="1" applyProtection="1">
      <alignment horizontal="center"/>
    </xf>
    <xf numFmtId="164" fontId="5" fillId="0" borderId="6" xfId="0" applyNumberFormat="1" applyFont="1" applyFill="1" applyBorder="1" applyAlignment="1" applyProtection="1">
      <alignment horizontal="center"/>
    </xf>
    <xf numFmtId="164" fontId="5" fillId="0" borderId="7" xfId="0" applyNumberFormat="1" applyFont="1" applyFill="1" applyBorder="1" applyAlignment="1" applyProtection="1">
      <alignment horizontal="center"/>
    </xf>
    <xf numFmtId="164" fontId="7" fillId="0" borderId="9" xfId="0" applyNumberFormat="1" applyFont="1" applyFill="1" applyBorder="1" applyAlignment="1" applyProtection="1">
      <alignment horizontal="left"/>
    </xf>
    <xf numFmtId="164" fontId="7" fillId="0" borderId="10" xfId="0" applyNumberFormat="1" applyFont="1" applyFill="1" applyBorder="1" applyAlignment="1" applyProtection="1">
      <alignment horizontal="left"/>
    </xf>
    <xf numFmtId="164" fontId="7" fillId="0" borderId="11" xfId="0" applyNumberFormat="1" applyFont="1" applyFill="1" applyBorder="1" applyAlignment="1" applyProtection="1">
      <alignment horizontal="left"/>
    </xf>
    <xf numFmtId="164" fontId="15" fillId="0" borderId="9" xfId="0" applyNumberFormat="1" applyFont="1" applyFill="1" applyBorder="1" applyAlignment="1" applyProtection="1">
      <alignment horizontal="right"/>
    </xf>
    <xf numFmtId="164" fontId="15" fillId="0" borderId="10" xfId="0" applyNumberFormat="1" applyFont="1" applyFill="1" applyBorder="1" applyAlignment="1" applyProtection="1">
      <alignment horizontal="right"/>
    </xf>
    <xf numFmtId="164" fontId="15" fillId="0" borderId="11" xfId="0" applyNumberFormat="1" applyFont="1" applyFill="1" applyBorder="1" applyAlignment="1" applyProtection="1">
      <alignment horizontal="right"/>
    </xf>
    <xf numFmtId="164" fontId="5" fillId="0" borderId="9" xfId="0" applyNumberFormat="1" applyFont="1" applyFill="1" applyBorder="1" applyAlignment="1" applyProtection="1">
      <alignment horizontal="right"/>
    </xf>
    <xf numFmtId="164" fontId="5" fillId="0" borderId="10" xfId="0" applyNumberFormat="1" applyFont="1" applyFill="1" applyBorder="1" applyAlignment="1" applyProtection="1">
      <alignment horizontal="right"/>
    </xf>
    <xf numFmtId="164" fontId="5" fillId="0" borderId="11" xfId="0" applyNumberFormat="1" applyFont="1" applyFill="1" applyBorder="1" applyAlignment="1" applyProtection="1">
      <alignment horizontal="right"/>
    </xf>
    <xf numFmtId="2" fontId="7" fillId="0" borderId="9" xfId="0" applyNumberFormat="1" applyFont="1" applyFill="1" applyBorder="1" applyAlignment="1" applyProtection="1">
      <alignment horizontal="center"/>
      <protection locked="0"/>
    </xf>
    <xf numFmtId="2" fontId="7" fillId="0" borderId="10" xfId="0" applyNumberFormat="1" applyFont="1" applyFill="1" applyBorder="1" applyAlignment="1" applyProtection="1">
      <alignment horizontal="center"/>
      <protection locked="0"/>
    </xf>
    <xf numFmtId="2" fontId="7" fillId="0" borderId="11" xfId="0" applyNumberFormat="1" applyFont="1" applyFill="1" applyBorder="1" applyAlignment="1" applyProtection="1">
      <alignment horizontal="center"/>
      <protection locked="0"/>
    </xf>
    <xf numFmtId="2" fontId="7" fillId="0" borderId="9" xfId="0" applyNumberFormat="1" applyFont="1" applyFill="1" applyBorder="1" applyAlignment="1" applyProtection="1">
      <alignment horizontal="center"/>
    </xf>
    <xf numFmtId="2" fontId="7" fillId="0" borderId="10" xfId="0" applyNumberFormat="1" applyFont="1" applyFill="1" applyBorder="1" applyAlignment="1" applyProtection="1">
      <alignment horizontal="center"/>
    </xf>
    <xf numFmtId="2" fontId="7" fillId="0" borderId="11" xfId="0" applyNumberFormat="1" applyFont="1" applyFill="1" applyBorder="1" applyAlignment="1" applyProtection="1">
      <alignment horizontal="center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KK_DARS\ZKK_DARS_2014\ZKK%20Dra&#382;enci%20Gru&#353;kovje\Program%20preiskav%20Gru&#353;kovj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DRAČUN"/>
      <sheetName val="popis"/>
    </sheetNames>
    <sheetDataSet>
      <sheetData sheetId="0" refreshError="1"/>
      <sheetData sheetId="1" refreshError="1">
        <row r="1">
          <cell r="A1" t="str">
            <v>Naročnik:</v>
          </cell>
        </row>
        <row r="3">
          <cell r="A3" t="str">
            <v>Inženir:</v>
          </cell>
        </row>
        <row r="24">
          <cell r="A24" t="str">
            <v>1  ZEMELJSKA DELA IN TEMELJENJE</v>
          </cell>
        </row>
        <row r="26">
          <cell r="A26" t="str">
            <v>1.1  Ogledi in konzultacije</v>
          </cell>
        </row>
        <row r="28">
          <cell r="A28" t="str">
            <v xml:space="preserve">   - Ogled terena in temeljnih tal (sondažni izkopi)</v>
          </cell>
        </row>
        <row r="29">
          <cell r="A29" t="str">
            <v xml:space="preserve">   - Kontrola pri vgrajevanju</v>
          </cell>
        </row>
        <row r="30">
          <cell r="A30" t="str">
            <v xml:space="preserve">  -  Pregledi tal pod temelji objektov (plitvo)</v>
          </cell>
        </row>
        <row r="39">
          <cell r="A39" t="str">
            <v xml:space="preserve">1.2.2   Temeljna tla mehansko utrjena- TTMU </v>
          </cell>
        </row>
        <row r="40">
          <cell r="A40" t="str">
            <v xml:space="preserve">   -  vlažnost (zemljine)</v>
          </cell>
        </row>
        <row r="41">
          <cell r="A41" t="str">
            <v xml:space="preserve">   - delež humoznih primesi</v>
          </cell>
        </row>
        <row r="42">
          <cell r="A42" t="str">
            <v xml:space="preserve">   - konsistenčne meje vezlivih zemljin</v>
          </cell>
        </row>
        <row r="43">
          <cell r="A43" t="str">
            <v xml:space="preserve">   - zrnavost nevezljivih zemljin</v>
          </cell>
        </row>
        <row r="44">
          <cell r="A44" t="str">
            <v xml:space="preserve">   - preskus po Proctorju</v>
          </cell>
        </row>
        <row r="45">
          <cell r="A45" t="str">
            <v xml:space="preserve">   - gostota in vlažnost (z izotopsko sondo)</v>
          </cell>
        </row>
        <row r="46">
          <cell r="A46" t="str">
            <v xml:space="preserve">   - dinamični deformacijski modul - Evd</v>
          </cell>
        </row>
        <row r="47">
          <cell r="A47" t="str">
            <v xml:space="preserve">   - statični deformacijski modul - Evs*</v>
          </cell>
        </row>
        <row r="75">
          <cell r="A75" t="str">
            <v>1.4  Nasipi, zasipi, klini</v>
          </cell>
        </row>
        <row r="76">
          <cell r="A76" t="str">
            <v>1.4.1 Preiskave zemljin/kamnin za N in KSN</v>
          </cell>
        </row>
        <row r="77">
          <cell r="A77" t="str">
            <v xml:space="preserve">   -  vlažnost (zemljine)</v>
          </cell>
        </row>
        <row r="78">
          <cell r="A78" t="str">
            <v xml:space="preserve">   - delež humoznih primesi</v>
          </cell>
        </row>
        <row r="79">
          <cell r="A79" t="str">
            <v xml:space="preserve">   - konsistenčne meje vezlivih zemljin</v>
          </cell>
        </row>
        <row r="80">
          <cell r="A80" t="str">
            <v xml:space="preserve">   - zrnavost nevezljivih zemljin</v>
          </cell>
        </row>
        <row r="81">
          <cell r="A81" t="str">
            <v xml:space="preserve">   - preskus po Proctorju</v>
          </cell>
        </row>
        <row r="82">
          <cell r="A82" t="str">
            <v xml:space="preserve">   - preskus po Proctorju stabilizirane zemljine</v>
          </cell>
        </row>
        <row r="83">
          <cell r="A83" t="str">
            <v xml:space="preserve">   - vremenska obstojnost (CBR 1, CBR 2)</v>
          </cell>
        </row>
        <row r="84">
          <cell r="A84" t="str">
            <v>Rezultate predhodnih preiskav se poda v tehnološkem elaboratu in preveri na poskusnem polju !</v>
          </cell>
        </row>
        <row r="87">
          <cell r="A87" t="str">
            <v>1.4.2  Nasipi (izboljšani in stabilizirani) mehansko utrjeni - NMU (preiskave vgrajenih plasti)</v>
          </cell>
        </row>
        <row r="88">
          <cell r="A88" t="str">
            <v xml:space="preserve">   - gostota in vlažnost</v>
          </cell>
        </row>
        <row r="89">
          <cell r="A89" t="str">
            <v xml:space="preserve">  - dinamični deformacijski modul E vd*</v>
          </cell>
        </row>
        <row r="90">
          <cell r="A90" t="str">
            <v xml:space="preserve">   - statični deformacijski modul Evs*</v>
          </cell>
        </row>
        <row r="93">
          <cell r="A93" t="str">
            <v>1.4.3 Zasipi in klini</v>
          </cell>
        </row>
        <row r="94">
          <cell r="A94" t="str">
            <v xml:space="preserve">1.4.3.1 Za  objekti (podporne in oporne konstrukcije, kanalizacija) </v>
          </cell>
        </row>
        <row r="95">
          <cell r="A95" t="str">
            <v xml:space="preserve">   - gostota in vlažnost (z izotopsko sondo)</v>
          </cell>
        </row>
        <row r="96">
          <cell r="A96" t="str">
            <v xml:space="preserve">   - dinamični deformacijski modul - Evd</v>
          </cell>
        </row>
        <row r="97">
          <cell r="A97" t="str">
            <v xml:space="preserve">   - statični deformacijski modul - Ev2*</v>
          </cell>
        </row>
        <row r="101">
          <cell r="A101" t="str">
            <v>1.4.4 Nasipi iz armirane zemljine</v>
          </cell>
        </row>
        <row r="102">
          <cell r="A102" t="str">
            <v xml:space="preserve">   - gostota in vlažnost (z izotopsko sondo)</v>
          </cell>
        </row>
        <row r="103">
          <cell r="A103" t="str">
            <v xml:space="preserve">   - dinamični deformacijski modul - Evd</v>
          </cell>
        </row>
        <row r="104">
          <cell r="A104" t="str">
            <v xml:space="preserve">   - zrnavost </v>
          </cell>
        </row>
        <row r="105">
          <cell r="A105" t="str">
            <v xml:space="preserve">   - preskus po Proctorju zemljine</v>
          </cell>
        </row>
        <row r="106">
          <cell r="A106" t="str">
            <v xml:space="preserve">   - natezni preskus armaturnega geosintetika</v>
          </cell>
        </row>
        <row r="109">
          <cell r="A109" t="str">
            <v>1.4.5  Glinasti naboj - zaščita podtalnice</v>
          </cell>
        </row>
        <row r="110">
          <cell r="A110" t="str">
            <v xml:space="preserve">   - zrnavost</v>
          </cell>
        </row>
        <row r="111">
          <cell r="A111" t="str">
            <v xml:space="preserve">   - gostota in vlažnost (z izotopsko sondo)</v>
          </cell>
        </row>
        <row r="112">
          <cell r="A112" t="str">
            <v xml:space="preserve">   - vodoprepustnost</v>
          </cell>
        </row>
        <row r="115">
          <cell r="A115" t="str">
            <v>1.5  Kamnita posteljica - PO (TSC 06.711)</v>
          </cell>
        </row>
        <row r="116">
          <cell r="A116" t="str">
            <v>1.5.1 Predhodni preskusi PO</v>
          </cell>
        </row>
        <row r="117">
          <cell r="A117" t="str">
            <v>1.5.1.1 Preskusi pri vgrajevanju in vgrajene plasti PO</v>
          </cell>
        </row>
        <row r="118">
          <cell r="A118" t="str">
            <v xml:space="preserve">   - odvzem vzorca - deponija</v>
          </cell>
        </row>
        <row r="119">
          <cell r="A119" t="str">
            <v xml:space="preserve">   - zrnavost (deponija)</v>
          </cell>
        </row>
        <row r="120">
          <cell r="A120" t="str">
            <v xml:space="preserve">   - zrnavost (po vgradnji)</v>
          </cell>
        </row>
        <row r="121">
          <cell r="A121" t="str">
            <v xml:space="preserve">   - oblika zrn (drobljenost)</v>
          </cell>
        </row>
        <row r="122">
          <cell r="A122" t="str">
            <v xml:space="preserve">   - humoznost</v>
          </cell>
        </row>
        <row r="123">
          <cell r="A123" t="str">
            <v xml:space="preserve">   - preskus po Proctorju</v>
          </cell>
        </row>
        <row r="124">
          <cell r="A124" t="str">
            <v xml:space="preserve">   - gostota in vlažnost (z izotopsko sondo)</v>
          </cell>
        </row>
        <row r="125">
          <cell r="A125" t="str">
            <v xml:space="preserve">   - dinamični deformacijski modul - Evd</v>
          </cell>
        </row>
        <row r="126">
          <cell r="A126" t="str">
            <v xml:space="preserve">   - statični deformacijski modul - Ev2</v>
          </cell>
        </row>
        <row r="127">
          <cell r="A127" t="str">
            <v xml:space="preserve">   - ravnost in višina planuma</v>
          </cell>
        </row>
        <row r="129">
          <cell r="A129" t="str">
            <v>1.6 Koli, vodnjaki</v>
          </cell>
        </row>
        <row r="130">
          <cell r="A130" t="str">
            <v xml:space="preserve">   - pregled temeljnih tal in dolžine vpetja </v>
          </cell>
        </row>
        <row r="131">
          <cell r="A131" t="str">
            <v xml:space="preserve">   - preveritev zveznosti</v>
          </cell>
        </row>
        <row r="141">
          <cell r="A141" t="str">
            <v>1.7 Delna poročila o kakovosti izvedenih del</v>
          </cell>
        </row>
        <row r="142">
          <cell r="A142" t="str">
            <v xml:space="preserve">   - delna (mesečna ali večmesečna) poročila za </v>
          </cell>
        </row>
        <row r="143">
          <cell r="A143" t="str">
            <v xml:space="preserve">      zemeljska dela in temeljenje</v>
          </cell>
        </row>
        <row r="148">
          <cell r="A148" t="str">
            <v>2  SPODNJE NOSILNE PLASTI</v>
          </cell>
        </row>
        <row r="150">
          <cell r="A150" t="str">
            <v>2.1 Nevezane nosilne plasti - NNP (TSC 06.200)</v>
          </cell>
        </row>
        <row r="151">
          <cell r="A151" t="str">
            <v>2.1.1 Predhodni preskusi (deponija)</v>
          </cell>
        </row>
        <row r="152">
          <cell r="A152" t="str">
            <v xml:space="preserve">   - odvzem vzorca</v>
          </cell>
        </row>
        <row r="153">
          <cell r="A153" t="str">
            <v xml:space="preserve">   - zrnavost zmesi zrn</v>
          </cell>
        </row>
        <row r="154">
          <cell r="A154" t="str">
            <v xml:space="preserve">   - kakovost finih delcev</v>
          </cell>
        </row>
        <row r="155">
          <cell r="A155" t="str">
            <v xml:space="preserve">   - oblika grobih zrn</v>
          </cell>
        </row>
        <row r="156">
          <cell r="A156" t="str">
            <v xml:space="preserve">   - delež organskih primesi</v>
          </cell>
        </row>
        <row r="157">
          <cell r="A157" t="str">
            <v xml:space="preserve">   - preskus po Proctorju</v>
          </cell>
        </row>
        <row r="162">
          <cell r="A162" t="str">
            <v>2.1.2 Preskusi pri vgrajevanju</v>
          </cell>
        </row>
        <row r="163">
          <cell r="A163" t="str">
            <v xml:space="preserve">   - zrnavost zmesi zrn</v>
          </cell>
        </row>
        <row r="164">
          <cell r="A164" t="str">
            <v xml:space="preserve">   - preskus po Proctorju</v>
          </cell>
        </row>
        <row r="167">
          <cell r="A167" t="str">
            <v>2.1.3  Preskusi vgrajene NNP</v>
          </cell>
        </row>
        <row r="168">
          <cell r="A168" t="str">
            <v xml:space="preserve">   - zrnavost zmesi zrn</v>
          </cell>
        </row>
        <row r="169">
          <cell r="A169" t="str">
            <v xml:space="preserve">   - gostota in vlažnost (z izotopsko sondo)</v>
          </cell>
        </row>
        <row r="170">
          <cell r="A170" t="str">
            <v xml:space="preserve">   - dinamični deformacijski modul - Evd</v>
          </cell>
        </row>
        <row r="171">
          <cell r="A171" t="str">
            <v xml:space="preserve">   - statični deformacijski modul - Ev2</v>
          </cell>
        </row>
        <row r="255">
          <cell r="E255" t="str">
            <v>SIST EN 12697-1</v>
          </cell>
          <cell r="F255" t="str">
            <v xml:space="preserve"> t</v>
          </cell>
          <cell r="J255">
            <v>4000</v>
          </cell>
        </row>
        <row r="256">
          <cell r="E256" t="str">
            <v>SIST EN 12697-2</v>
          </cell>
          <cell r="F256" t="str">
            <v xml:space="preserve"> t</v>
          </cell>
          <cell r="J256">
            <v>4000</v>
          </cell>
        </row>
        <row r="257">
          <cell r="E257" t="str">
            <v>SIST EN 12697-5</v>
          </cell>
          <cell r="F257" t="str">
            <v xml:space="preserve"> t</v>
          </cell>
          <cell r="J257">
            <v>4000</v>
          </cell>
        </row>
        <row r="258">
          <cell r="E258" t="str">
            <v>SIST EN 12697-6</v>
          </cell>
          <cell r="F258" t="str">
            <v xml:space="preserve"> t</v>
          </cell>
          <cell r="J258">
            <v>4000</v>
          </cell>
        </row>
        <row r="259">
          <cell r="E259" t="str">
            <v>SIST EN 12697-8</v>
          </cell>
          <cell r="F259" t="str">
            <v xml:space="preserve"> t</v>
          </cell>
          <cell r="J259">
            <v>4000</v>
          </cell>
        </row>
        <row r="265">
          <cell r="E265" t="str">
            <v>SIST EN 12697-6</v>
          </cell>
          <cell r="F265" t="str">
            <v xml:space="preserve"> t</v>
          </cell>
          <cell r="J265">
            <v>4000</v>
          </cell>
        </row>
        <row r="266">
          <cell r="E266" t="str">
            <v>SIST EN 12697-8</v>
          </cell>
          <cell r="F266" t="str">
            <v xml:space="preserve"> t</v>
          </cell>
          <cell r="J266">
            <v>4000</v>
          </cell>
        </row>
        <row r="267">
          <cell r="E267" t="str">
            <v>SIST EN 12697-9</v>
          </cell>
          <cell r="F267" t="str">
            <v xml:space="preserve"> t</v>
          </cell>
          <cell r="J267">
            <v>4000</v>
          </cell>
        </row>
        <row r="268">
          <cell r="E268" t="str">
            <v>SIST EN 12697-36</v>
          </cell>
          <cell r="F268" t="str">
            <v xml:space="preserve"> t</v>
          </cell>
          <cell r="J268">
            <v>4000</v>
          </cell>
        </row>
        <row r="271">
          <cell r="E271" t="str">
            <v>ASTM D2950-91</v>
          </cell>
          <cell r="F271" t="str">
            <v>m2</v>
          </cell>
        </row>
        <row r="275">
          <cell r="E275" t="str">
            <v>SIST EN 1427</v>
          </cell>
          <cell r="F275" t="str">
            <v xml:space="preserve"> t</v>
          </cell>
          <cell r="J275">
            <v>4000</v>
          </cell>
        </row>
        <row r="276">
          <cell r="E276" t="str">
            <v>SIST EN 1426</v>
          </cell>
          <cell r="F276" t="str">
            <v xml:space="preserve"> t</v>
          </cell>
          <cell r="J276">
            <v>4000</v>
          </cell>
        </row>
        <row r="412">
          <cell r="E412" t="str">
            <v>SIST EN 12697-1</v>
          </cell>
          <cell r="F412" t="str">
            <v xml:space="preserve"> t</v>
          </cell>
          <cell r="J412">
            <v>2500</v>
          </cell>
        </row>
        <row r="413">
          <cell r="E413" t="str">
            <v>SIST EN 12697-2</v>
          </cell>
          <cell r="F413" t="str">
            <v xml:space="preserve"> t</v>
          </cell>
          <cell r="J413">
            <v>2500</v>
          </cell>
        </row>
        <row r="414">
          <cell r="E414" t="str">
            <v>SIST EN 12697-5</v>
          </cell>
          <cell r="F414" t="str">
            <v xml:space="preserve"> t</v>
          </cell>
          <cell r="J414">
            <v>2500</v>
          </cell>
        </row>
        <row r="415">
          <cell r="E415" t="str">
            <v>SIST EN 12697-6</v>
          </cell>
          <cell r="F415" t="str">
            <v xml:space="preserve"> t</v>
          </cell>
          <cell r="J415">
            <v>2500</v>
          </cell>
        </row>
        <row r="416">
          <cell r="E416" t="str">
            <v>SIST EN 12697-8</v>
          </cell>
          <cell r="F416" t="str">
            <v xml:space="preserve"> t</v>
          </cell>
          <cell r="J416">
            <v>2500</v>
          </cell>
        </row>
        <row r="422">
          <cell r="E422" t="str">
            <v>SIST EN 12697-6</v>
          </cell>
          <cell r="F422" t="str">
            <v xml:space="preserve"> t</v>
          </cell>
          <cell r="J422">
            <v>2500</v>
          </cell>
        </row>
        <row r="423">
          <cell r="E423" t="str">
            <v>SIST EN 12697-8</v>
          </cell>
          <cell r="F423" t="str">
            <v xml:space="preserve"> t</v>
          </cell>
          <cell r="J423">
            <v>2500</v>
          </cell>
        </row>
        <row r="424">
          <cell r="E424" t="str">
            <v>SIST EN 12697-9</v>
          </cell>
          <cell r="F424" t="str">
            <v xml:space="preserve"> t</v>
          </cell>
          <cell r="J424">
            <v>2500</v>
          </cell>
        </row>
        <row r="425">
          <cell r="E425" t="str">
            <v>SIST EN 12697-36</v>
          </cell>
          <cell r="F425" t="str">
            <v xml:space="preserve"> t</v>
          </cell>
          <cell r="J425">
            <v>2500</v>
          </cell>
        </row>
        <row r="426">
          <cell r="E426" t="str">
            <v>TSC 06.753</v>
          </cell>
          <cell r="F426" t="str">
            <v xml:space="preserve"> t</v>
          </cell>
          <cell r="J426">
            <v>2500</v>
          </cell>
        </row>
        <row r="429">
          <cell r="E429" t="str">
            <v>ASTM D2950-91</v>
          </cell>
          <cell r="F429" t="str">
            <v>m2</v>
          </cell>
          <cell r="J429">
            <v>200</v>
          </cell>
        </row>
        <row r="430">
          <cell r="E430" t="str">
            <v>*izjavo o skladnosti poda dobavitelj asfaltne zmesi za ta proizvod</v>
          </cell>
        </row>
        <row r="433">
          <cell r="E433" t="str">
            <v>SIST EN 1427</v>
          </cell>
          <cell r="F433" t="str">
            <v xml:space="preserve"> t</v>
          </cell>
          <cell r="J433">
            <v>2500</v>
          </cell>
        </row>
        <row r="434">
          <cell r="E434" t="str">
            <v>SIST EN 1426</v>
          </cell>
          <cell r="F434" t="str">
            <v xml:space="preserve"> t</v>
          </cell>
          <cell r="J434">
            <v>2500</v>
          </cell>
        </row>
        <row r="624">
          <cell r="F624" t="str">
            <v xml:space="preserve"> m2</v>
          </cell>
        </row>
        <row r="625">
          <cell r="F625" t="str">
            <v xml:space="preserve"> m2</v>
          </cell>
        </row>
        <row r="626">
          <cell r="E626" t="str">
            <v>SIST EN 1542</v>
          </cell>
          <cell r="F626" t="str">
            <v xml:space="preserve"> m2</v>
          </cell>
        </row>
        <row r="627">
          <cell r="F627" t="str">
            <v xml:space="preserve"> t</v>
          </cell>
        </row>
        <row r="641">
          <cell r="F641" t="str">
            <v xml:space="preserve"> število</v>
          </cell>
        </row>
        <row r="643">
          <cell r="F643" t="str">
            <v>objekt</v>
          </cell>
        </row>
        <row r="730">
          <cell r="E730" t="str">
            <v>SIST EN 12350-1</v>
          </cell>
        </row>
        <row r="731">
          <cell r="E731" t="str">
            <v>SIST EN 12350-2</v>
          </cell>
          <cell r="F731" t="str">
            <v xml:space="preserve"> m3</v>
          </cell>
        </row>
        <row r="732">
          <cell r="E732" t="str">
            <v>SIST EN 12350-7</v>
          </cell>
          <cell r="F732" t="str">
            <v xml:space="preserve"> m3</v>
          </cell>
        </row>
        <row r="733">
          <cell r="E733" t="str">
            <v>SIST EN 12350-7</v>
          </cell>
          <cell r="F733" t="str">
            <v xml:space="preserve"> m3</v>
          </cell>
        </row>
        <row r="737">
          <cell r="E737" t="str">
            <v>SIST EN 12390-3</v>
          </cell>
          <cell r="F737" t="str">
            <v xml:space="preserve"> m3</v>
          </cell>
        </row>
        <row r="738">
          <cell r="E738" t="str">
            <v>SIST EN 12390-7</v>
          </cell>
          <cell r="F738" t="str">
            <v xml:space="preserve"> m3</v>
          </cell>
        </row>
        <row r="739">
          <cell r="E739" t="str">
            <v>SIST EN 12390-8</v>
          </cell>
          <cell r="F739" t="str">
            <v xml:space="preserve"> m3</v>
          </cell>
        </row>
        <row r="742">
          <cell r="E742" t="str">
            <v>SIST 1026</v>
          </cell>
          <cell r="F742" t="str">
            <v xml:space="preserve"> m3</v>
          </cell>
        </row>
        <row r="745">
          <cell r="E745" t="str">
            <v>DIN 1048, Heft 422</v>
          </cell>
          <cell r="F745" t="str">
            <v xml:space="preserve"> m3</v>
          </cell>
        </row>
        <row r="746">
          <cell r="E746" t="str">
            <v>ASTM C512-02</v>
          </cell>
          <cell r="F746" t="str">
            <v xml:space="preserve"> m3</v>
          </cell>
        </row>
        <row r="747">
          <cell r="E747" t="str">
            <v>ASTM C469-02</v>
          </cell>
          <cell r="F747" t="str">
            <v xml:space="preserve"> m3</v>
          </cell>
        </row>
        <row r="758">
          <cell r="F758" t="str">
            <v xml:space="preserve"> na mesec</v>
          </cell>
        </row>
        <row r="842">
          <cell r="E842" t="str">
            <v>SIST EN 445</v>
          </cell>
          <cell r="F842" t="str">
            <v xml:space="preserve"> objekt</v>
          </cell>
        </row>
        <row r="843">
          <cell r="E843" t="str">
            <v>SIST EN 445</v>
          </cell>
          <cell r="F843" t="str">
            <v xml:space="preserve"> objekt</v>
          </cell>
        </row>
        <row r="844">
          <cell r="E844" t="str">
            <v>SIST EN 445</v>
          </cell>
          <cell r="F844" t="str">
            <v xml:space="preserve"> objekt</v>
          </cell>
        </row>
        <row r="845">
          <cell r="E845" t="str">
            <v>SIST EN 445</v>
          </cell>
          <cell r="F845" t="str">
            <v xml:space="preserve"> objekt</v>
          </cell>
        </row>
        <row r="846">
          <cell r="E846" t="str">
            <v>SIST EN 445</v>
          </cell>
          <cell r="F846" t="str">
            <v xml:space="preserve"> objekt</v>
          </cell>
        </row>
        <row r="888">
          <cell r="G888">
            <v>7</v>
          </cell>
        </row>
        <row r="1380">
          <cell r="F1380" t="str">
            <v>ure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7"/>
  <sheetViews>
    <sheetView tabSelected="1" workbookViewId="0"/>
  </sheetViews>
  <sheetFormatPr defaultRowHeight="15"/>
  <cols>
    <col min="1" max="1" width="9.140625" style="22"/>
    <col min="2" max="2" width="8.85546875" style="22" customWidth="1"/>
    <col min="3" max="3" width="9.140625" style="22"/>
    <col min="4" max="4" width="9.7109375" style="22" customWidth="1"/>
    <col min="5" max="5" width="17.28515625" style="32" customWidth="1"/>
    <col min="6" max="6" width="7.7109375" style="28" customWidth="1"/>
    <col min="7" max="7" width="7.85546875" style="26" customWidth="1"/>
    <col min="8" max="8" width="8" style="44" customWidth="1"/>
    <col min="9" max="9" width="8" style="18" customWidth="1"/>
    <col min="10" max="10" width="8.7109375" style="9" customWidth="1"/>
    <col min="11" max="11" width="8.85546875" style="9" bestFit="1" customWidth="1"/>
  </cols>
  <sheetData>
    <row r="1" spans="1:11">
      <c r="A1" s="1" t="str">
        <f>[1]popis!A1</f>
        <v>Naročnik:</v>
      </c>
      <c r="B1" s="2"/>
      <c r="C1" s="166" t="s">
        <v>323</v>
      </c>
      <c r="D1" s="4"/>
      <c r="E1" s="5"/>
      <c r="F1" s="6"/>
      <c r="G1" s="7"/>
      <c r="H1" s="8"/>
      <c r="I1" s="7"/>
    </row>
    <row r="2" spans="1:11">
      <c r="A2" s="1"/>
      <c r="B2" s="2"/>
      <c r="C2" s="166" t="s">
        <v>322</v>
      </c>
      <c r="D2" s="4"/>
      <c r="E2" s="5"/>
      <c r="F2" s="6"/>
      <c r="G2" s="7"/>
      <c r="H2" s="8"/>
      <c r="I2" s="7"/>
    </row>
    <row r="3" spans="1:11">
      <c r="A3" s="1"/>
      <c r="B3" s="10"/>
      <c r="C3" s="3"/>
      <c r="D3" s="11"/>
      <c r="E3" s="12"/>
      <c r="F3" s="13"/>
      <c r="G3" s="14"/>
      <c r="H3" s="15"/>
      <c r="I3" s="14"/>
    </row>
    <row r="4" spans="1:11">
      <c r="A4" s="1" t="str">
        <f>[1]popis!A3</f>
        <v>Inženir:</v>
      </c>
      <c r="B4" s="1"/>
      <c r="C4" s="167" t="s">
        <v>305</v>
      </c>
      <c r="D4" s="4"/>
      <c r="E4" s="5"/>
      <c r="F4" s="6"/>
      <c r="G4" s="7"/>
      <c r="H4" s="8"/>
      <c r="I4" s="7"/>
    </row>
    <row r="5" spans="1:11">
      <c r="A5" s="1"/>
      <c r="B5" s="1"/>
      <c r="C5" s="3"/>
      <c r="D5" s="10"/>
      <c r="E5" s="16"/>
      <c r="F5" s="17"/>
      <c r="G5" s="18"/>
      <c r="H5" s="19"/>
    </row>
    <row r="6" spans="1:11">
      <c r="A6" s="1" t="s">
        <v>324</v>
      </c>
      <c r="B6" s="1"/>
      <c r="C6" s="167" t="s">
        <v>306</v>
      </c>
      <c r="D6" s="20"/>
      <c r="E6" s="21"/>
      <c r="F6" s="21"/>
      <c r="G6" s="7"/>
      <c r="H6" s="8"/>
      <c r="I6" s="7"/>
    </row>
    <row r="7" spans="1:11">
      <c r="A7" s="1"/>
      <c r="B7" s="1"/>
      <c r="C7" s="3"/>
      <c r="D7" s="10"/>
      <c r="E7" s="16"/>
      <c r="F7" s="17"/>
      <c r="G7" s="18"/>
      <c r="H7" s="19"/>
    </row>
    <row r="8" spans="1:11">
      <c r="A8" s="1"/>
      <c r="B8" s="1"/>
      <c r="C8" s="3"/>
      <c r="D8" s="10"/>
      <c r="E8" s="16"/>
      <c r="F8" s="17"/>
      <c r="G8" s="18"/>
      <c r="H8" s="19"/>
    </row>
    <row r="9" spans="1:11">
      <c r="A9" s="1"/>
      <c r="B9" s="1"/>
      <c r="C9" s="1"/>
      <c r="D9" s="10"/>
      <c r="E9" s="16"/>
      <c r="F9" s="17"/>
      <c r="G9" s="18"/>
      <c r="H9" s="19"/>
    </row>
    <row r="10" spans="1:11" ht="15.75">
      <c r="B10" s="2"/>
      <c r="D10" s="23"/>
      <c r="E10" s="24" t="s">
        <v>0</v>
      </c>
      <c r="F10" s="25"/>
      <c r="H10" s="27"/>
      <c r="J10" s="28"/>
      <c r="K10" s="29"/>
    </row>
    <row r="11" spans="1:11">
      <c r="E11" s="16"/>
      <c r="F11" s="25"/>
      <c r="H11" s="27"/>
    </row>
    <row r="12" spans="1:11" ht="15.75">
      <c r="A12" s="30"/>
      <c r="B12" s="31"/>
      <c r="C12" s="31"/>
      <c r="D12" s="31"/>
      <c r="F12" s="25"/>
      <c r="H12" s="27"/>
    </row>
    <row r="13" spans="1:11">
      <c r="A13" s="33" t="s">
        <v>1</v>
      </c>
      <c r="B13" s="33"/>
      <c r="C13" s="33"/>
      <c r="D13" s="33"/>
      <c r="F13" s="34"/>
      <c r="H13" s="32"/>
    </row>
    <row r="14" spans="1:11">
      <c r="A14" s="33" t="s">
        <v>2</v>
      </c>
      <c r="B14" s="33"/>
      <c r="C14" s="33"/>
      <c r="D14" s="33"/>
      <c r="F14" s="34"/>
      <c r="H14" s="32"/>
    </row>
    <row r="15" spans="1:11">
      <c r="A15" s="33" t="s">
        <v>3</v>
      </c>
      <c r="B15" s="33"/>
      <c r="C15" s="33"/>
      <c r="D15" s="33"/>
      <c r="F15" s="34"/>
      <c r="H15" s="32"/>
    </row>
    <row r="16" spans="1:11">
      <c r="A16" s="33" t="s">
        <v>4</v>
      </c>
      <c r="B16" s="33"/>
      <c r="C16" s="33"/>
      <c r="D16" s="33"/>
      <c r="F16" s="34"/>
      <c r="H16" s="32"/>
    </row>
    <row r="17" spans="1:11">
      <c r="A17" s="33"/>
      <c r="B17" s="33"/>
      <c r="C17" s="33"/>
      <c r="D17" s="33"/>
      <c r="F17" s="34"/>
      <c r="H17" s="32"/>
    </row>
    <row r="18" spans="1:11">
      <c r="A18" s="33" t="s">
        <v>5</v>
      </c>
      <c r="B18" s="33"/>
      <c r="C18" s="33"/>
      <c r="D18" s="33"/>
      <c r="F18" s="34"/>
      <c r="H18" s="32"/>
    </row>
    <row r="19" spans="1:11">
      <c r="A19" s="33" t="s">
        <v>6</v>
      </c>
      <c r="B19" s="33"/>
      <c r="C19" s="33"/>
      <c r="D19" s="33"/>
      <c r="F19" s="34"/>
      <c r="H19" s="32"/>
    </row>
    <row r="20" spans="1:11">
      <c r="A20" s="33" t="s">
        <v>7</v>
      </c>
      <c r="B20" s="33"/>
      <c r="C20" s="33"/>
      <c r="D20" s="33"/>
      <c r="F20" s="34"/>
      <c r="H20" s="32"/>
    </row>
    <row r="21" spans="1:11">
      <c r="A21" s="33"/>
      <c r="B21" s="33"/>
      <c r="C21" s="33"/>
      <c r="D21" s="33"/>
      <c r="F21" s="34"/>
      <c r="H21" s="32"/>
    </row>
    <row r="22" spans="1:11">
      <c r="A22" s="33"/>
      <c r="B22" s="33"/>
      <c r="C22" s="33"/>
      <c r="D22" s="33"/>
      <c r="F22" s="34"/>
      <c r="H22" s="32"/>
    </row>
    <row r="23" spans="1:11">
      <c r="A23" s="10"/>
      <c r="E23" s="35" t="s">
        <v>8</v>
      </c>
      <c r="F23" s="36" t="s">
        <v>9</v>
      </c>
      <c r="G23" s="37"/>
      <c r="H23" s="215" t="s">
        <v>10</v>
      </c>
      <c r="I23" s="216"/>
      <c r="J23" s="215" t="s">
        <v>11</v>
      </c>
      <c r="K23" s="216"/>
    </row>
    <row r="24" spans="1:11">
      <c r="B24" s="2"/>
      <c r="E24" s="35" t="s">
        <v>12</v>
      </c>
      <c r="F24" s="38" t="s">
        <v>13</v>
      </c>
      <c r="G24" s="39" t="s">
        <v>14</v>
      </c>
      <c r="H24" s="198" t="s">
        <v>15</v>
      </c>
      <c r="I24" s="40" t="s">
        <v>16</v>
      </c>
      <c r="J24" s="198" t="s">
        <v>15</v>
      </c>
      <c r="K24" s="41" t="s">
        <v>17</v>
      </c>
    </row>
    <row r="25" spans="1:11" ht="34.5">
      <c r="A25" s="10" t="str">
        <f>[1]popis!A24</f>
        <v>1  ZEMELJSKA DELA IN TEMELJENJE</v>
      </c>
      <c r="B25" s="2"/>
      <c r="F25" s="42"/>
      <c r="G25" s="18"/>
      <c r="H25" s="43"/>
      <c r="I25" s="208" t="s">
        <v>335</v>
      </c>
    </row>
    <row r="26" spans="1:11">
      <c r="A26" s="10"/>
      <c r="B26" s="2"/>
      <c r="F26" s="42"/>
      <c r="G26" s="18"/>
      <c r="H26" s="43"/>
    </row>
    <row r="27" spans="1:11">
      <c r="A27" s="10" t="str">
        <f>[1]popis!A26</f>
        <v>1.1  Ogledi in konzultacije</v>
      </c>
      <c r="B27" s="1"/>
      <c r="C27" s="1"/>
      <c r="D27" s="1"/>
    </row>
    <row r="28" spans="1:11">
      <c r="A28" s="10"/>
      <c r="B28" s="1"/>
      <c r="C28" s="1"/>
      <c r="D28" s="1"/>
    </row>
    <row r="29" spans="1:11">
      <c r="A29" s="22" t="str">
        <f>[1]popis!A28</f>
        <v xml:space="preserve">   - Ogled terena in temeljnih tal (sondažni izkopi)</v>
      </c>
      <c r="E29" s="45" t="s">
        <v>18</v>
      </c>
      <c r="F29" s="46" t="s">
        <v>19</v>
      </c>
      <c r="G29" s="165">
        <v>950</v>
      </c>
      <c r="H29" s="165" t="s">
        <v>20</v>
      </c>
      <c r="I29" s="40">
        <v>2</v>
      </c>
      <c r="J29" s="47"/>
      <c r="K29" s="48">
        <f>I29*J29</f>
        <v>0</v>
      </c>
    </row>
    <row r="30" spans="1:11">
      <c r="A30" s="22" t="str">
        <f>[1]popis!A29</f>
        <v xml:space="preserve">   - Kontrola pri vgrajevanju</v>
      </c>
      <c r="E30" s="45" t="s">
        <v>18</v>
      </c>
      <c r="F30" s="46" t="s">
        <v>19</v>
      </c>
      <c r="G30" s="165">
        <v>950</v>
      </c>
      <c r="H30" s="165" t="s">
        <v>20</v>
      </c>
      <c r="I30" s="40">
        <v>2</v>
      </c>
      <c r="J30" s="47"/>
      <c r="K30" s="48">
        <f t="shared" ref="K30:K31" si="0">I30*J30</f>
        <v>0</v>
      </c>
    </row>
    <row r="31" spans="1:11">
      <c r="A31" s="22" t="str">
        <f>[1]popis!A30</f>
        <v xml:space="preserve">  -  Pregledi tal pod temelji objektov (plitvo)</v>
      </c>
      <c r="E31" s="45" t="s">
        <v>18</v>
      </c>
      <c r="F31" s="46" t="s">
        <v>21</v>
      </c>
      <c r="G31" s="165">
        <v>7</v>
      </c>
      <c r="H31" s="165" t="s">
        <v>22</v>
      </c>
      <c r="I31" s="40">
        <v>4</v>
      </c>
      <c r="J31" s="47"/>
      <c r="K31" s="48">
        <f t="shared" si="0"/>
        <v>0</v>
      </c>
    </row>
    <row r="32" spans="1:11">
      <c r="A32" s="10"/>
      <c r="H32" s="26"/>
    </row>
    <row r="33" spans="1:11">
      <c r="A33" s="10" t="str">
        <f>[1]popis!A39</f>
        <v xml:space="preserve">1.2.2   Temeljna tla mehansko utrjena- TTMU </v>
      </c>
      <c r="B33" s="1"/>
      <c r="C33" s="1"/>
      <c r="D33" s="1"/>
      <c r="G33" s="55"/>
      <c r="H33" s="26"/>
      <c r="J33" s="53"/>
      <c r="K33" s="54"/>
    </row>
    <row r="34" spans="1:11">
      <c r="A34" s="22" t="str">
        <f>[1]popis!A40</f>
        <v xml:space="preserve">   -  vlažnost (zemljine)</v>
      </c>
      <c r="B34" s="1"/>
      <c r="C34" s="1"/>
      <c r="D34" s="1"/>
      <c r="E34" s="52" t="s">
        <v>25</v>
      </c>
      <c r="F34" s="49" t="s">
        <v>26</v>
      </c>
      <c r="G34" s="165">
        <v>20300</v>
      </c>
      <c r="H34" s="50">
        <v>20000</v>
      </c>
      <c r="I34" s="40">
        <v>1</v>
      </c>
      <c r="J34" s="47"/>
      <c r="K34" s="48">
        <f t="shared" ref="K34:K41" si="1">I34*J34</f>
        <v>0</v>
      </c>
    </row>
    <row r="35" spans="1:11">
      <c r="A35" s="22" t="str">
        <f>[1]popis!A41</f>
        <v xml:space="preserve">   - delež humoznih primesi</v>
      </c>
      <c r="B35" s="1"/>
      <c r="C35" s="1"/>
      <c r="D35" s="1"/>
      <c r="E35" s="52" t="s">
        <v>27</v>
      </c>
      <c r="F35" s="49" t="s">
        <v>26</v>
      </c>
      <c r="G35" s="165">
        <v>20300</v>
      </c>
      <c r="H35" s="50">
        <v>20000</v>
      </c>
      <c r="I35" s="40">
        <v>1</v>
      </c>
      <c r="J35" s="47"/>
      <c r="K35" s="48">
        <f t="shared" si="1"/>
        <v>0</v>
      </c>
    </row>
    <row r="36" spans="1:11">
      <c r="A36" s="22" t="str">
        <f>[1]popis!A42</f>
        <v xml:space="preserve">   - konsistenčne meje vezlivih zemljin</v>
      </c>
      <c r="B36" s="1"/>
      <c r="C36" s="1"/>
      <c r="D36" s="1"/>
      <c r="E36" s="52" t="s">
        <v>28</v>
      </c>
      <c r="F36" s="49" t="s">
        <v>26</v>
      </c>
      <c r="G36" s="165">
        <v>20300</v>
      </c>
      <c r="H36" s="50">
        <v>20000</v>
      </c>
      <c r="I36" s="40">
        <v>1</v>
      </c>
      <c r="J36" s="47"/>
      <c r="K36" s="48">
        <f t="shared" si="1"/>
        <v>0</v>
      </c>
    </row>
    <row r="37" spans="1:11">
      <c r="A37" s="22" t="str">
        <f>[1]popis!A43</f>
        <v xml:space="preserve">   - zrnavost nevezljivih zemljin</v>
      </c>
      <c r="B37" s="1"/>
      <c r="C37" s="1"/>
      <c r="D37" s="1"/>
      <c r="E37" s="52" t="s">
        <v>29</v>
      </c>
      <c r="F37" s="49" t="s">
        <v>26</v>
      </c>
      <c r="G37" s="165">
        <v>20300</v>
      </c>
      <c r="H37" s="50">
        <v>20000</v>
      </c>
      <c r="I37" s="40">
        <v>1</v>
      </c>
      <c r="J37" s="47"/>
      <c r="K37" s="48">
        <f t="shared" si="1"/>
        <v>0</v>
      </c>
    </row>
    <row r="38" spans="1:11">
      <c r="A38" s="22" t="str">
        <f>[1]popis!A44</f>
        <v xml:space="preserve">   - preskus po Proctorju</v>
      </c>
      <c r="B38" s="1"/>
      <c r="C38" s="1"/>
      <c r="D38" s="1"/>
      <c r="E38" s="52" t="s">
        <v>30</v>
      </c>
      <c r="F38" s="49" t="s">
        <v>26</v>
      </c>
      <c r="G38" s="165">
        <v>20300</v>
      </c>
      <c r="H38" s="50">
        <v>20000</v>
      </c>
      <c r="I38" s="40">
        <v>1</v>
      </c>
      <c r="J38" s="47"/>
      <c r="K38" s="48">
        <f t="shared" si="1"/>
        <v>0</v>
      </c>
    </row>
    <row r="39" spans="1:11">
      <c r="A39" s="22" t="str">
        <f>[1]popis!A45</f>
        <v xml:space="preserve">   - gostota in vlažnost (z izotopsko sondo)</v>
      </c>
      <c r="B39" s="1"/>
      <c r="C39" s="1"/>
      <c r="D39" s="1"/>
      <c r="E39" s="52" t="s">
        <v>23</v>
      </c>
      <c r="F39" s="49" t="s">
        <v>26</v>
      </c>
      <c r="G39" s="165">
        <v>20300</v>
      </c>
      <c r="H39" s="50">
        <v>800</v>
      </c>
      <c r="I39" s="40">
        <v>25</v>
      </c>
      <c r="J39" s="47"/>
      <c r="K39" s="48">
        <f t="shared" si="1"/>
        <v>0</v>
      </c>
    </row>
    <row r="40" spans="1:11">
      <c r="A40" s="22" t="str">
        <f>[1]popis!A46</f>
        <v xml:space="preserve">   - dinamični deformacijski modul - Evd</v>
      </c>
      <c r="B40" s="1"/>
      <c r="C40" s="1"/>
      <c r="D40" s="1"/>
      <c r="E40" s="52" t="s">
        <v>24</v>
      </c>
      <c r="F40" s="49" t="s">
        <v>26</v>
      </c>
      <c r="G40" s="165">
        <v>20300</v>
      </c>
      <c r="H40" s="50">
        <v>1500</v>
      </c>
      <c r="I40" s="40">
        <v>14</v>
      </c>
      <c r="J40" s="47"/>
      <c r="K40" s="48">
        <f t="shared" si="1"/>
        <v>0</v>
      </c>
    </row>
    <row r="41" spans="1:11">
      <c r="A41" s="22" t="str">
        <f>[1]popis!A47</f>
        <v xml:space="preserve">   - statični deformacijski modul - Evs*</v>
      </c>
      <c r="E41" s="52" t="s">
        <v>24</v>
      </c>
      <c r="F41" s="49" t="s">
        <v>26</v>
      </c>
      <c r="G41" s="165">
        <v>20300</v>
      </c>
      <c r="H41" s="50">
        <v>5000</v>
      </c>
      <c r="I41" s="40">
        <v>4</v>
      </c>
      <c r="J41" s="47"/>
      <c r="K41" s="48">
        <f t="shared" si="1"/>
        <v>0</v>
      </c>
    </row>
    <row r="42" spans="1:11">
      <c r="A42" s="10"/>
      <c r="F42" s="56" t="s">
        <v>31</v>
      </c>
      <c r="G42" s="55"/>
      <c r="H42" s="26"/>
      <c r="J42" s="53"/>
      <c r="K42" s="54"/>
    </row>
    <row r="43" spans="1:11">
      <c r="A43" s="10"/>
      <c r="F43" s="56"/>
      <c r="G43" s="55"/>
      <c r="H43" s="26"/>
      <c r="J43" s="53"/>
      <c r="K43" s="54"/>
    </row>
    <row r="44" spans="1:11">
      <c r="A44" s="10" t="str">
        <f>[1]popis!A75</f>
        <v>1.4  Nasipi, zasipi, klini</v>
      </c>
      <c r="G44" s="55"/>
      <c r="H44" s="26"/>
    </row>
    <row r="45" spans="1:11">
      <c r="A45" s="10" t="str">
        <f>[1]popis!A76</f>
        <v>1.4.1 Preiskave zemljin/kamnin za N in KSN</v>
      </c>
      <c r="B45" s="1"/>
      <c r="C45" s="1"/>
      <c r="D45" s="1"/>
      <c r="H45" s="26"/>
    </row>
    <row r="46" spans="1:11">
      <c r="A46" s="22" t="str">
        <f>[1]popis!A77</f>
        <v xml:space="preserve">   -  vlažnost (zemljine)</v>
      </c>
      <c r="B46" s="1"/>
      <c r="C46" s="1"/>
      <c r="D46" s="1"/>
      <c r="E46" s="52" t="s">
        <v>25</v>
      </c>
      <c r="F46" s="49" t="s">
        <v>33</v>
      </c>
      <c r="G46" s="165">
        <v>1700</v>
      </c>
      <c r="H46" s="50">
        <v>50000</v>
      </c>
      <c r="I46" s="40">
        <v>1</v>
      </c>
      <c r="J46" s="47"/>
      <c r="K46" s="48">
        <f t="shared" ref="K46:K52" si="2">I46*J46</f>
        <v>0</v>
      </c>
    </row>
    <row r="47" spans="1:11">
      <c r="A47" s="22" t="str">
        <f>[1]popis!A78</f>
        <v xml:space="preserve">   - delež humoznih primesi</v>
      </c>
      <c r="B47" s="1"/>
      <c r="C47" s="1"/>
      <c r="D47" s="1"/>
      <c r="E47" s="52" t="s">
        <v>27</v>
      </c>
      <c r="F47" s="49" t="s">
        <v>33</v>
      </c>
      <c r="G47" s="165">
        <v>1700</v>
      </c>
      <c r="H47" s="50">
        <v>50000</v>
      </c>
      <c r="I47" s="40">
        <v>1</v>
      </c>
      <c r="J47" s="47"/>
      <c r="K47" s="48">
        <f t="shared" si="2"/>
        <v>0</v>
      </c>
    </row>
    <row r="48" spans="1:11">
      <c r="A48" s="22" t="str">
        <f>[1]popis!A79</f>
        <v xml:space="preserve">   - konsistenčne meje vezlivih zemljin</v>
      </c>
      <c r="B48" s="1"/>
      <c r="C48" s="1"/>
      <c r="D48" s="1"/>
      <c r="E48" s="52" t="s">
        <v>28</v>
      </c>
      <c r="F48" s="49" t="s">
        <v>33</v>
      </c>
      <c r="G48" s="165">
        <v>1700</v>
      </c>
      <c r="H48" s="50">
        <v>50000</v>
      </c>
      <c r="I48" s="40">
        <v>1</v>
      </c>
      <c r="J48" s="47"/>
      <c r="K48" s="48">
        <f t="shared" si="2"/>
        <v>0</v>
      </c>
    </row>
    <row r="49" spans="1:11">
      <c r="A49" s="22" t="str">
        <f>[1]popis!A80</f>
        <v xml:space="preserve">   - zrnavost nevezljivih zemljin</v>
      </c>
      <c r="B49" s="1"/>
      <c r="C49" s="1"/>
      <c r="D49" s="1"/>
      <c r="E49" s="52" t="s">
        <v>29</v>
      </c>
      <c r="F49" s="49" t="s">
        <v>33</v>
      </c>
      <c r="G49" s="165">
        <v>1700</v>
      </c>
      <c r="H49" s="50">
        <v>50000</v>
      </c>
      <c r="I49" s="40">
        <v>1</v>
      </c>
      <c r="J49" s="47"/>
      <c r="K49" s="48">
        <f t="shared" si="2"/>
        <v>0</v>
      </c>
    </row>
    <row r="50" spans="1:11">
      <c r="A50" s="22" t="str">
        <f>[1]popis!A81</f>
        <v xml:space="preserve">   - preskus po Proctorju</v>
      </c>
      <c r="E50" s="52" t="s">
        <v>30</v>
      </c>
      <c r="F50" s="49" t="s">
        <v>33</v>
      </c>
      <c r="G50" s="165">
        <v>1700</v>
      </c>
      <c r="H50" s="50">
        <v>50000</v>
      </c>
      <c r="I50" s="40">
        <v>1</v>
      </c>
      <c r="J50" s="47"/>
      <c r="K50" s="48">
        <f t="shared" si="2"/>
        <v>0</v>
      </c>
    </row>
    <row r="51" spans="1:11">
      <c r="A51" s="22" t="str">
        <f>[1]popis!A82</f>
        <v xml:space="preserve">   - preskus po Proctorju stabilizirane zemljine</v>
      </c>
      <c r="E51" s="52" t="s">
        <v>30</v>
      </c>
      <c r="F51" s="49" t="s">
        <v>33</v>
      </c>
      <c r="G51" s="165">
        <v>1700</v>
      </c>
      <c r="H51" s="50">
        <v>50000</v>
      </c>
      <c r="I51" s="40">
        <v>1</v>
      </c>
      <c r="J51" s="47"/>
      <c r="K51" s="48">
        <f t="shared" si="2"/>
        <v>0</v>
      </c>
    </row>
    <row r="52" spans="1:11">
      <c r="A52" s="22" t="str">
        <f>[1]popis!A83</f>
        <v xml:space="preserve">   - vremenska obstojnost (CBR 1, CBR 2)</v>
      </c>
      <c r="E52" s="52" t="s">
        <v>32</v>
      </c>
      <c r="F52" s="49" t="s">
        <v>33</v>
      </c>
      <c r="G52" s="165">
        <v>1700</v>
      </c>
      <c r="H52" s="50">
        <v>50000</v>
      </c>
      <c r="I52" s="40">
        <v>1</v>
      </c>
      <c r="J52" s="47"/>
      <c r="K52" s="48">
        <f t="shared" si="2"/>
        <v>0</v>
      </c>
    </row>
    <row r="53" spans="1:11">
      <c r="A53" s="22" t="str">
        <f>[1]popis!A84</f>
        <v>Rezultate predhodnih preiskav se poda v tehnološkem elaboratu in preveri na poskusnem polju !</v>
      </c>
      <c r="E53" s="60"/>
      <c r="F53" s="61"/>
      <c r="G53" s="62"/>
      <c r="H53" s="63"/>
    </row>
    <row r="54" spans="1:11">
      <c r="A54" s="10"/>
      <c r="E54" s="64"/>
      <c r="F54" s="42"/>
      <c r="G54" s="18"/>
      <c r="H54" s="65"/>
      <c r="I54" s="66"/>
    </row>
    <row r="55" spans="1:11">
      <c r="A55" s="10"/>
      <c r="B55" s="1"/>
      <c r="C55" s="1"/>
      <c r="D55" s="1"/>
      <c r="E55" s="64"/>
      <c r="F55" s="42"/>
      <c r="G55" s="18"/>
      <c r="H55" s="65"/>
      <c r="I55" s="66"/>
    </row>
    <row r="56" spans="1:11">
      <c r="A56" s="10" t="str">
        <f>[1]popis!A87</f>
        <v>1.4.2  Nasipi (izboljšani in stabilizirani) mehansko utrjeni - NMU (preiskave vgrajenih plasti)</v>
      </c>
      <c r="B56" s="1"/>
      <c r="C56" s="1"/>
      <c r="D56" s="1"/>
      <c r="E56" s="60"/>
      <c r="F56" s="61"/>
      <c r="G56" s="67"/>
      <c r="H56" s="62"/>
    </row>
    <row r="57" spans="1:11">
      <c r="A57" s="22" t="str">
        <f>[1]popis!A88</f>
        <v xml:space="preserve">   - gostota in vlažnost</v>
      </c>
      <c r="B57" s="1"/>
      <c r="C57" s="1"/>
      <c r="D57" s="1"/>
      <c r="E57" s="52" t="s">
        <v>23</v>
      </c>
      <c r="F57" s="49" t="s">
        <v>33</v>
      </c>
      <c r="G57" s="165">
        <v>1700</v>
      </c>
      <c r="H57" s="50">
        <v>800</v>
      </c>
      <c r="I57" s="40">
        <v>2</v>
      </c>
      <c r="J57" s="47"/>
      <c r="K57" s="48">
        <f t="shared" ref="K57:K59" si="3">I57*J57</f>
        <v>0</v>
      </c>
    </row>
    <row r="58" spans="1:11">
      <c r="A58" s="22" t="str">
        <f>[1]popis!A89</f>
        <v xml:space="preserve">  - dinamični deformacijski modul E vd*</v>
      </c>
      <c r="B58" s="1"/>
      <c r="C58" s="1"/>
      <c r="D58" s="1"/>
      <c r="E58" s="52" t="s">
        <v>24</v>
      </c>
      <c r="F58" s="49" t="s">
        <v>33</v>
      </c>
      <c r="G58" s="165">
        <v>1700</v>
      </c>
      <c r="H58" s="50">
        <v>800</v>
      </c>
      <c r="I58" s="40">
        <v>2</v>
      </c>
      <c r="J58" s="47"/>
      <c r="K58" s="48">
        <f t="shared" si="3"/>
        <v>0</v>
      </c>
    </row>
    <row r="59" spans="1:11">
      <c r="A59" s="22" t="str">
        <f>[1]popis!A90</f>
        <v xml:space="preserve">   - statični deformacijski modul Evs*</v>
      </c>
      <c r="B59" s="1"/>
      <c r="C59" s="1"/>
      <c r="D59" s="1"/>
      <c r="E59" s="52" t="s">
        <v>24</v>
      </c>
      <c r="F59" s="49" t="s">
        <v>33</v>
      </c>
      <c r="G59" s="165">
        <v>1700</v>
      </c>
      <c r="H59" s="50">
        <v>4000</v>
      </c>
      <c r="I59" s="40">
        <v>1</v>
      </c>
      <c r="J59" s="47"/>
      <c r="K59" s="48">
        <f t="shared" si="3"/>
        <v>0</v>
      </c>
    </row>
    <row r="60" spans="1:11">
      <c r="A60" s="10"/>
      <c r="B60" s="1"/>
      <c r="C60" s="1"/>
      <c r="D60" s="1"/>
      <c r="E60" s="32" t="s">
        <v>34</v>
      </c>
      <c r="H60" s="26"/>
      <c r="J60" s="53"/>
      <c r="K60" s="54"/>
    </row>
    <row r="61" spans="1:11">
      <c r="A61" s="10"/>
      <c r="B61" s="1"/>
      <c r="C61" s="1"/>
      <c r="D61" s="1"/>
      <c r="H61" s="26"/>
      <c r="J61" s="53"/>
      <c r="K61" s="54"/>
    </row>
    <row r="62" spans="1:11">
      <c r="A62" s="10" t="str">
        <f>[1]popis!A93</f>
        <v>1.4.3 Zasipi in klini</v>
      </c>
      <c r="B62" s="1"/>
      <c r="C62" s="1"/>
      <c r="D62" s="1"/>
      <c r="G62" s="55"/>
      <c r="H62" s="26"/>
      <c r="J62" s="53"/>
      <c r="K62" s="54"/>
    </row>
    <row r="63" spans="1:11" s="168" customFormat="1">
      <c r="A63" s="10" t="str">
        <f>[1]popis!A94</f>
        <v xml:space="preserve">1.4.3.1 Za  objekti (podporne in oporne konstrukcije, kanalizacija) </v>
      </c>
      <c r="B63" s="1"/>
      <c r="C63" s="1"/>
      <c r="D63" s="1"/>
      <c r="E63" s="60"/>
      <c r="F63" s="61"/>
      <c r="G63" s="67"/>
      <c r="H63" s="62"/>
      <c r="I63" s="18"/>
      <c r="J63" s="53"/>
      <c r="K63" s="54"/>
    </row>
    <row r="64" spans="1:11" s="168" customFormat="1">
      <c r="A64" s="22" t="str">
        <f>[1]popis!A95</f>
        <v xml:space="preserve">   - gostota in vlažnost (z izotopsko sondo)</v>
      </c>
      <c r="B64" s="1"/>
      <c r="C64" s="1"/>
      <c r="D64" s="1"/>
      <c r="E64" s="52" t="s">
        <v>23</v>
      </c>
      <c r="F64" s="49" t="s">
        <v>35</v>
      </c>
      <c r="G64" s="165">
        <v>15</v>
      </c>
      <c r="H64" s="50" t="s">
        <v>36</v>
      </c>
      <c r="I64" s="40">
        <v>45</v>
      </c>
      <c r="J64" s="47"/>
      <c r="K64" s="48">
        <f t="shared" ref="K64:K66" si="4">I64*J64</f>
        <v>0</v>
      </c>
    </row>
    <row r="65" spans="1:11" s="168" customFormat="1">
      <c r="A65" s="22" t="str">
        <f>[1]popis!A96</f>
        <v xml:space="preserve">   - dinamični deformacijski modul - Evd</v>
      </c>
      <c r="B65" s="1"/>
      <c r="C65" s="1"/>
      <c r="D65" s="1"/>
      <c r="E65" s="52" t="s">
        <v>24</v>
      </c>
      <c r="F65" s="49" t="s">
        <v>35</v>
      </c>
      <c r="G65" s="165">
        <v>15</v>
      </c>
      <c r="H65" s="50" t="s">
        <v>37</v>
      </c>
      <c r="I65" s="40">
        <v>45</v>
      </c>
      <c r="J65" s="47"/>
      <c r="K65" s="48">
        <f t="shared" si="4"/>
        <v>0</v>
      </c>
    </row>
    <row r="66" spans="1:11" s="168" customFormat="1">
      <c r="A66" s="22" t="str">
        <f>[1]popis!A97</f>
        <v xml:space="preserve">   - statični deformacijski modul - Ev2*</v>
      </c>
      <c r="B66" s="1"/>
      <c r="C66" s="1"/>
      <c r="D66" s="1"/>
      <c r="E66" s="52" t="s">
        <v>24</v>
      </c>
      <c r="F66" s="49" t="s">
        <v>35</v>
      </c>
      <c r="G66" s="165">
        <v>15</v>
      </c>
      <c r="H66" s="50" t="s">
        <v>38</v>
      </c>
      <c r="I66" s="40">
        <v>15</v>
      </c>
      <c r="J66" s="47"/>
      <c r="K66" s="48">
        <f t="shared" si="4"/>
        <v>0</v>
      </c>
    </row>
    <row r="67" spans="1:11" s="168" customFormat="1">
      <c r="A67" s="10"/>
      <c r="B67" s="1"/>
      <c r="C67" s="1"/>
      <c r="D67" s="1"/>
      <c r="E67" s="60"/>
      <c r="F67" s="68" t="s">
        <v>39</v>
      </c>
      <c r="G67" s="67"/>
      <c r="H67" s="62"/>
      <c r="I67" s="18"/>
      <c r="J67" s="9"/>
      <c r="K67" s="9"/>
    </row>
    <row r="68" spans="1:11" s="168" customFormat="1">
      <c r="A68" s="10"/>
      <c r="B68" s="1"/>
      <c r="C68" s="1"/>
      <c r="D68" s="1"/>
      <c r="E68" s="60"/>
      <c r="F68" s="69" t="s">
        <v>40</v>
      </c>
      <c r="G68" s="67"/>
      <c r="H68" s="62"/>
      <c r="I68" s="18"/>
      <c r="J68" s="9"/>
      <c r="K68" s="9"/>
    </row>
    <row r="69" spans="1:11">
      <c r="A69" s="10"/>
      <c r="B69" s="1"/>
      <c r="C69" s="1"/>
      <c r="D69" s="1"/>
      <c r="F69" s="56"/>
      <c r="G69" s="55"/>
      <c r="H69" s="26"/>
    </row>
    <row r="70" spans="1:11">
      <c r="A70" s="10" t="str">
        <f>[1]popis!A115</f>
        <v>1.5  Kamnita posteljica - PO (TSC 06.711)</v>
      </c>
      <c r="G70" s="55"/>
      <c r="H70" s="26"/>
    </row>
    <row r="71" spans="1:11">
      <c r="A71" s="10" t="str">
        <f>[1]popis!A116</f>
        <v>1.5.1 Predhodni preskusi PO</v>
      </c>
      <c r="B71" s="1"/>
      <c r="C71" s="1"/>
      <c r="D71" s="1"/>
      <c r="G71" s="55"/>
      <c r="H71" s="26"/>
    </row>
    <row r="72" spans="1:11">
      <c r="A72" s="10" t="str">
        <f>[1]popis!A117</f>
        <v>1.5.1.1 Preskusi pri vgrajevanju in vgrajene plasti PO</v>
      </c>
      <c r="E72" s="60"/>
      <c r="F72" s="61"/>
      <c r="G72" s="67"/>
      <c r="H72" s="62"/>
      <c r="J72" s="53"/>
      <c r="K72" s="54"/>
    </row>
    <row r="73" spans="1:11">
      <c r="A73" s="22" t="str">
        <f>[1]popis!A118</f>
        <v xml:space="preserve">   - odvzem vzorca - deponija</v>
      </c>
      <c r="E73" s="52" t="s">
        <v>42</v>
      </c>
      <c r="F73" s="49" t="s">
        <v>43</v>
      </c>
      <c r="G73" s="165">
        <v>4900</v>
      </c>
      <c r="H73" s="72">
        <v>5000</v>
      </c>
      <c r="I73" s="40">
        <v>1</v>
      </c>
      <c r="J73" s="47"/>
      <c r="K73" s="48">
        <f t="shared" ref="K73:K82" si="5">I73*J73</f>
        <v>0</v>
      </c>
    </row>
    <row r="74" spans="1:11">
      <c r="A74" s="22" t="str">
        <f>[1]popis!A119</f>
        <v xml:space="preserve">   - zrnavost (deponija)</v>
      </c>
      <c r="E74" s="52" t="s">
        <v>29</v>
      </c>
      <c r="F74" s="49" t="s">
        <v>43</v>
      </c>
      <c r="G74" s="165">
        <v>4900</v>
      </c>
      <c r="H74" s="72">
        <v>5000</v>
      </c>
      <c r="I74" s="40">
        <v>1</v>
      </c>
      <c r="J74" s="47"/>
      <c r="K74" s="48">
        <f t="shared" si="5"/>
        <v>0</v>
      </c>
    </row>
    <row r="75" spans="1:11">
      <c r="A75" s="22" t="str">
        <f>[1]popis!A120</f>
        <v xml:space="preserve">   - zrnavost (po vgradnji)</v>
      </c>
      <c r="E75" s="52" t="s">
        <v>29</v>
      </c>
      <c r="F75" s="49" t="s">
        <v>43</v>
      </c>
      <c r="G75" s="165">
        <v>4900</v>
      </c>
      <c r="H75" s="72">
        <v>10000</v>
      </c>
      <c r="I75" s="40">
        <v>1</v>
      </c>
      <c r="J75" s="47"/>
      <c r="K75" s="48">
        <f t="shared" si="5"/>
        <v>0</v>
      </c>
    </row>
    <row r="76" spans="1:11">
      <c r="A76" s="22" t="str">
        <f>[1]popis!A121</f>
        <v xml:space="preserve">   - oblika zrn (drobljenost)</v>
      </c>
      <c r="E76" s="52" t="s">
        <v>44</v>
      </c>
      <c r="F76" s="49" t="s">
        <v>43</v>
      </c>
      <c r="G76" s="165">
        <v>4900</v>
      </c>
      <c r="H76" s="50">
        <v>10000</v>
      </c>
      <c r="I76" s="40">
        <v>1</v>
      </c>
      <c r="J76" s="47"/>
      <c r="K76" s="48">
        <f t="shared" si="5"/>
        <v>0</v>
      </c>
    </row>
    <row r="77" spans="1:11">
      <c r="A77" s="22" t="str">
        <f>[1]popis!A122</f>
        <v xml:space="preserve">   - humoznost</v>
      </c>
      <c r="E77" s="59" t="s">
        <v>45</v>
      </c>
      <c r="F77" s="49" t="s">
        <v>43</v>
      </c>
      <c r="G77" s="165">
        <v>4900</v>
      </c>
      <c r="H77" s="50">
        <v>10000</v>
      </c>
      <c r="I77" s="40">
        <v>1</v>
      </c>
      <c r="J77" s="47"/>
      <c r="K77" s="48">
        <f t="shared" si="5"/>
        <v>0</v>
      </c>
    </row>
    <row r="78" spans="1:11">
      <c r="A78" s="22" t="str">
        <f>[1]popis!A123</f>
        <v xml:space="preserve">   - preskus po Proctorju</v>
      </c>
      <c r="E78" s="52" t="s">
        <v>30</v>
      </c>
      <c r="F78" s="49" t="s">
        <v>43</v>
      </c>
      <c r="G78" s="165">
        <v>4900</v>
      </c>
      <c r="H78" s="50">
        <v>40000</v>
      </c>
      <c r="I78" s="40">
        <v>1</v>
      </c>
      <c r="J78" s="47"/>
      <c r="K78" s="48">
        <f t="shared" si="5"/>
        <v>0</v>
      </c>
    </row>
    <row r="79" spans="1:11">
      <c r="A79" s="22" t="str">
        <f>[1]popis!A124</f>
        <v xml:space="preserve">   - gostota in vlažnost (z izotopsko sondo)</v>
      </c>
      <c r="B79" s="1"/>
      <c r="C79" s="1"/>
      <c r="D79" s="1"/>
      <c r="E79" s="59" t="s">
        <v>23</v>
      </c>
      <c r="F79" s="49" t="s">
        <v>26</v>
      </c>
      <c r="G79" s="165">
        <v>12000</v>
      </c>
      <c r="H79" s="72">
        <v>2000</v>
      </c>
      <c r="I79" s="40">
        <v>6</v>
      </c>
      <c r="J79" s="47"/>
      <c r="K79" s="48">
        <f t="shared" si="5"/>
        <v>0</v>
      </c>
    </row>
    <row r="80" spans="1:11">
      <c r="A80" s="22" t="str">
        <f>[1]popis!A125</f>
        <v xml:space="preserve">   - dinamični deformacijski modul - Evd</v>
      </c>
      <c r="E80" s="59" t="s">
        <v>24</v>
      </c>
      <c r="F80" s="49" t="s">
        <v>26</v>
      </c>
      <c r="G80" s="165">
        <v>12000</v>
      </c>
      <c r="H80" s="72">
        <v>2000</v>
      </c>
      <c r="I80" s="40">
        <v>6</v>
      </c>
      <c r="J80" s="47"/>
      <c r="K80" s="48">
        <f t="shared" si="5"/>
        <v>0</v>
      </c>
    </row>
    <row r="81" spans="1:11">
      <c r="A81" s="22" t="str">
        <f>[1]popis!A126</f>
        <v xml:space="preserve">   - statični deformacijski modul - Ev2</v>
      </c>
      <c r="E81" s="59" t="s">
        <v>24</v>
      </c>
      <c r="F81" s="49" t="s">
        <v>26</v>
      </c>
      <c r="G81" s="165">
        <v>12000</v>
      </c>
      <c r="H81" s="72">
        <v>20000</v>
      </c>
      <c r="I81" s="40">
        <v>1</v>
      </c>
      <c r="J81" s="47"/>
      <c r="K81" s="48">
        <f t="shared" si="5"/>
        <v>0</v>
      </c>
    </row>
    <row r="82" spans="1:11">
      <c r="A82" s="22" t="str">
        <f>[1]popis!A127</f>
        <v xml:space="preserve">   - ravnost in višina planuma</v>
      </c>
      <c r="E82" s="52" t="s">
        <v>46</v>
      </c>
      <c r="F82" s="49" t="s">
        <v>26</v>
      </c>
      <c r="G82" s="165">
        <v>12000</v>
      </c>
      <c r="H82" s="72">
        <v>8000</v>
      </c>
      <c r="I82" s="40">
        <v>2</v>
      </c>
      <c r="J82" s="47"/>
      <c r="K82" s="48">
        <f t="shared" si="5"/>
        <v>0</v>
      </c>
    </row>
    <row r="83" spans="1:11">
      <c r="A83" s="10"/>
      <c r="G83" s="73"/>
      <c r="H83" s="26"/>
    </row>
    <row r="84" spans="1:11">
      <c r="A84" s="10" t="str">
        <f>[1]popis!A141</f>
        <v>1.7 Delna poročila o kakovosti izvedenih del</v>
      </c>
      <c r="B84" s="1"/>
      <c r="C84" s="1"/>
      <c r="D84" s="1"/>
      <c r="G84" s="55"/>
      <c r="H84" s="26"/>
    </row>
    <row r="85" spans="1:11">
      <c r="A85" s="22" t="str">
        <f>[1]popis!A142</f>
        <v xml:space="preserve">   - delna (mesečna ali večmesečna) poročila za </v>
      </c>
      <c r="B85" s="1"/>
      <c r="C85" s="1"/>
      <c r="D85" s="1"/>
      <c r="G85" s="55"/>
    </row>
    <row r="86" spans="1:11">
      <c r="A86" s="22" t="str">
        <f>[1]popis!A143</f>
        <v xml:space="preserve">      zemeljska dela in temeljenje</v>
      </c>
      <c r="E86" s="45"/>
      <c r="F86" s="46"/>
      <c r="G86" s="165"/>
      <c r="H86" s="175" t="s">
        <v>311</v>
      </c>
      <c r="I86" s="40">
        <v>4</v>
      </c>
      <c r="J86" s="51"/>
      <c r="K86" s="48">
        <f t="shared" ref="K86" si="6">I86*J86</f>
        <v>0</v>
      </c>
    </row>
    <row r="87" spans="1:11">
      <c r="A87" s="10"/>
      <c r="H87" s="26"/>
      <c r="J87" s="53"/>
      <c r="K87" s="54"/>
    </row>
    <row r="88" spans="1:11">
      <c r="A88" s="10" t="str">
        <f>A25</f>
        <v>1  ZEMELJSKA DELA IN TEMELJENJE</v>
      </c>
      <c r="H88" s="26"/>
      <c r="I88" s="18" t="s">
        <v>50</v>
      </c>
      <c r="J88" s="212">
        <f>SUM(K29:K86)</f>
        <v>0</v>
      </c>
      <c r="K88" s="213"/>
    </row>
    <row r="89" spans="1:11">
      <c r="A89" s="10"/>
      <c r="B89" s="1"/>
      <c r="C89" s="1"/>
      <c r="D89" s="1"/>
      <c r="H89" s="26"/>
    </row>
    <row r="90" spans="1:11">
      <c r="A90" s="10" t="str">
        <f>[1]popis!A148</f>
        <v>2  SPODNJE NOSILNE PLASTI</v>
      </c>
      <c r="B90" s="1"/>
      <c r="C90" s="1"/>
      <c r="D90" s="1"/>
      <c r="E90" s="75"/>
    </row>
    <row r="91" spans="1:11">
      <c r="A91" s="10" t="str">
        <f>[1]popis!A150</f>
        <v>2.1 Nevezane nosilne plasti - NNP (TSC 06.200)</v>
      </c>
      <c r="B91" s="1"/>
      <c r="C91" s="1"/>
      <c r="D91" s="1"/>
      <c r="E91" s="75"/>
      <c r="F91" s="76"/>
      <c r="G91" s="77"/>
      <c r="H91" s="77"/>
      <c r="I91" s="78"/>
    </row>
    <row r="92" spans="1:11">
      <c r="A92" s="10" t="str">
        <f>[1]popis!A151</f>
        <v>2.1.1 Predhodni preskusi (deponija)</v>
      </c>
      <c r="B92" s="1"/>
      <c r="C92" s="1"/>
      <c r="D92" s="1"/>
      <c r="E92" s="75"/>
      <c r="F92" s="76"/>
      <c r="G92" s="77"/>
      <c r="H92" s="77"/>
      <c r="I92" s="78"/>
    </row>
    <row r="93" spans="1:11">
      <c r="A93" s="22" t="str">
        <f>[1]popis!A152</f>
        <v xml:space="preserve">   - odvzem vzorca</v>
      </c>
      <c r="B93" s="1"/>
      <c r="C93" s="1"/>
      <c r="D93" s="1"/>
      <c r="E93" s="52" t="s">
        <v>42</v>
      </c>
      <c r="F93" s="79" t="s">
        <v>51</v>
      </c>
      <c r="G93" s="80">
        <v>2400</v>
      </c>
      <c r="H93" s="81">
        <v>4000</v>
      </c>
      <c r="I93" s="40">
        <v>1</v>
      </c>
      <c r="J93" s="47"/>
      <c r="K93" s="48">
        <f>I93*J93</f>
        <v>0</v>
      </c>
    </row>
    <row r="94" spans="1:11">
      <c r="A94" s="22" t="str">
        <f>[1]popis!A153</f>
        <v xml:space="preserve">   - zrnavost zmesi zrn</v>
      </c>
      <c r="B94" s="1"/>
      <c r="C94" s="1"/>
      <c r="D94" s="1"/>
      <c r="E94" s="52" t="s">
        <v>29</v>
      </c>
      <c r="F94" s="79" t="s">
        <v>51</v>
      </c>
      <c r="G94" s="80">
        <v>2400</v>
      </c>
      <c r="H94" s="81">
        <v>4000</v>
      </c>
      <c r="I94" s="40">
        <v>1</v>
      </c>
      <c r="J94" s="47"/>
      <c r="K94" s="48">
        <f t="shared" ref="K94:K98" si="7">I94*J94</f>
        <v>0</v>
      </c>
    </row>
    <row r="95" spans="1:11">
      <c r="A95" s="22" t="str">
        <f>[1]popis!A154</f>
        <v xml:space="preserve">   - kakovost finih delcev</v>
      </c>
      <c r="B95" s="1"/>
      <c r="C95" s="1"/>
      <c r="D95" s="1"/>
      <c r="E95" s="52" t="s">
        <v>52</v>
      </c>
      <c r="F95" s="79" t="s">
        <v>53</v>
      </c>
      <c r="G95" s="80">
        <v>2400</v>
      </c>
      <c r="H95" s="81">
        <v>4000</v>
      </c>
      <c r="I95" s="40">
        <v>1</v>
      </c>
      <c r="J95" s="47"/>
      <c r="K95" s="48">
        <f t="shared" si="7"/>
        <v>0</v>
      </c>
    </row>
    <row r="96" spans="1:11">
      <c r="A96" s="22" t="str">
        <f>[1]popis!A155</f>
        <v xml:space="preserve">   - oblika grobih zrn</v>
      </c>
      <c r="B96" s="1"/>
      <c r="C96" s="1"/>
      <c r="D96" s="1"/>
      <c r="E96" s="52" t="s">
        <v>44</v>
      </c>
      <c r="F96" s="79" t="s">
        <v>51</v>
      </c>
      <c r="G96" s="80">
        <v>2400</v>
      </c>
      <c r="H96" s="81">
        <v>4000</v>
      </c>
      <c r="I96" s="40">
        <v>1</v>
      </c>
      <c r="J96" s="47"/>
      <c r="K96" s="48">
        <f t="shared" si="7"/>
        <v>0</v>
      </c>
    </row>
    <row r="97" spans="1:11">
      <c r="A97" s="22" t="str">
        <f>[1]popis!A156</f>
        <v xml:space="preserve">   - delež organskih primesi</v>
      </c>
      <c r="E97" s="52" t="s">
        <v>45</v>
      </c>
      <c r="F97" s="79" t="s">
        <v>51</v>
      </c>
      <c r="G97" s="80">
        <v>2400</v>
      </c>
      <c r="H97" s="81">
        <v>8000</v>
      </c>
      <c r="I97" s="40">
        <v>1</v>
      </c>
      <c r="J97" s="47"/>
      <c r="K97" s="48">
        <f t="shared" si="7"/>
        <v>0</v>
      </c>
    </row>
    <row r="98" spans="1:11">
      <c r="A98" s="22" t="str">
        <f>[1]popis!A157</f>
        <v xml:space="preserve">   - preskus po Proctorju</v>
      </c>
      <c r="E98" s="52" t="s">
        <v>30</v>
      </c>
      <c r="F98" s="79" t="s">
        <v>51</v>
      </c>
      <c r="G98" s="80">
        <v>2400</v>
      </c>
      <c r="H98" s="81">
        <v>40000</v>
      </c>
      <c r="I98" s="40">
        <v>1</v>
      </c>
      <c r="J98" s="47"/>
      <c r="K98" s="48">
        <f t="shared" si="7"/>
        <v>0</v>
      </c>
    </row>
    <row r="99" spans="1:11">
      <c r="A99" s="10"/>
      <c r="E99" s="61" t="s">
        <v>54</v>
      </c>
      <c r="F99" s="61"/>
      <c r="G99" s="62"/>
      <c r="H99" s="63"/>
      <c r="J99" s="53"/>
      <c r="K99" s="54"/>
    </row>
    <row r="100" spans="1:11">
      <c r="A100" s="10"/>
    </row>
    <row r="101" spans="1:11">
      <c r="A101" s="10" t="str">
        <f>[1]popis!A162</f>
        <v>2.1.2 Preskusi pri vgrajevanju</v>
      </c>
      <c r="F101" s="76"/>
      <c r="G101" s="77"/>
      <c r="H101" s="77"/>
      <c r="I101" s="78"/>
    </row>
    <row r="102" spans="1:11">
      <c r="A102" s="22" t="str">
        <f>[1]popis!A163</f>
        <v xml:space="preserve">   - zrnavost zmesi zrn</v>
      </c>
      <c r="B102" s="1"/>
      <c r="C102" s="1"/>
      <c r="D102" s="1"/>
      <c r="E102" s="52" t="s">
        <v>29</v>
      </c>
      <c r="F102" s="79" t="s">
        <v>55</v>
      </c>
      <c r="G102" s="80">
        <v>8000</v>
      </c>
      <c r="H102" s="81">
        <v>16000</v>
      </c>
      <c r="I102" s="40">
        <v>1</v>
      </c>
      <c r="J102" s="47"/>
      <c r="K102" s="48">
        <f t="shared" ref="K102:K103" si="8">I102*J102</f>
        <v>0</v>
      </c>
    </row>
    <row r="103" spans="1:11">
      <c r="A103" s="22" t="str">
        <f>[1]popis!A164</f>
        <v xml:space="preserve">   - preskus po Proctorju</v>
      </c>
      <c r="E103" s="52" t="s">
        <v>30</v>
      </c>
      <c r="F103" s="79" t="s">
        <v>55</v>
      </c>
      <c r="G103" s="80">
        <v>8000</v>
      </c>
      <c r="H103" s="81">
        <v>16000</v>
      </c>
      <c r="I103" s="40">
        <v>1</v>
      </c>
      <c r="J103" s="47"/>
      <c r="K103" s="48">
        <f t="shared" si="8"/>
        <v>0</v>
      </c>
    </row>
    <row r="104" spans="1:11">
      <c r="A104" s="10"/>
      <c r="E104" s="61" t="s">
        <v>54</v>
      </c>
      <c r="F104" s="76"/>
      <c r="G104" s="82"/>
      <c r="H104" s="77"/>
      <c r="J104" s="53"/>
      <c r="K104" s="54"/>
    </row>
    <row r="105" spans="1:11">
      <c r="A105" s="10"/>
      <c r="E105" s="75"/>
      <c r="F105" s="76"/>
      <c r="G105" s="82"/>
      <c r="H105" s="77"/>
      <c r="J105" s="53"/>
      <c r="K105" s="54"/>
    </row>
    <row r="106" spans="1:11">
      <c r="A106" s="10" t="str">
        <f>[1]popis!A167</f>
        <v>2.1.3  Preskusi vgrajene NNP</v>
      </c>
      <c r="E106" s="75"/>
      <c r="F106" s="76"/>
      <c r="G106" s="77"/>
      <c r="H106" s="77"/>
      <c r="I106" s="78"/>
      <c r="J106" s="53"/>
      <c r="K106" s="54"/>
    </row>
    <row r="107" spans="1:11">
      <c r="A107" s="22" t="str">
        <f>[1]popis!A168</f>
        <v xml:space="preserve">   - zrnavost zmesi zrn</v>
      </c>
      <c r="E107" s="83" t="s">
        <v>29</v>
      </c>
      <c r="F107" s="84" t="s">
        <v>56</v>
      </c>
      <c r="G107" s="80">
        <v>8000</v>
      </c>
      <c r="H107" s="81">
        <v>16000</v>
      </c>
      <c r="I107" s="40">
        <v>1</v>
      </c>
      <c r="J107" s="47"/>
      <c r="K107" s="48">
        <f t="shared" ref="K107:K110" si="9">I107*J107</f>
        <v>0</v>
      </c>
    </row>
    <row r="108" spans="1:11">
      <c r="A108" s="22" t="str">
        <f>[1]popis!A169</f>
        <v xml:space="preserve">   - gostota in vlažnost (z izotopsko sondo)</v>
      </c>
      <c r="E108" s="83" t="s">
        <v>23</v>
      </c>
      <c r="F108" s="84" t="s">
        <v>57</v>
      </c>
      <c r="G108" s="80">
        <v>8000</v>
      </c>
      <c r="H108" s="81">
        <v>800</v>
      </c>
      <c r="I108" s="40">
        <v>10</v>
      </c>
      <c r="J108" s="47"/>
      <c r="K108" s="48">
        <f t="shared" si="9"/>
        <v>0</v>
      </c>
    </row>
    <row r="109" spans="1:11">
      <c r="A109" s="22" t="str">
        <f>[1]popis!A170</f>
        <v xml:space="preserve">   - dinamični deformacijski modul - Evd</v>
      </c>
      <c r="E109" s="83" t="s">
        <v>24</v>
      </c>
      <c r="F109" s="84" t="s">
        <v>57</v>
      </c>
      <c r="G109" s="80">
        <v>8000</v>
      </c>
      <c r="H109" s="81">
        <v>1600</v>
      </c>
      <c r="I109" s="40">
        <v>5</v>
      </c>
      <c r="J109" s="47"/>
      <c r="K109" s="48">
        <f t="shared" si="9"/>
        <v>0</v>
      </c>
    </row>
    <row r="110" spans="1:11">
      <c r="A110" s="22" t="str">
        <f>[1]popis!A171</f>
        <v xml:space="preserve">   - statični deformacijski modul - Ev2</v>
      </c>
      <c r="E110" s="83" t="s">
        <v>24</v>
      </c>
      <c r="F110" s="84" t="s">
        <v>57</v>
      </c>
      <c r="G110" s="80">
        <v>8000</v>
      </c>
      <c r="H110" s="81">
        <v>4000</v>
      </c>
      <c r="I110" s="40">
        <v>2</v>
      </c>
      <c r="J110" s="47"/>
      <c r="K110" s="48">
        <f t="shared" si="9"/>
        <v>0</v>
      </c>
    </row>
    <row r="111" spans="1:11">
      <c r="A111" s="10"/>
      <c r="E111" s="61" t="s">
        <v>54</v>
      </c>
      <c r="F111" s="61"/>
      <c r="G111" s="62"/>
      <c r="H111" s="63"/>
    </row>
    <row r="112" spans="1:11">
      <c r="A112" s="10"/>
      <c r="E112" s="61"/>
      <c r="F112" s="61"/>
      <c r="G112" s="62"/>
      <c r="H112" s="63"/>
    </row>
    <row r="113" spans="1:11">
      <c r="A113" s="10" t="s">
        <v>318</v>
      </c>
      <c r="H113" s="26"/>
      <c r="I113" s="18" t="s">
        <v>50</v>
      </c>
      <c r="J113" s="212">
        <f>SUM(K93:K110)</f>
        <v>0</v>
      </c>
      <c r="K113" s="213"/>
    </row>
    <row r="114" spans="1:11">
      <c r="A114" s="10"/>
      <c r="B114" s="1"/>
      <c r="C114" s="1"/>
      <c r="D114" s="1"/>
      <c r="E114" s="75"/>
      <c r="F114" s="76"/>
      <c r="G114" s="73"/>
      <c r="H114" s="77"/>
    </row>
    <row r="115" spans="1:11">
      <c r="A115" s="87" t="s">
        <v>58</v>
      </c>
      <c r="B115" s="88"/>
      <c r="C115" s="88"/>
      <c r="D115" s="88"/>
      <c r="F115" s="76"/>
      <c r="H115" s="77"/>
    </row>
    <row r="116" spans="1:11">
      <c r="A116" s="87"/>
      <c r="B116" s="88"/>
      <c r="C116" s="88"/>
      <c r="D116" s="88"/>
      <c r="F116" s="76"/>
      <c r="H116" s="77"/>
    </row>
    <row r="117" spans="1:11">
      <c r="A117" s="10" t="s">
        <v>73</v>
      </c>
      <c r="B117" s="1"/>
      <c r="C117" s="1"/>
      <c r="D117" s="1"/>
      <c r="H117" s="26"/>
    </row>
    <row r="118" spans="1:11">
      <c r="A118" s="10" t="s">
        <v>74</v>
      </c>
      <c r="B118" s="1"/>
      <c r="C118" s="1"/>
      <c r="D118" s="1"/>
      <c r="H118" s="26"/>
    </row>
    <row r="119" spans="1:11">
      <c r="A119" s="22" t="s">
        <v>62</v>
      </c>
      <c r="B119" s="1"/>
      <c r="C119" s="1"/>
      <c r="D119" s="1"/>
      <c r="E119" s="45" t="str">
        <f>[1]popis!E255</f>
        <v>SIST EN 12697-1</v>
      </c>
      <c r="F119" s="45" t="str">
        <f>[1]popis!F255</f>
        <v xml:space="preserve"> t</v>
      </c>
      <c r="G119" s="165">
        <v>1700</v>
      </c>
      <c r="H119" s="165">
        <f>[1]popis!J255</f>
        <v>4000</v>
      </c>
      <c r="I119" s="40">
        <v>1</v>
      </c>
      <c r="J119" s="47"/>
      <c r="K119" s="48">
        <f t="shared" ref="K119:K123" si="10">I119*J119</f>
        <v>0</v>
      </c>
    </row>
    <row r="120" spans="1:11">
      <c r="A120" s="22" t="s">
        <v>59</v>
      </c>
      <c r="B120" s="1"/>
      <c r="C120" s="1"/>
      <c r="D120" s="1"/>
      <c r="E120" s="45" t="str">
        <f>[1]popis!E256</f>
        <v>SIST EN 12697-2</v>
      </c>
      <c r="F120" s="45" t="str">
        <f>[1]popis!F256</f>
        <v xml:space="preserve"> t</v>
      </c>
      <c r="G120" s="165">
        <v>1700</v>
      </c>
      <c r="H120" s="165">
        <f>[1]popis!J256</f>
        <v>4000</v>
      </c>
      <c r="I120" s="40">
        <v>1</v>
      </c>
      <c r="J120" s="47"/>
      <c r="K120" s="48">
        <f t="shared" si="10"/>
        <v>0</v>
      </c>
    </row>
    <row r="121" spans="1:11">
      <c r="A121" s="22" t="s">
        <v>63</v>
      </c>
      <c r="B121" s="1"/>
      <c r="C121" s="1"/>
      <c r="D121" s="1"/>
      <c r="E121" s="45" t="str">
        <f>[1]popis!E257</f>
        <v>SIST EN 12697-5</v>
      </c>
      <c r="F121" s="45" t="str">
        <f>[1]popis!F257</f>
        <v xml:space="preserve"> t</v>
      </c>
      <c r="G121" s="165">
        <v>1700</v>
      </c>
      <c r="H121" s="165">
        <f>[1]popis!J257</f>
        <v>4000</v>
      </c>
      <c r="I121" s="40">
        <v>1</v>
      </c>
      <c r="J121" s="47"/>
      <c r="K121" s="48">
        <f t="shared" si="10"/>
        <v>0</v>
      </c>
    </row>
    <row r="122" spans="1:11">
      <c r="A122" s="22" t="s">
        <v>64</v>
      </c>
      <c r="B122" s="1"/>
      <c r="C122" s="1"/>
      <c r="D122" s="1"/>
      <c r="E122" s="45" t="str">
        <f>[1]popis!E258</f>
        <v>SIST EN 12697-6</v>
      </c>
      <c r="F122" s="45" t="str">
        <f>[1]popis!F258</f>
        <v xml:space="preserve"> t</v>
      </c>
      <c r="G122" s="165">
        <v>1700</v>
      </c>
      <c r="H122" s="165">
        <f>[1]popis!J258</f>
        <v>4000</v>
      </c>
      <c r="I122" s="40">
        <v>1</v>
      </c>
      <c r="J122" s="47"/>
      <c r="K122" s="48">
        <f t="shared" si="10"/>
        <v>0</v>
      </c>
    </row>
    <row r="123" spans="1:11">
      <c r="A123" s="22" t="s">
        <v>65</v>
      </c>
      <c r="B123" s="1"/>
      <c r="C123" s="1"/>
      <c r="D123" s="1"/>
      <c r="E123" s="199" t="str">
        <f>[1]popis!E259</f>
        <v>SIST EN 12697-8</v>
      </c>
      <c r="F123" s="199" t="str">
        <f>[1]popis!F259</f>
        <v xml:space="preserve"> t</v>
      </c>
      <c r="G123" s="165">
        <v>1700</v>
      </c>
      <c r="H123" s="192">
        <f>[1]popis!J259</f>
        <v>4000</v>
      </c>
      <c r="I123" s="200">
        <v>1</v>
      </c>
      <c r="J123" s="201"/>
      <c r="K123" s="193">
        <f t="shared" si="10"/>
        <v>0</v>
      </c>
    </row>
    <row r="124" spans="1:11">
      <c r="B124" s="1"/>
      <c r="C124" s="1"/>
      <c r="D124" s="1"/>
      <c r="E124" s="34" t="s">
        <v>75</v>
      </c>
      <c r="F124" s="194"/>
      <c r="G124" s="58"/>
      <c r="H124" s="58"/>
      <c r="I124" s="37"/>
      <c r="J124" s="195"/>
      <c r="K124" s="196"/>
    </row>
    <row r="125" spans="1:11">
      <c r="A125" s="1"/>
      <c r="B125" s="1"/>
      <c r="C125" s="1"/>
      <c r="D125" s="1"/>
      <c r="H125" s="26"/>
    </row>
    <row r="126" spans="1:11">
      <c r="A126" s="1"/>
      <c r="B126" s="1"/>
      <c r="C126" s="1"/>
      <c r="D126" s="1"/>
      <c r="E126" s="34"/>
      <c r="H126" s="26"/>
    </row>
    <row r="127" spans="1:11">
      <c r="A127" s="10" t="s">
        <v>76</v>
      </c>
      <c r="B127" s="1"/>
      <c r="C127" s="1"/>
      <c r="D127" s="1"/>
      <c r="H127" s="26"/>
    </row>
    <row r="128" spans="1:11">
      <c r="A128" s="22" t="s">
        <v>66</v>
      </c>
      <c r="B128" s="1"/>
      <c r="C128" s="1"/>
      <c r="D128" s="1"/>
      <c r="H128" s="26"/>
    </row>
    <row r="129" spans="1:11">
      <c r="A129" s="22" t="s">
        <v>67</v>
      </c>
      <c r="B129" s="1"/>
      <c r="C129" s="1"/>
      <c r="D129" s="1"/>
      <c r="E129" s="45" t="str">
        <f>[1]popis!E265</f>
        <v>SIST EN 12697-6</v>
      </c>
      <c r="F129" s="45" t="str">
        <f>[1]popis!F265</f>
        <v xml:space="preserve"> t</v>
      </c>
      <c r="G129" s="165">
        <v>1700</v>
      </c>
      <c r="H129" s="165">
        <f>[1]popis!J265</f>
        <v>4000</v>
      </c>
      <c r="I129" s="40">
        <v>1</v>
      </c>
      <c r="J129" s="47"/>
      <c r="K129" s="48">
        <f t="shared" ref="K129:K132" si="11">I129*J129</f>
        <v>0</v>
      </c>
    </row>
    <row r="130" spans="1:11">
      <c r="A130" s="22" t="s">
        <v>68</v>
      </c>
      <c r="B130" s="1"/>
      <c r="C130" s="1"/>
      <c r="D130" s="1"/>
      <c r="E130" s="45" t="str">
        <f>[1]popis!E266</f>
        <v>SIST EN 12697-8</v>
      </c>
      <c r="F130" s="45" t="str">
        <f>[1]popis!F266</f>
        <v xml:space="preserve"> t</v>
      </c>
      <c r="G130" s="165">
        <v>1700</v>
      </c>
      <c r="H130" s="165">
        <f>[1]popis!J266</f>
        <v>4000</v>
      </c>
      <c r="I130" s="40">
        <v>1</v>
      </c>
      <c r="J130" s="47"/>
      <c r="K130" s="48">
        <f t="shared" si="11"/>
        <v>0</v>
      </c>
    </row>
    <row r="131" spans="1:11">
      <c r="A131" s="22" t="s">
        <v>69</v>
      </c>
      <c r="B131" s="1"/>
      <c r="C131" s="1"/>
      <c r="D131" s="1"/>
      <c r="E131" s="45" t="str">
        <f>[1]popis!E267</f>
        <v>SIST EN 12697-9</v>
      </c>
      <c r="F131" s="45" t="str">
        <f>[1]popis!F267</f>
        <v xml:space="preserve"> t</v>
      </c>
      <c r="G131" s="165">
        <v>1700</v>
      </c>
      <c r="H131" s="165">
        <f>[1]popis!J267</f>
        <v>4000</v>
      </c>
      <c r="I131" s="40">
        <v>1</v>
      </c>
      <c r="J131" s="47"/>
      <c r="K131" s="48">
        <f t="shared" si="11"/>
        <v>0</v>
      </c>
    </row>
    <row r="132" spans="1:11">
      <c r="A132" s="22" t="s">
        <v>70</v>
      </c>
      <c r="B132" s="1"/>
      <c r="C132" s="1"/>
      <c r="D132" s="1"/>
      <c r="E132" s="45" t="str">
        <f>[1]popis!E268</f>
        <v>SIST EN 12697-36</v>
      </c>
      <c r="F132" s="45" t="str">
        <f>[1]popis!F268</f>
        <v xml:space="preserve"> t</v>
      </c>
      <c r="G132" s="165">
        <v>1700</v>
      </c>
      <c r="H132" s="165">
        <f>[1]popis!J268</f>
        <v>4000</v>
      </c>
      <c r="I132" s="40">
        <v>1</v>
      </c>
      <c r="J132" s="47"/>
      <c r="K132" s="48">
        <f t="shared" si="11"/>
        <v>0</v>
      </c>
    </row>
    <row r="133" spans="1:11">
      <c r="A133" s="90" t="s">
        <v>71</v>
      </c>
      <c r="B133" s="1"/>
      <c r="C133" s="1"/>
      <c r="D133" s="1"/>
      <c r="E133" s="45" t="str">
        <f>[1]popis!E271</f>
        <v>ASTM D2950-91</v>
      </c>
      <c r="F133" s="45" t="str">
        <f>[1]popis!F271</f>
        <v>m2</v>
      </c>
      <c r="G133" s="165">
        <v>8000</v>
      </c>
      <c r="H133" s="165">
        <v>400</v>
      </c>
      <c r="I133" s="40">
        <v>20</v>
      </c>
      <c r="J133" s="47"/>
      <c r="K133" s="48">
        <f>I133*J133</f>
        <v>0</v>
      </c>
    </row>
    <row r="134" spans="1:11">
      <c r="A134" s="90" t="s">
        <v>72</v>
      </c>
      <c r="B134" s="1"/>
      <c r="C134" s="1"/>
      <c r="D134" s="1"/>
      <c r="E134" s="34" t="s">
        <v>77</v>
      </c>
      <c r="F134" s="61"/>
      <c r="G134" s="91"/>
      <c r="H134" s="61"/>
      <c r="I134" s="92"/>
    </row>
    <row r="135" spans="1:11">
      <c r="A135" s="44"/>
      <c r="B135" s="1"/>
      <c r="C135" s="1"/>
      <c r="D135" s="1"/>
      <c r="H135" s="26"/>
    </row>
    <row r="136" spans="1:11">
      <c r="A136" s="10" t="s">
        <v>78</v>
      </c>
      <c r="B136" s="1"/>
      <c r="C136" s="1"/>
      <c r="D136" s="1"/>
      <c r="H136" s="26"/>
    </row>
    <row r="137" spans="1:11">
      <c r="A137" s="22" t="s">
        <v>60</v>
      </c>
      <c r="B137" s="1"/>
      <c r="C137" s="1"/>
      <c r="D137" s="1"/>
      <c r="E137" s="45" t="str">
        <f>[1]popis!E275</f>
        <v>SIST EN 1427</v>
      </c>
      <c r="F137" s="45" t="str">
        <f>[1]popis!F275</f>
        <v xml:space="preserve"> t</v>
      </c>
      <c r="G137" s="165">
        <v>1700</v>
      </c>
      <c r="H137" s="165">
        <f>[1]popis!J275</f>
        <v>4000</v>
      </c>
      <c r="I137" s="40">
        <v>1</v>
      </c>
      <c r="J137" s="47"/>
      <c r="K137" s="48">
        <f t="shared" ref="K137:K138" si="12">I137*J137</f>
        <v>0</v>
      </c>
    </row>
    <row r="138" spans="1:11">
      <c r="A138" s="22" t="s">
        <v>61</v>
      </c>
      <c r="B138" s="1"/>
      <c r="C138" s="1"/>
      <c r="D138" s="1"/>
      <c r="E138" s="45" t="str">
        <f>[1]popis!E276</f>
        <v>SIST EN 1426</v>
      </c>
      <c r="F138" s="45" t="str">
        <f>[1]popis!F276</f>
        <v xml:space="preserve"> t</v>
      </c>
      <c r="G138" s="165">
        <v>1700</v>
      </c>
      <c r="H138" s="165">
        <f>[1]popis!J276</f>
        <v>4000</v>
      </c>
      <c r="I138" s="40">
        <v>1</v>
      </c>
      <c r="J138" s="47"/>
      <c r="K138" s="48">
        <f t="shared" si="12"/>
        <v>0</v>
      </c>
    </row>
    <row r="139" spans="1:11">
      <c r="A139" s="1"/>
      <c r="B139" s="1"/>
      <c r="C139" s="1"/>
      <c r="D139" s="1"/>
      <c r="H139" s="26"/>
    </row>
    <row r="140" spans="1:11">
      <c r="A140" s="10" t="s">
        <v>80</v>
      </c>
      <c r="B140" s="1"/>
      <c r="C140" s="1"/>
      <c r="D140" s="1"/>
      <c r="H140" s="26"/>
    </row>
    <row r="141" spans="1:11">
      <c r="A141" s="10" t="s">
        <v>81</v>
      </c>
      <c r="B141" s="1"/>
      <c r="C141" s="1"/>
      <c r="D141" s="1"/>
      <c r="H141" s="26"/>
    </row>
    <row r="142" spans="1:11">
      <c r="A142" s="10" t="s">
        <v>82</v>
      </c>
      <c r="B142" s="1"/>
      <c r="C142" s="1"/>
      <c r="D142" s="1"/>
      <c r="H142" s="26"/>
    </row>
    <row r="143" spans="1:11">
      <c r="A143" s="22" t="s">
        <v>62</v>
      </c>
      <c r="B143" s="1"/>
      <c r="C143" s="1"/>
      <c r="D143" s="1"/>
      <c r="E143" s="45" t="str">
        <f>[1]popis!E412</f>
        <v>SIST EN 12697-1</v>
      </c>
      <c r="F143" s="45" t="str">
        <f>[1]popis!F412</f>
        <v xml:space="preserve"> t</v>
      </c>
      <c r="G143" s="165">
        <v>850</v>
      </c>
      <c r="H143" s="165">
        <f>[1]popis!J412</f>
        <v>2500</v>
      </c>
      <c r="I143" s="40">
        <v>1</v>
      </c>
      <c r="J143" s="47"/>
      <c r="K143" s="48">
        <f t="shared" ref="K143:K147" si="13">I143*J143</f>
        <v>0</v>
      </c>
    </row>
    <row r="144" spans="1:11">
      <c r="A144" s="22" t="s">
        <v>59</v>
      </c>
      <c r="B144" s="1"/>
      <c r="C144" s="1"/>
      <c r="D144" s="1"/>
      <c r="E144" s="45" t="str">
        <f>[1]popis!E413</f>
        <v>SIST EN 12697-2</v>
      </c>
      <c r="F144" s="45" t="str">
        <f>[1]popis!F413</f>
        <v xml:space="preserve"> t</v>
      </c>
      <c r="G144" s="165">
        <v>850</v>
      </c>
      <c r="H144" s="165">
        <f>[1]popis!J413</f>
        <v>2500</v>
      </c>
      <c r="I144" s="40">
        <v>1</v>
      </c>
      <c r="J144" s="47"/>
      <c r="K144" s="48">
        <f t="shared" si="13"/>
        <v>0</v>
      </c>
    </row>
    <row r="145" spans="1:11">
      <c r="A145" s="22" t="s">
        <v>63</v>
      </c>
      <c r="B145" s="1"/>
      <c r="C145" s="1"/>
      <c r="D145" s="1"/>
      <c r="E145" s="45" t="str">
        <f>[1]popis!E414</f>
        <v>SIST EN 12697-5</v>
      </c>
      <c r="F145" s="45" t="str">
        <f>[1]popis!F414</f>
        <v xml:space="preserve"> t</v>
      </c>
      <c r="G145" s="165">
        <v>850</v>
      </c>
      <c r="H145" s="165">
        <f>[1]popis!J414</f>
        <v>2500</v>
      </c>
      <c r="I145" s="40">
        <v>1</v>
      </c>
      <c r="J145" s="47"/>
      <c r="K145" s="48">
        <f t="shared" si="13"/>
        <v>0</v>
      </c>
    </row>
    <row r="146" spans="1:11">
      <c r="A146" s="22" t="s">
        <v>64</v>
      </c>
      <c r="B146" s="1"/>
      <c r="C146" s="1"/>
      <c r="D146" s="1"/>
      <c r="E146" s="45" t="str">
        <f>[1]popis!E415</f>
        <v>SIST EN 12697-6</v>
      </c>
      <c r="F146" s="45" t="str">
        <f>[1]popis!F415</f>
        <v xml:space="preserve"> t</v>
      </c>
      <c r="G146" s="165">
        <v>850</v>
      </c>
      <c r="H146" s="165">
        <f>[1]popis!J415</f>
        <v>2500</v>
      </c>
      <c r="I146" s="40">
        <v>1</v>
      </c>
      <c r="J146" s="47"/>
      <c r="K146" s="48">
        <f t="shared" si="13"/>
        <v>0</v>
      </c>
    </row>
    <row r="147" spans="1:11">
      <c r="A147" s="22" t="s">
        <v>65</v>
      </c>
      <c r="B147" s="1"/>
      <c r="C147" s="1"/>
      <c r="D147" s="1"/>
      <c r="E147" s="45" t="str">
        <f>[1]popis!E416</f>
        <v>SIST EN 12697-8</v>
      </c>
      <c r="F147" s="45" t="str">
        <f>[1]popis!F416</f>
        <v xml:space="preserve"> t</v>
      </c>
      <c r="G147" s="165">
        <v>850</v>
      </c>
      <c r="H147" s="165">
        <f>[1]popis!J416</f>
        <v>2500</v>
      </c>
      <c r="I147" s="40">
        <v>1</v>
      </c>
      <c r="J147" s="47"/>
      <c r="K147" s="48">
        <f t="shared" si="13"/>
        <v>0</v>
      </c>
    </row>
    <row r="148" spans="1:11">
      <c r="A148" s="1"/>
      <c r="B148" s="1"/>
      <c r="C148" s="1"/>
      <c r="D148" s="1"/>
      <c r="H148" s="26"/>
    </row>
    <row r="149" spans="1:11">
      <c r="A149" s="10" t="s">
        <v>83</v>
      </c>
      <c r="B149" s="1"/>
      <c r="C149" s="1"/>
      <c r="D149" s="1"/>
      <c r="H149" s="26"/>
    </row>
    <row r="150" spans="1:11">
      <c r="A150" s="22" t="s">
        <v>66</v>
      </c>
      <c r="B150" s="1"/>
      <c r="C150" s="1"/>
      <c r="D150" s="1"/>
      <c r="H150" s="26"/>
    </row>
    <row r="151" spans="1:11">
      <c r="A151" s="22" t="s">
        <v>67</v>
      </c>
      <c r="B151" s="1"/>
      <c r="C151" s="1"/>
      <c r="D151" s="1"/>
      <c r="E151" s="45" t="str">
        <f>[1]popis!E422</f>
        <v>SIST EN 12697-6</v>
      </c>
      <c r="F151" s="45" t="str">
        <f>[1]popis!F422</f>
        <v xml:space="preserve"> t</v>
      </c>
      <c r="G151" s="165">
        <v>850</v>
      </c>
      <c r="H151" s="165">
        <f>[1]popis!J422</f>
        <v>2500</v>
      </c>
      <c r="I151" s="40">
        <v>1</v>
      </c>
      <c r="J151" s="47"/>
      <c r="K151" s="48">
        <f t="shared" ref="K151:K155" si="14">I151*J151</f>
        <v>0</v>
      </c>
    </row>
    <row r="152" spans="1:11">
      <c r="A152" s="22" t="s">
        <v>68</v>
      </c>
      <c r="B152" s="1"/>
      <c r="C152" s="1"/>
      <c r="D152" s="1"/>
      <c r="E152" s="45" t="str">
        <f>[1]popis!E423</f>
        <v>SIST EN 12697-8</v>
      </c>
      <c r="F152" s="45" t="str">
        <f>[1]popis!F423</f>
        <v xml:space="preserve"> t</v>
      </c>
      <c r="G152" s="165">
        <v>850</v>
      </c>
      <c r="H152" s="165">
        <f>[1]popis!J423</f>
        <v>2500</v>
      </c>
      <c r="I152" s="40">
        <v>1</v>
      </c>
      <c r="J152" s="47"/>
      <c r="K152" s="48">
        <f t="shared" si="14"/>
        <v>0</v>
      </c>
    </row>
    <row r="153" spans="1:11">
      <c r="A153" s="22" t="s">
        <v>69</v>
      </c>
      <c r="B153" s="1"/>
      <c r="C153" s="1"/>
      <c r="D153" s="1"/>
      <c r="E153" s="45" t="str">
        <f>[1]popis!E424</f>
        <v>SIST EN 12697-9</v>
      </c>
      <c r="F153" s="45" t="str">
        <f>[1]popis!F424</f>
        <v xml:space="preserve"> t</v>
      </c>
      <c r="G153" s="165">
        <v>850</v>
      </c>
      <c r="H153" s="165">
        <f>[1]popis!J424</f>
        <v>2500</v>
      </c>
      <c r="I153" s="40">
        <v>1</v>
      </c>
      <c r="J153" s="47"/>
      <c r="K153" s="48">
        <f t="shared" si="14"/>
        <v>0</v>
      </c>
    </row>
    <row r="154" spans="1:11">
      <c r="A154" s="22" t="s">
        <v>70</v>
      </c>
      <c r="B154" s="1"/>
      <c r="C154" s="1"/>
      <c r="D154" s="1"/>
      <c r="E154" s="45" t="str">
        <f>[1]popis!E425</f>
        <v>SIST EN 12697-36</v>
      </c>
      <c r="F154" s="45" t="str">
        <f>[1]popis!F425</f>
        <v xml:space="preserve"> t</v>
      </c>
      <c r="G154" s="165">
        <v>850</v>
      </c>
      <c r="H154" s="165">
        <f>[1]popis!J425</f>
        <v>2500</v>
      </c>
      <c r="I154" s="40">
        <v>1</v>
      </c>
      <c r="J154" s="47"/>
      <c r="K154" s="48">
        <f t="shared" si="14"/>
        <v>0</v>
      </c>
    </row>
    <row r="155" spans="1:11">
      <c r="A155" s="22" t="s">
        <v>79</v>
      </c>
      <c r="B155" s="1"/>
      <c r="C155" s="1"/>
      <c r="D155" s="1"/>
      <c r="E155" s="45" t="str">
        <f>[1]popis!E426</f>
        <v>TSC 06.753</v>
      </c>
      <c r="F155" s="45" t="str">
        <f>[1]popis!F426</f>
        <v xml:space="preserve"> t</v>
      </c>
      <c r="G155" s="165">
        <v>850</v>
      </c>
      <c r="H155" s="165">
        <f>[1]popis!J426</f>
        <v>2500</v>
      </c>
      <c r="I155" s="40">
        <v>1</v>
      </c>
      <c r="J155" s="47"/>
      <c r="K155" s="48">
        <f t="shared" si="14"/>
        <v>0</v>
      </c>
    </row>
    <row r="156" spans="1:11">
      <c r="A156" s="90" t="s">
        <v>71</v>
      </c>
      <c r="B156" s="1"/>
      <c r="C156" s="1"/>
      <c r="D156" s="1"/>
      <c r="E156" s="45" t="str">
        <f>[1]popis!E429</f>
        <v>ASTM D2950-91</v>
      </c>
      <c r="F156" s="45" t="str">
        <f>[1]popis!F429</f>
        <v>m2</v>
      </c>
      <c r="G156" s="165">
        <v>8800</v>
      </c>
      <c r="H156" s="165">
        <f>[1]popis!J429</f>
        <v>200</v>
      </c>
      <c r="I156" s="40">
        <v>44</v>
      </c>
      <c r="J156" s="47"/>
      <c r="K156" s="48">
        <f>I156*J156</f>
        <v>0</v>
      </c>
    </row>
    <row r="157" spans="1:11">
      <c r="A157" s="90" t="s">
        <v>72</v>
      </c>
      <c r="B157" s="1"/>
      <c r="C157" s="1"/>
      <c r="D157" s="1"/>
      <c r="E157" s="45" t="str">
        <f>[1]popis!E430</f>
        <v>*izjavo o skladnosti poda dobavitelj asfaltne zmesi za ta proizvod</v>
      </c>
      <c r="H157" s="26"/>
    </row>
    <row r="158" spans="1:11">
      <c r="A158" s="10"/>
      <c r="B158" s="1"/>
      <c r="C158" s="1"/>
      <c r="D158" s="1"/>
      <c r="H158" s="26"/>
    </row>
    <row r="159" spans="1:11">
      <c r="A159" s="10" t="s">
        <v>84</v>
      </c>
      <c r="B159" s="1"/>
      <c r="C159" s="1"/>
      <c r="D159" s="1"/>
      <c r="H159" s="26"/>
    </row>
    <row r="160" spans="1:11">
      <c r="A160" s="22" t="s">
        <v>60</v>
      </c>
      <c r="B160" s="1"/>
      <c r="C160" s="1"/>
      <c r="D160" s="1"/>
      <c r="E160" s="45" t="str">
        <f>[1]popis!E433</f>
        <v>SIST EN 1427</v>
      </c>
      <c r="F160" s="45" t="str">
        <f>[1]popis!F433</f>
        <v xml:space="preserve"> t</v>
      </c>
      <c r="G160" s="165">
        <v>850</v>
      </c>
      <c r="H160" s="165">
        <f>[1]popis!J433</f>
        <v>2500</v>
      </c>
      <c r="I160" s="40">
        <v>1</v>
      </c>
      <c r="J160" s="47"/>
      <c r="K160" s="48">
        <f t="shared" ref="K160:K161" si="15">I160*J160</f>
        <v>0</v>
      </c>
    </row>
    <row r="161" spans="1:11">
      <c r="A161" s="22" t="s">
        <v>61</v>
      </c>
      <c r="B161" s="1"/>
      <c r="C161" s="1"/>
      <c r="D161" s="1"/>
      <c r="E161" s="45" t="str">
        <f>[1]popis!E434</f>
        <v>SIST EN 1426</v>
      </c>
      <c r="F161" s="45" t="str">
        <f>[1]popis!F434</f>
        <v xml:space="preserve"> t</v>
      </c>
      <c r="G161" s="165">
        <v>850</v>
      </c>
      <c r="H161" s="165">
        <f>[1]popis!J434</f>
        <v>2500</v>
      </c>
      <c r="I161" s="40">
        <v>1</v>
      </c>
      <c r="J161" s="47"/>
      <c r="K161" s="48">
        <f t="shared" si="15"/>
        <v>0</v>
      </c>
    </row>
    <row r="162" spans="1:11">
      <c r="G162" s="65"/>
      <c r="H162" s="26"/>
    </row>
    <row r="163" spans="1:11">
      <c r="B163" s="1"/>
      <c r="C163" s="1"/>
      <c r="D163" s="1"/>
      <c r="H163" s="26"/>
      <c r="J163" s="53"/>
      <c r="K163" s="54"/>
    </row>
    <row r="164" spans="1:11">
      <c r="A164" s="94" t="str">
        <f>A115</f>
        <v>3  BITUMINIZIRANE ZMESI (TSC 06.300/06.410)</v>
      </c>
      <c r="B164" s="1"/>
      <c r="C164" s="1"/>
      <c r="D164" s="1"/>
      <c r="H164" s="26"/>
      <c r="I164" s="18" t="s">
        <v>86</v>
      </c>
      <c r="J164" s="212">
        <f>SUM(K119:K161)</f>
        <v>0</v>
      </c>
      <c r="K164" s="213"/>
    </row>
    <row r="165" spans="1:11">
      <c r="B165" s="1"/>
      <c r="C165" s="1"/>
      <c r="D165" s="1"/>
      <c r="H165" s="26"/>
    </row>
    <row r="166" spans="1:11">
      <c r="H166" s="26"/>
      <c r="J166" s="61"/>
      <c r="K166" s="61"/>
    </row>
    <row r="167" spans="1:11">
      <c r="A167" s="87" t="s">
        <v>103</v>
      </c>
      <c r="B167" s="88"/>
      <c r="C167" s="88"/>
      <c r="D167" s="88"/>
      <c r="E167" s="75"/>
      <c r="F167" s="76"/>
      <c r="G167" s="77"/>
      <c r="H167" s="77"/>
      <c r="I167" s="78"/>
    </row>
    <row r="168" spans="1:11">
      <c r="A168" s="87"/>
      <c r="B168" s="88"/>
      <c r="C168" s="88"/>
      <c r="D168" s="88"/>
      <c r="E168" s="75"/>
      <c r="F168" s="76"/>
      <c r="G168" s="77"/>
      <c r="H168" s="77"/>
      <c r="I168" s="78"/>
    </row>
    <row r="169" spans="1:11">
      <c r="A169" s="87" t="s">
        <v>104</v>
      </c>
      <c r="B169" s="88"/>
      <c r="C169" s="88"/>
      <c r="D169" s="88"/>
      <c r="E169" s="75"/>
      <c r="F169" s="76"/>
      <c r="G169" s="77"/>
      <c r="H169" s="77"/>
      <c r="I169" s="78"/>
    </row>
    <row r="170" spans="1:11">
      <c r="A170" s="22" t="s">
        <v>105</v>
      </c>
      <c r="B170" s="88"/>
      <c r="C170" s="88"/>
      <c r="D170" s="88"/>
      <c r="E170" s="75"/>
      <c r="F170" s="76"/>
      <c r="G170" s="77"/>
      <c r="H170" s="77"/>
      <c r="I170" s="78"/>
    </row>
    <row r="171" spans="1:11">
      <c r="A171" s="89" t="s">
        <v>106</v>
      </c>
      <c r="B171" s="88"/>
      <c r="C171" s="88"/>
      <c r="D171" s="88"/>
      <c r="E171" s="75"/>
      <c r="F171" s="76"/>
      <c r="G171" s="77"/>
      <c r="H171" s="77"/>
      <c r="I171" s="78"/>
    </row>
    <row r="172" spans="1:11">
      <c r="A172" s="106" t="s">
        <v>107</v>
      </c>
      <c r="B172" s="88"/>
      <c r="C172" s="88"/>
      <c r="D172" s="88"/>
      <c r="E172" s="75"/>
      <c r="F172" s="76"/>
      <c r="G172" s="77"/>
      <c r="H172" s="77"/>
      <c r="I172" s="78"/>
    </row>
    <row r="173" spans="1:11">
      <c r="A173" s="89"/>
      <c r="B173" s="88"/>
      <c r="C173" s="88"/>
      <c r="D173" s="88"/>
      <c r="E173" s="75"/>
      <c r="F173" s="76"/>
      <c r="G173" s="77"/>
      <c r="H173" s="77"/>
      <c r="I173" s="78"/>
    </row>
    <row r="174" spans="1:11">
      <c r="A174" s="87" t="s">
        <v>108</v>
      </c>
      <c r="B174" s="88"/>
      <c r="C174" s="88"/>
      <c r="D174" s="88"/>
      <c r="E174" s="75"/>
      <c r="F174" s="76"/>
      <c r="G174" s="77"/>
      <c r="H174" s="77"/>
      <c r="I174" s="78"/>
    </row>
    <row r="175" spans="1:11">
      <c r="A175" s="22" t="s">
        <v>109</v>
      </c>
      <c r="B175" s="88"/>
      <c r="C175" s="88"/>
      <c r="D175" s="88"/>
      <c r="E175" s="75"/>
      <c r="F175" s="76"/>
      <c r="G175" s="77"/>
      <c r="H175" s="77"/>
      <c r="I175" s="78"/>
    </row>
    <row r="176" spans="1:11">
      <c r="A176" s="89"/>
      <c r="B176" s="88"/>
      <c r="C176" s="88"/>
      <c r="D176" s="88"/>
      <c r="E176" s="75"/>
      <c r="F176" s="76"/>
      <c r="G176" s="77"/>
      <c r="H176" s="77"/>
      <c r="I176" s="78"/>
    </row>
    <row r="177" spans="1:11">
      <c r="A177" s="87" t="s">
        <v>110</v>
      </c>
      <c r="B177" s="88"/>
      <c r="C177" s="88"/>
      <c r="D177" s="88"/>
      <c r="E177" s="75"/>
      <c r="F177" s="76"/>
      <c r="G177" s="77"/>
      <c r="H177" s="77"/>
      <c r="I177" s="78"/>
    </row>
    <row r="178" spans="1:11">
      <c r="A178" s="89" t="s">
        <v>111</v>
      </c>
      <c r="B178" s="88"/>
      <c r="C178" s="88"/>
      <c r="D178" s="88"/>
      <c r="E178" s="75"/>
      <c r="F178" s="76"/>
      <c r="G178" s="77"/>
      <c r="H178" s="77"/>
      <c r="J178" s="176"/>
      <c r="K178" s="54"/>
    </row>
    <row r="179" spans="1:11">
      <c r="A179" s="89"/>
      <c r="B179" s="88"/>
      <c r="C179" s="88"/>
      <c r="D179" s="88"/>
      <c r="E179" s="75"/>
      <c r="F179" s="76"/>
      <c r="G179" s="77"/>
      <c r="H179" s="77"/>
      <c r="I179" s="78"/>
    </row>
    <row r="180" spans="1:11">
      <c r="A180" s="87" t="s">
        <v>112</v>
      </c>
      <c r="B180" s="88"/>
      <c r="C180" s="88"/>
      <c r="D180" s="88"/>
      <c r="E180" s="75"/>
      <c r="F180" s="76"/>
      <c r="G180" s="77"/>
      <c r="H180" s="77"/>
      <c r="I180" s="78"/>
    </row>
    <row r="181" spans="1:11">
      <c r="A181" s="89" t="s">
        <v>113</v>
      </c>
      <c r="B181" s="88"/>
      <c r="C181" s="88"/>
      <c r="D181" s="88"/>
      <c r="E181" s="75"/>
      <c r="F181" s="76"/>
      <c r="G181" s="77"/>
      <c r="H181" s="77" t="s">
        <v>334</v>
      </c>
      <c r="I181" s="40">
        <v>2</v>
      </c>
      <c r="J181" s="47"/>
      <c r="K181" s="48">
        <f>I181*J181</f>
        <v>0</v>
      </c>
    </row>
    <row r="182" spans="1:11">
      <c r="A182" s="89"/>
      <c r="B182" s="88"/>
      <c r="C182" s="88"/>
      <c r="D182" s="88"/>
      <c r="E182" s="75"/>
      <c r="F182" s="76"/>
      <c r="G182" s="77"/>
      <c r="H182" s="77"/>
      <c r="I182" s="78"/>
    </row>
    <row r="183" spans="1:11">
      <c r="A183" s="87" t="s">
        <v>114</v>
      </c>
      <c r="B183" s="88"/>
      <c r="C183" s="88"/>
      <c r="D183" s="88"/>
      <c r="E183" s="75"/>
      <c r="F183" s="76"/>
      <c r="G183" s="77"/>
      <c r="H183" s="77"/>
      <c r="I183" s="78"/>
    </row>
    <row r="184" spans="1:11">
      <c r="A184" s="89" t="s">
        <v>115</v>
      </c>
      <c r="B184" s="88"/>
      <c r="C184" s="88"/>
      <c r="D184" s="88"/>
      <c r="E184" s="75"/>
      <c r="F184" s="76"/>
      <c r="G184" s="77"/>
      <c r="H184" s="86" t="s">
        <v>116</v>
      </c>
      <c r="I184" s="40">
        <v>24</v>
      </c>
      <c r="J184" s="47"/>
      <c r="K184" s="48">
        <f>I184*J184</f>
        <v>0</v>
      </c>
    </row>
    <row r="185" spans="1:11">
      <c r="A185" s="89"/>
      <c r="B185" s="88"/>
      <c r="C185" s="88"/>
      <c r="D185" s="88"/>
      <c r="E185" s="75"/>
      <c r="F185" s="76"/>
      <c r="G185" s="77"/>
      <c r="H185" s="77"/>
      <c r="I185" s="78"/>
    </row>
    <row r="186" spans="1:11">
      <c r="A186" s="87" t="s">
        <v>117</v>
      </c>
      <c r="B186" s="88"/>
      <c r="C186" s="88"/>
      <c r="D186" s="88"/>
      <c r="E186" s="45" t="str">
        <f>[1]popis!E730</f>
        <v>SIST EN 12350-1</v>
      </c>
      <c r="F186" s="76"/>
      <c r="G186" s="77"/>
      <c r="H186" s="77"/>
      <c r="I186" s="78"/>
    </row>
    <row r="187" spans="1:11">
      <c r="A187" s="22" t="s">
        <v>118</v>
      </c>
      <c r="D187" s="26"/>
      <c r="E187" s="45" t="str">
        <f>[1]popis!E731</f>
        <v>SIST EN 12350-2</v>
      </c>
      <c r="F187" s="45" t="str">
        <f>[1]popis!F731</f>
        <v xml:space="preserve"> m3</v>
      </c>
      <c r="G187" s="165">
        <v>18730</v>
      </c>
      <c r="H187" s="86" t="s">
        <v>119</v>
      </c>
      <c r="I187" s="40">
        <v>30</v>
      </c>
      <c r="J187" s="47"/>
      <c r="K187" s="48">
        <f t="shared" ref="K187:K188" si="16">I187*J187</f>
        <v>0</v>
      </c>
    </row>
    <row r="188" spans="1:11">
      <c r="A188" s="22" t="s">
        <v>121</v>
      </c>
      <c r="E188" s="45" t="str">
        <f>[1]popis!E733</f>
        <v>SIST EN 12350-7</v>
      </c>
      <c r="F188" s="45" t="str">
        <f>[1]popis!F733</f>
        <v xml:space="preserve"> m3</v>
      </c>
      <c r="G188" s="165">
        <v>430</v>
      </c>
      <c r="H188" s="86" t="s">
        <v>119</v>
      </c>
      <c r="I188" s="40">
        <v>10</v>
      </c>
      <c r="J188" s="47"/>
      <c r="K188" s="48">
        <f t="shared" si="16"/>
        <v>0</v>
      </c>
    </row>
    <row r="189" spans="1:11">
      <c r="A189" s="88"/>
      <c r="B189" s="88"/>
      <c r="C189" s="88"/>
      <c r="D189" s="88"/>
      <c r="E189" s="75"/>
      <c r="F189" s="76" t="s">
        <v>122</v>
      </c>
      <c r="H189" s="77"/>
      <c r="I189" s="78"/>
    </row>
    <row r="190" spans="1:11">
      <c r="A190" s="87" t="s">
        <v>123</v>
      </c>
      <c r="B190" s="88"/>
      <c r="C190" s="88"/>
      <c r="D190" s="88"/>
      <c r="E190" s="75"/>
      <c r="F190" s="76"/>
      <c r="H190" s="77"/>
      <c r="I190" s="78"/>
    </row>
    <row r="191" spans="1:11">
      <c r="A191" s="87" t="s">
        <v>124</v>
      </c>
      <c r="B191" s="88"/>
      <c r="C191" s="88"/>
      <c r="D191" s="88"/>
      <c r="E191" s="75"/>
      <c r="F191" s="76"/>
      <c r="H191" s="77"/>
      <c r="I191" s="78"/>
    </row>
    <row r="192" spans="1:11">
      <c r="A192" s="22" t="s">
        <v>125</v>
      </c>
      <c r="B192" s="89"/>
      <c r="C192" s="89"/>
      <c r="D192" s="89"/>
      <c r="E192" s="45" t="str">
        <f>[1]popis!E737</f>
        <v>SIST EN 12390-3</v>
      </c>
      <c r="F192" s="45" t="str">
        <f>[1]popis!F737</f>
        <v xml:space="preserve"> m3</v>
      </c>
      <c r="G192" s="165">
        <v>4700</v>
      </c>
      <c r="H192" s="86" t="s">
        <v>126</v>
      </c>
      <c r="I192" s="40">
        <v>15</v>
      </c>
      <c r="J192" s="47"/>
      <c r="K192" s="48">
        <f t="shared" ref="K192:K194" si="17">I192*J192</f>
        <v>0</v>
      </c>
    </row>
    <row r="193" spans="1:11">
      <c r="A193" s="22" t="s">
        <v>127</v>
      </c>
      <c r="B193" s="89"/>
      <c r="C193" s="89"/>
      <c r="D193" s="89"/>
      <c r="E193" s="45" t="str">
        <f>[1]popis!E738</f>
        <v>SIST EN 12390-7</v>
      </c>
      <c r="F193" s="45" t="str">
        <f>[1]popis!F738</f>
        <v xml:space="preserve"> m3</v>
      </c>
      <c r="G193" s="165">
        <v>4700</v>
      </c>
      <c r="H193" s="86" t="s">
        <v>126</v>
      </c>
      <c r="I193" s="40">
        <v>15</v>
      </c>
      <c r="J193" s="47"/>
      <c r="K193" s="48">
        <f t="shared" si="17"/>
        <v>0</v>
      </c>
    </row>
    <row r="194" spans="1:11">
      <c r="A194" s="22" t="s">
        <v>128</v>
      </c>
      <c r="B194" s="89"/>
      <c r="C194" s="89"/>
      <c r="D194" s="89"/>
      <c r="E194" s="45" t="str">
        <f>[1]popis!E739</f>
        <v>SIST EN 12390-8</v>
      </c>
      <c r="F194" s="45" t="str">
        <f>[1]popis!F739</f>
        <v xml:space="preserve"> m3</v>
      </c>
      <c r="G194" s="165">
        <v>4700</v>
      </c>
      <c r="H194" s="86" t="s">
        <v>116</v>
      </c>
      <c r="I194" s="40">
        <v>3</v>
      </c>
      <c r="J194" s="47"/>
      <c r="K194" s="48">
        <f t="shared" si="17"/>
        <v>0</v>
      </c>
    </row>
    <row r="195" spans="1:11">
      <c r="A195" s="22" t="s">
        <v>130</v>
      </c>
      <c r="B195" s="89"/>
      <c r="C195" s="89"/>
      <c r="D195" s="89"/>
      <c r="E195" s="75"/>
      <c r="F195" s="95"/>
      <c r="G195" s="177"/>
      <c r="H195" s="178"/>
      <c r="I195" s="179"/>
    </row>
    <row r="196" spans="1:11">
      <c r="A196" s="22" t="s">
        <v>131</v>
      </c>
      <c r="B196" s="89"/>
      <c r="C196" s="89"/>
      <c r="D196" s="89"/>
      <c r="E196" s="45" t="str">
        <f>[1]popis!E742</f>
        <v>SIST 1026</v>
      </c>
      <c r="F196" s="45" t="str">
        <f>[1]popis!F742</f>
        <v xml:space="preserve"> m3</v>
      </c>
      <c r="G196" s="165">
        <v>300</v>
      </c>
      <c r="H196" s="86" t="s">
        <v>129</v>
      </c>
      <c r="I196" s="40">
        <v>2</v>
      </c>
      <c r="J196" s="47"/>
      <c r="K196" s="48">
        <f>I196*J196</f>
        <v>0</v>
      </c>
    </row>
    <row r="197" spans="1:11">
      <c r="A197" s="89"/>
      <c r="B197" s="89"/>
      <c r="C197" s="89"/>
      <c r="D197" s="89"/>
      <c r="E197" s="75"/>
      <c r="F197" s="97"/>
      <c r="G197" s="98"/>
      <c r="H197" s="98"/>
      <c r="I197" s="99"/>
    </row>
    <row r="198" spans="1:11">
      <c r="A198" s="87" t="s">
        <v>132</v>
      </c>
      <c r="B198" s="89"/>
      <c r="C198" s="89"/>
      <c r="D198" s="89"/>
      <c r="E198" s="75"/>
      <c r="F198" s="107"/>
      <c r="G198" s="180"/>
      <c r="H198" s="180"/>
      <c r="I198" s="181"/>
    </row>
    <row r="199" spans="1:11">
      <c r="A199" s="108" t="s">
        <v>133</v>
      </c>
      <c r="B199" s="89"/>
      <c r="C199" s="89"/>
      <c r="D199" s="89"/>
      <c r="E199" s="45" t="str">
        <f>[1]popis!E745</f>
        <v>DIN 1048, Heft 422</v>
      </c>
      <c r="F199" s="45" t="str">
        <f>[1]popis!F745</f>
        <v xml:space="preserve"> m3</v>
      </c>
      <c r="G199" s="165"/>
      <c r="H199" s="86" t="s">
        <v>134</v>
      </c>
      <c r="I199" s="40">
        <v>1</v>
      </c>
      <c r="J199" s="47"/>
      <c r="K199" s="48">
        <f t="shared" ref="K199:K201" si="18">I199*J199</f>
        <v>0</v>
      </c>
    </row>
    <row r="200" spans="1:11">
      <c r="A200" s="108" t="s">
        <v>135</v>
      </c>
      <c r="B200" s="89"/>
      <c r="C200" s="89"/>
      <c r="D200" s="89"/>
      <c r="E200" s="45" t="str">
        <f>[1]popis!E746</f>
        <v>ASTM C512-02</v>
      </c>
      <c r="F200" s="45" t="str">
        <f>[1]popis!F746</f>
        <v xml:space="preserve"> m3</v>
      </c>
      <c r="G200" s="165"/>
      <c r="H200" s="86" t="s">
        <v>134</v>
      </c>
      <c r="I200" s="40">
        <v>1</v>
      </c>
      <c r="J200" s="47"/>
      <c r="K200" s="48">
        <f t="shared" si="18"/>
        <v>0</v>
      </c>
    </row>
    <row r="201" spans="1:11">
      <c r="A201" s="108" t="s">
        <v>136</v>
      </c>
      <c r="B201" s="89"/>
      <c r="C201" s="89"/>
      <c r="D201" s="89"/>
      <c r="E201" s="45" t="str">
        <f>[1]popis!E747</f>
        <v>ASTM C469-02</v>
      </c>
      <c r="F201" s="45" t="str">
        <f>[1]popis!F747</f>
        <v xml:space="preserve"> m3</v>
      </c>
      <c r="G201" s="165"/>
      <c r="H201" s="86" t="s">
        <v>134</v>
      </c>
      <c r="I201" s="40">
        <v>1</v>
      </c>
      <c r="J201" s="47"/>
      <c r="K201" s="48">
        <f t="shared" si="18"/>
        <v>0</v>
      </c>
    </row>
    <row r="202" spans="1:11">
      <c r="B202" s="89"/>
      <c r="C202" s="89"/>
      <c r="D202" s="89"/>
      <c r="E202" s="102" t="s">
        <v>137</v>
      </c>
      <c r="G202" s="98"/>
      <c r="H202" s="98"/>
      <c r="I202" s="99"/>
    </row>
    <row r="203" spans="1:11">
      <c r="A203" s="88"/>
      <c r="B203" s="88"/>
      <c r="C203" s="88"/>
      <c r="D203" s="88"/>
      <c r="E203" s="101" t="s">
        <v>138</v>
      </c>
      <c r="G203" s="77"/>
      <c r="H203" s="77"/>
      <c r="I203" s="78"/>
    </row>
    <row r="204" spans="1:11">
      <c r="A204" s="88"/>
      <c r="B204" s="88"/>
      <c r="C204" s="88"/>
      <c r="D204" s="88"/>
      <c r="E204" s="101" t="s">
        <v>139</v>
      </c>
      <c r="G204" s="77"/>
      <c r="H204" s="77"/>
      <c r="I204" s="78"/>
    </row>
    <row r="205" spans="1:11">
      <c r="A205" s="88"/>
      <c r="B205" s="88"/>
      <c r="C205" s="88"/>
      <c r="D205" s="88"/>
      <c r="E205" s="101" t="s">
        <v>140</v>
      </c>
      <c r="G205" s="77"/>
      <c r="H205" s="77"/>
      <c r="I205" s="78"/>
    </row>
    <row r="206" spans="1:11">
      <c r="A206" s="88"/>
      <c r="B206" s="88"/>
      <c r="C206" s="88"/>
      <c r="D206" s="88"/>
      <c r="E206" s="101" t="s">
        <v>141</v>
      </c>
      <c r="G206" s="77"/>
      <c r="H206" s="77"/>
      <c r="I206" s="78"/>
    </row>
    <row r="207" spans="1:11">
      <c r="A207" s="88"/>
      <c r="B207" s="88"/>
      <c r="C207" s="88"/>
      <c r="D207" s="88"/>
      <c r="E207" s="101" t="s">
        <v>142</v>
      </c>
      <c r="G207" s="77"/>
      <c r="H207" s="77"/>
      <c r="I207" s="78"/>
    </row>
    <row r="208" spans="1:11">
      <c r="A208" s="88"/>
      <c r="B208" s="88"/>
      <c r="C208" s="88"/>
      <c r="D208" s="88"/>
      <c r="E208" s="101" t="s">
        <v>143</v>
      </c>
      <c r="G208" s="77"/>
      <c r="H208" s="77"/>
      <c r="I208" s="78"/>
    </row>
    <row r="209" spans="1:11">
      <c r="A209" s="88"/>
      <c r="B209" s="88"/>
      <c r="C209" s="88"/>
      <c r="D209" s="88"/>
      <c r="E209" s="101" t="s">
        <v>144</v>
      </c>
      <c r="G209" s="77"/>
      <c r="H209" s="77"/>
      <c r="I209" s="78"/>
    </row>
    <row r="210" spans="1:11">
      <c r="A210" s="87" t="s">
        <v>145</v>
      </c>
      <c r="B210" s="88"/>
      <c r="C210" s="88"/>
      <c r="D210" s="88"/>
      <c r="E210" s="75"/>
      <c r="F210" s="76"/>
      <c r="G210" s="77"/>
      <c r="H210" s="61"/>
      <c r="I210" s="92"/>
    </row>
    <row r="211" spans="1:11">
      <c r="A211" s="44" t="s">
        <v>102</v>
      </c>
    </row>
    <row r="212" spans="1:11">
      <c r="A212" s="22" t="s">
        <v>146</v>
      </c>
      <c r="E212" s="45"/>
      <c r="F212" s="45" t="str">
        <f>[1]popis!F758</f>
        <v xml:space="preserve"> na mesec</v>
      </c>
      <c r="G212" s="165"/>
      <c r="H212" s="165" t="s">
        <v>315</v>
      </c>
      <c r="I212" s="40">
        <v>4</v>
      </c>
      <c r="J212" s="47"/>
      <c r="K212" s="48">
        <f>I212*J212</f>
        <v>0</v>
      </c>
    </row>
    <row r="213" spans="1:11">
      <c r="A213" s="44"/>
    </row>
    <row r="214" spans="1:11">
      <c r="A214" s="87"/>
      <c r="B214" s="88"/>
      <c r="C214" s="88"/>
      <c r="D214" s="88"/>
      <c r="E214" s="75"/>
      <c r="F214" s="76"/>
      <c r="G214" s="77"/>
      <c r="H214" s="77"/>
      <c r="I214" s="78"/>
    </row>
    <row r="215" spans="1:11">
      <c r="A215" s="10" t="str">
        <f>A167</f>
        <v xml:space="preserve">6  CEMENTNI BETON </v>
      </c>
      <c r="B215" s="1"/>
      <c r="C215" s="1"/>
      <c r="D215" s="1"/>
      <c r="H215" s="26"/>
      <c r="I215" s="78" t="s">
        <v>86</v>
      </c>
      <c r="J215" s="212">
        <f>SUM(K181:K214)</f>
        <v>0</v>
      </c>
      <c r="K215" s="213"/>
    </row>
    <row r="216" spans="1:11">
      <c r="A216" s="1"/>
      <c r="B216" s="1"/>
      <c r="C216" s="1"/>
      <c r="D216" s="1"/>
      <c r="H216" s="26"/>
      <c r="J216" s="53"/>
      <c r="K216" s="54"/>
    </row>
    <row r="217" spans="1:11">
      <c r="A217" s="1"/>
      <c r="B217" s="1"/>
      <c r="C217" s="1"/>
      <c r="D217" s="1"/>
      <c r="H217" s="26"/>
      <c r="J217" s="53"/>
      <c r="K217" s="54"/>
    </row>
    <row r="218" spans="1:11">
      <c r="A218" s="87" t="s">
        <v>158</v>
      </c>
      <c r="B218" s="88"/>
      <c r="C218" s="88"/>
      <c r="D218" s="88"/>
      <c r="E218" s="75"/>
      <c r="F218" s="76"/>
      <c r="G218" s="65"/>
      <c r="H218" s="77"/>
      <c r="I218" s="110"/>
      <c r="J218" s="82"/>
      <c r="K218" s="18"/>
    </row>
    <row r="219" spans="1:11">
      <c r="A219" s="87" t="s">
        <v>159</v>
      </c>
      <c r="B219" s="88"/>
      <c r="C219" s="88"/>
      <c r="D219" s="88"/>
      <c r="E219" s="75"/>
      <c r="F219" s="76"/>
      <c r="G219" s="65"/>
      <c r="H219" s="77"/>
      <c r="I219" s="110"/>
      <c r="J219" s="82"/>
      <c r="K219" s="18"/>
    </row>
    <row r="220" spans="1:11">
      <c r="A220" s="87" t="s">
        <v>160</v>
      </c>
      <c r="B220" s="88"/>
      <c r="C220" s="88"/>
      <c r="D220" s="88"/>
      <c r="E220" s="75"/>
      <c r="F220" s="76"/>
      <c r="G220" s="65"/>
      <c r="H220" s="77"/>
      <c r="I220" s="110"/>
      <c r="J220" s="82"/>
      <c r="K220" s="18"/>
    </row>
    <row r="221" spans="1:11">
      <c r="A221" s="111"/>
      <c r="B221" s="88"/>
      <c r="C221" s="88"/>
      <c r="D221" s="88"/>
      <c r="E221" s="75"/>
      <c r="F221" s="76"/>
      <c r="G221" s="65"/>
      <c r="H221" s="77"/>
      <c r="I221" s="110"/>
      <c r="J221" s="82"/>
      <c r="K221" s="18"/>
    </row>
    <row r="222" spans="1:11">
      <c r="A222" s="22" t="s">
        <v>161</v>
      </c>
      <c r="B222" s="88"/>
      <c r="C222" s="88"/>
      <c r="D222" s="88"/>
      <c r="E222" s="75"/>
      <c r="F222" s="76"/>
      <c r="G222" s="65"/>
      <c r="H222" s="77"/>
      <c r="I222" s="110"/>
      <c r="J222" s="82"/>
      <c r="K222" s="18"/>
    </row>
    <row r="223" spans="1:11">
      <c r="A223" s="22" t="s">
        <v>162</v>
      </c>
      <c r="B223" s="88"/>
      <c r="C223" s="88"/>
      <c r="D223" s="88"/>
      <c r="E223" s="105" t="s">
        <v>163</v>
      </c>
      <c r="F223" s="112" t="s">
        <v>164</v>
      </c>
      <c r="G223" s="71">
        <v>385</v>
      </c>
      <c r="H223" s="113" t="s">
        <v>165</v>
      </c>
      <c r="I223" s="40">
        <v>2</v>
      </c>
      <c r="J223" s="47"/>
      <c r="K223" s="48">
        <f>I223*J223</f>
        <v>0</v>
      </c>
    </row>
    <row r="224" spans="1:11">
      <c r="A224" s="22" t="s">
        <v>166</v>
      </c>
      <c r="B224" s="88"/>
      <c r="C224" s="88"/>
      <c r="D224" s="88"/>
      <c r="E224" s="105"/>
      <c r="F224" s="114" t="s">
        <v>164</v>
      </c>
      <c r="G224" s="71">
        <v>385</v>
      </c>
      <c r="H224" s="115" t="s">
        <v>165</v>
      </c>
      <c r="I224" s="40">
        <v>2</v>
      </c>
      <c r="J224" s="47"/>
      <c r="K224" s="48">
        <f>I224*J224</f>
        <v>0</v>
      </c>
    </row>
    <row r="225" spans="1:11">
      <c r="A225" s="118"/>
      <c r="B225" s="88"/>
      <c r="C225" s="88"/>
      <c r="D225" s="88"/>
      <c r="E225" s="75"/>
      <c r="F225" s="22"/>
      <c r="I225" s="1"/>
      <c r="J225" s="1"/>
      <c r="K225" s="1"/>
    </row>
    <row r="226" spans="1:11">
      <c r="A226" s="87" t="s">
        <v>167</v>
      </c>
      <c r="B226" s="88"/>
      <c r="C226" s="88"/>
      <c r="D226" s="88"/>
      <c r="E226" s="75"/>
      <c r="F226" s="96"/>
      <c r="G226" s="77"/>
      <c r="H226" s="96"/>
      <c r="I226" s="88"/>
      <c r="J226" s="96"/>
      <c r="K226" s="88"/>
    </row>
    <row r="227" spans="1:11">
      <c r="A227" s="22" t="s">
        <v>168</v>
      </c>
      <c r="B227" s="88"/>
      <c r="C227" s="88"/>
      <c r="D227" s="88"/>
      <c r="E227" s="105"/>
      <c r="F227" s="120" t="s">
        <v>169</v>
      </c>
      <c r="G227" s="71">
        <v>1</v>
      </c>
      <c r="H227" s="121">
        <v>1</v>
      </c>
      <c r="I227" s="40">
        <v>1</v>
      </c>
      <c r="J227" s="47"/>
      <c r="K227" s="48">
        <f>I227*J227</f>
        <v>0</v>
      </c>
    </row>
    <row r="228" spans="1:11">
      <c r="A228" s="89" t="s">
        <v>170</v>
      </c>
      <c r="B228" s="88"/>
      <c r="C228" s="88"/>
      <c r="D228" s="88"/>
      <c r="E228" s="75"/>
      <c r="F228" s="2"/>
      <c r="G228" s="91"/>
      <c r="H228" s="61"/>
      <c r="I228" s="2"/>
      <c r="J228" s="2"/>
      <c r="K228" s="2"/>
    </row>
    <row r="229" spans="1:11">
      <c r="A229" s="118"/>
      <c r="B229" s="88"/>
      <c r="C229" s="88"/>
      <c r="D229" s="88"/>
      <c r="E229" s="75"/>
      <c r="F229" s="22"/>
      <c r="I229" s="117"/>
      <c r="J229" s="1"/>
      <c r="K229" s="117"/>
    </row>
    <row r="230" spans="1:11">
      <c r="A230" s="87" t="s">
        <v>230</v>
      </c>
      <c r="B230" s="88"/>
      <c r="C230" s="88"/>
      <c r="D230" s="88"/>
      <c r="E230" s="75"/>
      <c r="F230" s="143"/>
      <c r="G230" s="187"/>
      <c r="H230" s="187"/>
      <c r="I230" s="144"/>
      <c r="J230" s="141"/>
      <c r="K230" s="144"/>
    </row>
    <row r="231" spans="1:11">
      <c r="A231" s="87" t="s">
        <v>232</v>
      </c>
      <c r="B231" s="88"/>
      <c r="C231" s="88"/>
      <c r="D231" s="88"/>
      <c r="E231" s="75"/>
      <c r="F231" s="129"/>
      <c r="H231" s="110"/>
      <c r="I231" s="1" t="s">
        <v>49</v>
      </c>
      <c r="J231" s="130"/>
      <c r="K231" s="1"/>
    </row>
    <row r="232" spans="1:11">
      <c r="A232" s="22" t="s">
        <v>194</v>
      </c>
      <c r="B232" s="88"/>
      <c r="C232" s="88"/>
      <c r="D232" s="88"/>
      <c r="E232" s="105" t="s">
        <v>233</v>
      </c>
      <c r="F232" s="146" t="s">
        <v>196</v>
      </c>
      <c r="G232" s="71"/>
      <c r="H232" s="175" t="s">
        <v>119</v>
      </c>
      <c r="I232" s="40">
        <v>1</v>
      </c>
      <c r="J232" s="47"/>
      <c r="K232" s="48">
        <f t="shared" ref="K232:K233" si="19">I232*J232</f>
        <v>0</v>
      </c>
    </row>
    <row r="233" spans="1:11">
      <c r="A233" s="22" t="s">
        <v>197</v>
      </c>
      <c r="B233" s="88"/>
      <c r="C233" s="88"/>
      <c r="D233" s="88"/>
      <c r="E233" s="105" t="s">
        <v>233</v>
      </c>
      <c r="F233" s="146" t="s">
        <v>196</v>
      </c>
      <c r="G233" s="71"/>
      <c r="H233" s="175" t="s">
        <v>119</v>
      </c>
      <c r="I233" s="40">
        <v>1</v>
      </c>
      <c r="J233" s="47"/>
      <c r="K233" s="48">
        <f t="shared" si="19"/>
        <v>0</v>
      </c>
    </row>
    <row r="234" spans="1:11">
      <c r="A234" s="22" t="s">
        <v>234</v>
      </c>
      <c r="B234" s="88"/>
      <c r="C234" s="88"/>
      <c r="D234" s="88"/>
      <c r="E234" s="105" t="s">
        <v>199</v>
      </c>
      <c r="F234" s="146" t="s">
        <v>196</v>
      </c>
      <c r="G234" s="71"/>
      <c r="H234" s="175" t="s">
        <v>119</v>
      </c>
      <c r="I234" s="40"/>
      <c r="J234" s="51"/>
      <c r="K234" s="48"/>
    </row>
    <row r="235" spans="1:11">
      <c r="A235" s="22" t="s">
        <v>200</v>
      </c>
      <c r="B235" s="88"/>
      <c r="C235" s="88"/>
      <c r="D235" s="88"/>
      <c r="E235" s="105" t="s">
        <v>201</v>
      </c>
      <c r="F235" s="146" t="s">
        <v>196</v>
      </c>
      <c r="G235" s="71"/>
      <c r="H235" s="175" t="s">
        <v>119</v>
      </c>
      <c r="I235" s="40">
        <v>1</v>
      </c>
      <c r="J235" s="47"/>
      <c r="K235" s="48">
        <f t="shared" ref="K235:K238" si="20">I235*J235</f>
        <v>0</v>
      </c>
    </row>
    <row r="236" spans="1:11">
      <c r="A236" s="22" t="s">
        <v>202</v>
      </c>
      <c r="B236" s="88"/>
      <c r="C236" s="88"/>
      <c r="D236" s="88"/>
      <c r="E236" s="105" t="s">
        <v>203</v>
      </c>
      <c r="F236" s="146" t="s">
        <v>196</v>
      </c>
      <c r="G236" s="71"/>
      <c r="H236" s="175" t="s">
        <v>119</v>
      </c>
      <c r="I236" s="40">
        <v>1</v>
      </c>
      <c r="J236" s="47"/>
      <c r="K236" s="48">
        <f t="shared" si="20"/>
        <v>0</v>
      </c>
    </row>
    <row r="237" spans="1:11">
      <c r="A237" s="22" t="s">
        <v>204</v>
      </c>
      <c r="B237" s="88"/>
      <c r="C237" s="88"/>
      <c r="D237" s="88"/>
      <c r="E237" s="105" t="s">
        <v>203</v>
      </c>
      <c r="F237" s="146" t="s">
        <v>196</v>
      </c>
      <c r="G237" s="71"/>
      <c r="H237" s="175" t="s">
        <v>119</v>
      </c>
      <c r="I237" s="40">
        <v>1</v>
      </c>
      <c r="J237" s="47"/>
      <c r="K237" s="48">
        <f t="shared" si="20"/>
        <v>0</v>
      </c>
    </row>
    <row r="238" spans="1:11">
      <c r="A238" s="22" t="s">
        <v>205</v>
      </c>
      <c r="B238" s="88"/>
      <c r="C238" s="88"/>
      <c r="D238" s="88"/>
      <c r="E238" s="105" t="s">
        <v>206</v>
      </c>
      <c r="F238" s="146" t="s">
        <v>196</v>
      </c>
      <c r="G238" s="71"/>
      <c r="H238" s="175" t="s">
        <v>119</v>
      </c>
      <c r="I238" s="40">
        <v>1</v>
      </c>
      <c r="J238" s="47"/>
      <c r="K238" s="48">
        <f t="shared" si="20"/>
        <v>0</v>
      </c>
    </row>
    <row r="239" spans="1:11">
      <c r="A239" s="134"/>
      <c r="B239" s="88"/>
      <c r="C239" s="88"/>
      <c r="D239" s="88"/>
      <c r="E239" s="28" t="s">
        <v>207</v>
      </c>
      <c r="F239" s="143"/>
      <c r="G239" s="187"/>
      <c r="H239" s="187"/>
      <c r="I239" s="144"/>
      <c r="J239" s="141"/>
      <c r="K239" s="144"/>
    </row>
    <row r="240" spans="1:11">
      <c r="A240" s="134"/>
      <c r="B240" s="88"/>
      <c r="C240" s="88"/>
      <c r="D240" s="88"/>
      <c r="E240" s="28" t="s">
        <v>235</v>
      </c>
      <c r="F240" s="143"/>
      <c r="G240" s="187"/>
      <c r="H240" s="187"/>
      <c r="I240" s="144"/>
      <c r="J240" s="141"/>
      <c r="K240" s="144"/>
    </row>
    <row r="241" spans="1:11">
      <c r="A241" s="87" t="s">
        <v>236</v>
      </c>
      <c r="B241" s="88"/>
      <c r="C241" s="88"/>
      <c r="D241" s="88"/>
      <c r="E241" s="75"/>
      <c r="F241" s="129"/>
      <c r="H241" s="26"/>
      <c r="I241" s="127"/>
      <c r="J241" s="122"/>
      <c r="K241" s="127"/>
    </row>
    <row r="242" spans="1:11">
      <c r="A242" s="87" t="s">
        <v>231</v>
      </c>
      <c r="B242" s="88"/>
      <c r="C242" s="88"/>
      <c r="D242" s="88"/>
      <c r="E242" s="75"/>
      <c r="F242" s="129"/>
      <c r="H242" s="26"/>
      <c r="I242" s="127"/>
      <c r="J242" s="122"/>
      <c r="K242" s="127"/>
    </row>
    <row r="243" spans="1:11">
      <c r="A243" s="22" t="s">
        <v>316</v>
      </c>
      <c r="B243" s="88"/>
      <c r="C243" s="88"/>
      <c r="D243" s="88"/>
      <c r="E243" s="105" t="s">
        <v>237</v>
      </c>
      <c r="F243" s="147" t="s">
        <v>238</v>
      </c>
      <c r="G243" s="71"/>
      <c r="H243" s="184" t="s">
        <v>129</v>
      </c>
      <c r="I243" s="40">
        <v>3</v>
      </c>
      <c r="J243" s="47"/>
      <c r="K243" s="48">
        <f t="shared" ref="K243:K244" si="21">I243*J243</f>
        <v>0</v>
      </c>
    </row>
    <row r="244" spans="1:11">
      <c r="A244" s="22" t="s">
        <v>317</v>
      </c>
      <c r="B244" s="88"/>
      <c r="C244" s="88"/>
      <c r="D244" s="88"/>
      <c r="E244" s="190"/>
      <c r="F244" s="131" t="s">
        <v>238</v>
      </c>
      <c r="G244" s="71"/>
      <c r="H244" s="184"/>
      <c r="I244" s="40">
        <v>3</v>
      </c>
      <c r="J244" s="47"/>
      <c r="K244" s="48">
        <f t="shared" si="21"/>
        <v>0</v>
      </c>
    </row>
    <row r="245" spans="1:11">
      <c r="A245" s="118"/>
      <c r="B245" s="88"/>
      <c r="C245" s="88"/>
      <c r="D245" s="88"/>
      <c r="E245" s="75"/>
      <c r="F245" s="34" t="s">
        <v>239</v>
      </c>
      <c r="H245" s="189"/>
      <c r="I245" s="135"/>
      <c r="J245" s="145"/>
      <c r="K245" s="135"/>
    </row>
    <row r="246" spans="1:11">
      <c r="A246" s="138"/>
      <c r="B246" s="88"/>
      <c r="C246" s="88"/>
      <c r="D246" s="88"/>
      <c r="E246" s="75"/>
      <c r="F246" s="34" t="s">
        <v>240</v>
      </c>
      <c r="H246" s="187"/>
      <c r="I246" s="135"/>
      <c r="J246" s="141"/>
      <c r="K246" s="135"/>
    </row>
    <row r="247" spans="1:11">
      <c r="A247" s="87" t="s">
        <v>241</v>
      </c>
      <c r="B247" s="88"/>
      <c r="C247" s="88"/>
      <c r="D247" s="88"/>
      <c r="E247" s="75"/>
      <c r="F247" s="139"/>
      <c r="G247" s="187"/>
      <c r="H247" s="187"/>
      <c r="I247" s="144"/>
      <c r="J247" s="141"/>
      <c r="K247" s="144"/>
    </row>
    <row r="248" spans="1:11">
      <c r="A248" s="22" t="s">
        <v>228</v>
      </c>
      <c r="B248" s="88"/>
      <c r="C248" s="88"/>
      <c r="D248" s="88"/>
      <c r="E248" s="105"/>
      <c r="F248" s="116" t="s">
        <v>229</v>
      </c>
      <c r="G248" s="71"/>
      <c r="H248" s="188"/>
      <c r="I248" s="40">
        <v>1</v>
      </c>
      <c r="J248" s="47"/>
      <c r="K248" s="48">
        <f t="shared" ref="K248" si="22">I248*J248</f>
        <v>0</v>
      </c>
    </row>
    <row r="249" spans="1:11">
      <c r="B249" s="88"/>
      <c r="C249" s="88"/>
      <c r="D249" s="88"/>
      <c r="E249" s="75"/>
      <c r="F249" s="22"/>
      <c r="G249" s="65"/>
      <c r="I249" s="127"/>
      <c r="J249" s="53"/>
      <c r="K249" s="54"/>
    </row>
    <row r="250" spans="1:11">
      <c r="A250" s="87" t="s">
        <v>158</v>
      </c>
      <c r="B250" s="88"/>
      <c r="C250" s="88"/>
      <c r="D250" s="88"/>
      <c r="E250" s="75"/>
      <c r="F250" s="76"/>
      <c r="G250" s="65"/>
      <c r="H250" s="82"/>
      <c r="I250" s="78" t="s">
        <v>86</v>
      </c>
      <c r="J250" s="212">
        <f>SUM(K223:K248)</f>
        <v>0</v>
      </c>
      <c r="K250" s="213"/>
    </row>
    <row r="251" spans="1:11">
      <c r="A251" s="89"/>
      <c r="B251" s="88"/>
      <c r="C251" s="88"/>
      <c r="D251" s="88"/>
      <c r="E251" s="75"/>
      <c r="F251" s="76"/>
      <c r="G251" s="65"/>
      <c r="H251" s="82"/>
      <c r="J251" s="82"/>
      <c r="K251" s="18"/>
    </row>
    <row r="252" spans="1:11">
      <c r="A252" s="96"/>
      <c r="B252" s="88"/>
      <c r="C252" s="88"/>
      <c r="D252" s="88"/>
      <c r="F252" s="76"/>
      <c r="G252" s="77"/>
      <c r="H252" s="77"/>
      <c r="I252" s="78"/>
      <c r="J252" s="77"/>
      <c r="K252" s="78"/>
    </row>
    <row r="253" spans="1:11">
      <c r="A253" s="87" t="s">
        <v>280</v>
      </c>
      <c r="B253" s="88"/>
      <c r="C253" s="88"/>
      <c r="D253" s="88"/>
      <c r="F253" s="76"/>
      <c r="G253" s="77"/>
      <c r="H253" s="77"/>
      <c r="I253" s="78"/>
      <c r="J253" s="77"/>
      <c r="K253" s="78"/>
    </row>
    <row r="254" spans="1:11">
      <c r="A254" s="87" t="s">
        <v>329</v>
      </c>
      <c r="B254" s="88"/>
      <c r="C254" s="88"/>
      <c r="D254" s="88"/>
      <c r="F254" s="76"/>
      <c r="G254" s="77"/>
      <c r="H254" s="77"/>
      <c r="I254" s="78"/>
      <c r="J254" s="77"/>
      <c r="K254" s="78"/>
    </row>
    <row r="255" spans="1:11">
      <c r="A255" s="10" t="s">
        <v>330</v>
      </c>
      <c r="B255" s="1"/>
      <c r="C255" s="1"/>
      <c r="D255" s="1"/>
      <c r="H255" s="26"/>
      <c r="J255" s="26"/>
      <c r="K255" s="18"/>
    </row>
    <row r="256" spans="1:11" ht="17.25">
      <c r="A256" s="22" t="s">
        <v>337</v>
      </c>
      <c r="E256" s="205"/>
      <c r="F256" s="46" t="s">
        <v>338</v>
      </c>
      <c r="G256" s="71">
        <v>2.85</v>
      </c>
      <c r="H256" s="165"/>
      <c r="I256" s="40">
        <v>1</v>
      </c>
      <c r="J256" s="47"/>
      <c r="K256" s="48">
        <f t="shared" ref="K256" si="23">I256*J256</f>
        <v>0</v>
      </c>
    </row>
    <row r="257" spans="1:11">
      <c r="A257" s="22" t="s">
        <v>343</v>
      </c>
      <c r="E257" s="205" t="s">
        <v>331</v>
      </c>
      <c r="F257" s="46" t="s">
        <v>338</v>
      </c>
      <c r="G257" s="71">
        <v>2.85</v>
      </c>
      <c r="H257" s="165"/>
      <c r="I257" s="40">
        <v>1</v>
      </c>
      <c r="J257" s="47"/>
      <c r="K257" s="48">
        <f t="shared" ref="K257:K264" si="24">I257*J257</f>
        <v>0</v>
      </c>
    </row>
    <row r="258" spans="1:11">
      <c r="A258" s="22" t="s">
        <v>341</v>
      </c>
      <c r="E258" s="205" t="s">
        <v>331</v>
      </c>
      <c r="F258" s="46" t="s">
        <v>338</v>
      </c>
      <c r="G258" s="71">
        <v>2.85</v>
      </c>
      <c r="H258" s="165"/>
      <c r="I258" s="40">
        <v>1</v>
      </c>
      <c r="J258" s="47"/>
      <c r="K258" s="48">
        <f t="shared" si="24"/>
        <v>0</v>
      </c>
    </row>
    <row r="259" spans="1:11">
      <c r="A259" s="22" t="s">
        <v>342</v>
      </c>
      <c r="E259" s="205" t="s">
        <v>340</v>
      </c>
      <c r="F259" s="46" t="s">
        <v>338</v>
      </c>
      <c r="G259" s="71">
        <v>3.85</v>
      </c>
      <c r="H259" s="165"/>
      <c r="I259" s="40">
        <v>1</v>
      </c>
      <c r="J259" s="47"/>
      <c r="K259" s="48">
        <f t="shared" si="24"/>
        <v>0</v>
      </c>
    </row>
    <row r="260" spans="1:11">
      <c r="A260" s="22" t="s">
        <v>339</v>
      </c>
      <c r="E260" s="205" t="s">
        <v>331</v>
      </c>
      <c r="F260" s="46" t="s">
        <v>338</v>
      </c>
      <c r="G260" s="71">
        <v>2.85</v>
      </c>
      <c r="H260" s="165"/>
      <c r="I260" s="40">
        <v>1</v>
      </c>
      <c r="J260" s="47"/>
      <c r="K260" s="48">
        <f t="shared" si="24"/>
        <v>0</v>
      </c>
    </row>
    <row r="261" spans="1:11">
      <c r="E261" s="22" t="s">
        <v>336</v>
      </c>
      <c r="H261" s="26"/>
      <c r="J261" s="176"/>
      <c r="K261" s="193"/>
    </row>
    <row r="262" spans="1:11">
      <c r="A262" s="87" t="s">
        <v>332</v>
      </c>
      <c r="B262" s="89"/>
      <c r="C262" s="89"/>
      <c r="D262" s="89"/>
      <c r="F262" s="76"/>
      <c r="G262" s="77"/>
      <c r="H262" s="77"/>
      <c r="I262" s="78"/>
      <c r="J262" s="77"/>
      <c r="K262" s="54"/>
    </row>
    <row r="263" spans="1:11">
      <c r="A263" s="44" t="s">
        <v>102</v>
      </c>
      <c r="B263" s="89"/>
      <c r="C263" s="89"/>
      <c r="D263" s="89"/>
      <c r="F263" s="61"/>
      <c r="G263" s="91"/>
      <c r="H263" s="61"/>
      <c r="I263" s="92"/>
      <c r="J263" s="61"/>
      <c r="K263" s="54"/>
    </row>
    <row r="264" spans="1:11">
      <c r="A264" s="22" t="s">
        <v>333</v>
      </c>
      <c r="B264" s="89"/>
      <c r="C264" s="89"/>
      <c r="D264" s="89"/>
      <c r="E264" s="45"/>
      <c r="F264" s="85" t="s">
        <v>281</v>
      </c>
      <c r="G264" s="71"/>
      <c r="H264" s="86" t="s">
        <v>255</v>
      </c>
      <c r="I264" s="206">
        <v>1</v>
      </c>
      <c r="J264" s="51"/>
      <c r="K264" s="48">
        <f t="shared" si="24"/>
        <v>0</v>
      </c>
    </row>
    <row r="265" spans="1:11">
      <c r="E265" s="69"/>
      <c r="G265" s="65"/>
      <c r="H265" s="26"/>
      <c r="J265" s="176"/>
      <c r="K265" s="54"/>
    </row>
    <row r="266" spans="1:11">
      <c r="A266" s="10" t="s">
        <v>282</v>
      </c>
      <c r="B266" s="88"/>
      <c r="C266" s="88"/>
      <c r="D266" s="88"/>
      <c r="F266" s="76"/>
      <c r="G266" s="77"/>
      <c r="H266" s="77"/>
      <c r="I266" s="78"/>
      <c r="J266" s="77"/>
      <c r="K266" s="78"/>
    </row>
    <row r="267" spans="1:11">
      <c r="A267" s="10"/>
      <c r="B267" s="88"/>
      <c r="C267" s="88"/>
      <c r="D267" s="88"/>
      <c r="F267" s="76"/>
      <c r="G267" s="77"/>
      <c r="H267" s="77"/>
      <c r="I267" s="78"/>
      <c r="J267" s="77"/>
      <c r="K267" s="78"/>
    </row>
    <row r="268" spans="1:11">
      <c r="A268" s="87" t="s">
        <v>280</v>
      </c>
      <c r="B268" s="89"/>
      <c r="C268" s="89"/>
      <c r="D268" s="89"/>
      <c r="E268" s="75"/>
      <c r="F268" s="76"/>
      <c r="G268" s="77"/>
      <c r="H268" s="77"/>
      <c r="I268" s="78" t="s">
        <v>86</v>
      </c>
      <c r="J268" s="212">
        <f>SUM(K256:K260,K264)</f>
        <v>0</v>
      </c>
      <c r="K268" s="213"/>
    </row>
    <row r="269" spans="1:11">
      <c r="B269" s="88"/>
      <c r="C269" s="88"/>
      <c r="D269" s="88"/>
      <c r="F269" s="22"/>
      <c r="G269" s="65"/>
      <c r="H269" s="26"/>
      <c r="I269" s="127"/>
      <c r="J269" s="53"/>
      <c r="K269" s="54"/>
    </row>
    <row r="270" spans="1:11">
      <c r="A270" s="10" t="s">
        <v>288</v>
      </c>
      <c r="B270" s="1"/>
      <c r="C270" s="1"/>
      <c r="D270" s="1"/>
      <c r="H270" s="26"/>
      <c r="J270" s="26"/>
      <c r="K270" s="18"/>
    </row>
    <row r="271" spans="1:11">
      <c r="A271" s="22" t="s">
        <v>289</v>
      </c>
      <c r="B271" s="1"/>
      <c r="C271" s="1"/>
      <c r="D271" s="1"/>
      <c r="H271" s="26"/>
      <c r="J271" s="26"/>
      <c r="K271" s="18"/>
    </row>
    <row r="272" spans="1:11">
      <c r="A272" s="1" t="s">
        <v>290</v>
      </c>
      <c r="B272" s="1"/>
      <c r="C272" s="1"/>
      <c r="D272" s="1"/>
      <c r="H272" s="26"/>
      <c r="J272" s="26"/>
      <c r="K272" s="18"/>
    </row>
    <row r="273" spans="1:11">
      <c r="A273" s="1"/>
      <c r="B273" s="1"/>
      <c r="C273" s="1"/>
      <c r="D273" s="1"/>
      <c r="H273" s="26"/>
      <c r="J273" s="26"/>
      <c r="K273" s="18"/>
    </row>
    <row r="274" spans="1:11">
      <c r="A274" s="10" t="s">
        <v>291</v>
      </c>
      <c r="B274" s="1"/>
      <c r="C274" s="1"/>
      <c r="D274" s="1"/>
      <c r="H274" s="26"/>
      <c r="J274" s="26"/>
      <c r="K274" s="18"/>
    </row>
    <row r="275" spans="1:11">
      <c r="A275" s="10" t="s">
        <v>292</v>
      </c>
      <c r="B275" s="1"/>
      <c r="C275" s="1"/>
      <c r="D275" s="1"/>
      <c r="F275" s="61"/>
      <c r="G275" s="91"/>
      <c r="H275" s="61"/>
      <c r="I275" s="92"/>
      <c r="J275" s="61"/>
      <c r="K275" s="92"/>
    </row>
    <row r="276" spans="1:11">
      <c r="A276" s="10"/>
      <c r="B276" s="1"/>
      <c r="C276" s="1"/>
      <c r="D276" s="1"/>
      <c r="E276" s="45"/>
      <c r="F276" s="46" t="s">
        <v>281</v>
      </c>
      <c r="G276" s="71"/>
      <c r="H276" s="165"/>
      <c r="I276" s="40">
        <v>1</v>
      </c>
      <c r="J276" s="47"/>
      <c r="K276" s="48">
        <f>I276*J276</f>
        <v>0</v>
      </c>
    </row>
    <row r="277" spans="1:11">
      <c r="A277" s="10"/>
      <c r="B277" s="1"/>
      <c r="C277" s="1"/>
      <c r="D277" s="1"/>
      <c r="H277" s="26"/>
      <c r="J277" s="26"/>
      <c r="K277" s="18"/>
    </row>
    <row r="278" spans="1:11">
      <c r="A278" s="10" t="s">
        <v>293</v>
      </c>
      <c r="B278" s="1"/>
      <c r="C278" s="1"/>
      <c r="D278" s="1"/>
      <c r="H278" s="26"/>
      <c r="J278" s="26"/>
      <c r="K278" s="18"/>
    </row>
    <row r="279" spans="1:11">
      <c r="A279" s="10" t="s">
        <v>292</v>
      </c>
      <c r="B279" s="1"/>
      <c r="C279" s="1"/>
      <c r="D279" s="1"/>
      <c r="F279" s="61"/>
      <c r="G279" s="91"/>
      <c r="H279" s="61"/>
      <c r="I279" s="92"/>
      <c r="J279" s="61"/>
      <c r="K279" s="92"/>
    </row>
    <row r="280" spans="1:11">
      <c r="A280" s="10"/>
      <c r="B280" s="1"/>
      <c r="C280" s="1"/>
      <c r="D280" s="1"/>
      <c r="E280" s="45"/>
      <c r="F280" s="46" t="s">
        <v>281</v>
      </c>
      <c r="G280" s="71"/>
      <c r="H280" s="165"/>
      <c r="I280" s="40">
        <v>4</v>
      </c>
      <c r="J280" s="47"/>
      <c r="K280" s="48">
        <f>I280*J280</f>
        <v>0</v>
      </c>
    </row>
    <row r="281" spans="1:11">
      <c r="A281" s="10"/>
      <c r="B281" s="1"/>
      <c r="C281" s="1"/>
      <c r="D281" s="1"/>
      <c r="H281" s="26"/>
      <c r="J281" s="26"/>
      <c r="K281" s="18"/>
    </row>
    <row r="282" spans="1:11">
      <c r="A282" s="10" t="s">
        <v>288</v>
      </c>
      <c r="B282" s="1"/>
      <c r="C282" s="1"/>
      <c r="D282" s="1"/>
      <c r="H282" s="26"/>
      <c r="I282" s="78" t="s">
        <v>86</v>
      </c>
      <c r="J282" s="212">
        <f>SUM(K276:K281)</f>
        <v>0</v>
      </c>
      <c r="K282" s="213"/>
    </row>
    <row r="283" spans="1:11">
      <c r="A283" s="10"/>
      <c r="B283" s="1"/>
      <c r="C283" s="1"/>
      <c r="D283" s="1"/>
      <c r="H283" s="26"/>
      <c r="I283" s="78"/>
      <c r="J283" s="154"/>
      <c r="K283" s="155"/>
    </row>
    <row r="284" spans="1:11">
      <c r="A284" s="10"/>
      <c r="B284" s="1"/>
      <c r="C284" s="1"/>
      <c r="D284" s="1"/>
      <c r="H284" s="26"/>
      <c r="J284" s="26"/>
      <c r="K284" s="18"/>
    </row>
    <row r="285" spans="1:11">
      <c r="A285" s="10" t="s">
        <v>294</v>
      </c>
      <c r="B285" s="1"/>
      <c r="C285" s="1"/>
      <c r="D285" s="1"/>
      <c r="H285" s="26"/>
      <c r="J285" s="26"/>
      <c r="K285" s="18"/>
    </row>
    <row r="286" spans="1:11">
      <c r="A286" s="10" t="s">
        <v>295</v>
      </c>
      <c r="B286" s="1"/>
      <c r="C286" s="1"/>
      <c r="D286" s="1"/>
      <c r="H286" s="26"/>
      <c r="J286" s="26"/>
      <c r="K286" s="18"/>
    </row>
    <row r="287" spans="1:11">
      <c r="A287" s="10" t="s">
        <v>296</v>
      </c>
      <c r="B287" s="1"/>
      <c r="C287" s="1"/>
      <c r="D287" s="1"/>
      <c r="H287" s="26"/>
      <c r="J287" s="26"/>
      <c r="K287" s="18"/>
    </row>
    <row r="288" spans="1:11">
      <c r="A288" s="10"/>
      <c r="B288" s="1"/>
      <c r="C288" s="1"/>
      <c r="D288" s="1"/>
      <c r="F288" s="46" t="str">
        <f>[1]popis!$F$1380</f>
        <v>ure</v>
      </c>
      <c r="G288" s="71"/>
      <c r="H288" s="165"/>
      <c r="I288" s="40">
        <v>250</v>
      </c>
      <c r="J288" s="47"/>
      <c r="K288" s="48">
        <f>I288*J288</f>
        <v>0</v>
      </c>
    </row>
    <row r="289" spans="1:11">
      <c r="A289" s="10"/>
      <c r="B289" s="1"/>
      <c r="C289" s="1"/>
      <c r="D289" s="1"/>
      <c r="H289" s="26"/>
      <c r="J289" s="2"/>
      <c r="K289" s="2"/>
    </row>
    <row r="290" spans="1:11">
      <c r="A290" s="10" t="s">
        <v>297</v>
      </c>
      <c r="H290" s="9"/>
      <c r="I290" s="78" t="s">
        <v>86</v>
      </c>
      <c r="J290" s="212">
        <f>K288</f>
        <v>0</v>
      </c>
      <c r="K290" s="213"/>
    </row>
    <row r="291" spans="1:11">
      <c r="A291" s="111"/>
      <c r="H291" s="9"/>
      <c r="I291" s="9"/>
      <c r="J291" s="2"/>
      <c r="K291" s="2"/>
    </row>
    <row r="292" spans="1:11">
      <c r="A292" s="111"/>
      <c r="H292" s="9"/>
      <c r="I292" s="9"/>
      <c r="J292" s="2"/>
      <c r="K292" s="2"/>
    </row>
    <row r="293" spans="1:11">
      <c r="A293" s="111"/>
      <c r="H293" s="9"/>
      <c r="I293" s="9"/>
      <c r="J293" s="2"/>
      <c r="K293" s="2"/>
    </row>
    <row r="294" spans="1:11">
      <c r="A294" s="111"/>
      <c r="C294" s="156" t="s">
        <v>298</v>
      </c>
      <c r="E294" s="69"/>
      <c r="F294" s="44"/>
      <c r="H294" s="18"/>
      <c r="I294" s="44"/>
      <c r="J294" s="44"/>
      <c r="K294" s="92"/>
    </row>
    <row r="295" spans="1:11">
      <c r="A295" s="111"/>
      <c r="C295" s="156"/>
      <c r="E295" s="69"/>
      <c r="F295" s="44"/>
      <c r="H295" s="18"/>
      <c r="I295" s="44"/>
      <c r="J295" s="44"/>
      <c r="K295" s="92" t="s">
        <v>299</v>
      </c>
    </row>
    <row r="296" spans="1:11">
      <c r="A296" s="111"/>
      <c r="C296" s="22" t="s">
        <v>300</v>
      </c>
      <c r="E296" s="69"/>
      <c r="F296" s="44"/>
      <c r="H296" s="157"/>
      <c r="I296" s="214">
        <f>J88</f>
        <v>0</v>
      </c>
      <c r="J296" s="214"/>
      <c r="K296" s="214"/>
    </row>
    <row r="297" spans="1:11">
      <c r="C297" s="22" t="s">
        <v>301</v>
      </c>
      <c r="E297" s="69"/>
      <c r="F297" s="44"/>
      <c r="H297" s="157"/>
      <c r="I297" s="210">
        <f>J113</f>
        <v>0</v>
      </c>
      <c r="J297" s="210"/>
      <c r="K297" s="210"/>
    </row>
    <row r="298" spans="1:11">
      <c r="C298" s="22" t="s">
        <v>58</v>
      </c>
      <c r="E298" s="69"/>
      <c r="F298" s="44"/>
      <c r="H298" s="157"/>
      <c r="I298" s="210">
        <f>J164</f>
        <v>0</v>
      </c>
      <c r="J298" s="210"/>
      <c r="K298" s="210"/>
    </row>
    <row r="299" spans="1:11">
      <c r="C299" s="22" t="s">
        <v>103</v>
      </c>
      <c r="E299" s="69"/>
      <c r="F299" s="44"/>
      <c r="H299" s="157"/>
      <c r="I299" s="210">
        <f>J215</f>
        <v>0</v>
      </c>
      <c r="J299" s="210"/>
      <c r="K299" s="210"/>
    </row>
    <row r="300" spans="1:11">
      <c r="C300" s="22" t="s">
        <v>158</v>
      </c>
      <c r="E300" s="69"/>
      <c r="F300" s="44"/>
      <c r="H300" s="157"/>
      <c r="I300" s="210">
        <f>J250</f>
        <v>0</v>
      </c>
      <c r="J300" s="210"/>
      <c r="K300" s="210"/>
    </row>
    <row r="301" spans="1:11">
      <c r="C301" s="22" t="s">
        <v>280</v>
      </c>
      <c r="E301" s="69"/>
      <c r="F301" s="44"/>
      <c r="H301" s="157"/>
      <c r="I301" s="210">
        <f>J268</f>
        <v>0</v>
      </c>
      <c r="J301" s="210"/>
      <c r="K301" s="210"/>
    </row>
    <row r="302" spans="1:11">
      <c r="C302" s="22" t="s">
        <v>288</v>
      </c>
      <c r="E302" s="69"/>
      <c r="F302" s="44"/>
      <c r="H302" s="157"/>
      <c r="I302" s="210">
        <f>J282</f>
        <v>0</v>
      </c>
      <c r="J302" s="210"/>
      <c r="K302" s="210"/>
    </row>
    <row r="303" spans="1:11" ht="15.75" thickBot="1">
      <c r="C303" s="158" t="s">
        <v>294</v>
      </c>
      <c r="D303" s="158"/>
      <c r="E303" s="159"/>
      <c r="F303" s="160"/>
      <c r="G303" s="161"/>
      <c r="H303" s="162"/>
      <c r="I303" s="209">
        <f>J290</f>
        <v>0</v>
      </c>
      <c r="J303" s="209"/>
      <c r="K303" s="209"/>
    </row>
    <row r="304" spans="1:11" ht="15.75" thickTop="1">
      <c r="C304" s="93" t="s">
        <v>302</v>
      </c>
      <c r="F304" s="26"/>
      <c r="H304" s="163"/>
      <c r="I304" s="211">
        <f>I296+I297+I298+I299+I300+I301+I302+I303</f>
        <v>0</v>
      </c>
      <c r="J304" s="211"/>
      <c r="K304" s="211"/>
    </row>
    <row r="305" spans="3:11">
      <c r="C305" s="93" t="s">
        <v>303</v>
      </c>
      <c r="F305" s="26"/>
      <c r="H305" s="163"/>
      <c r="I305" s="210">
        <f>I304*0.22</f>
        <v>0</v>
      </c>
      <c r="J305" s="210"/>
      <c r="K305" s="210"/>
    </row>
    <row r="306" spans="3:11" ht="15.75" thickBot="1">
      <c r="C306" s="164" t="s">
        <v>304</v>
      </c>
      <c r="E306" s="16"/>
      <c r="F306" s="18"/>
      <c r="G306" s="18"/>
      <c r="H306" s="18"/>
      <c r="I306" s="209">
        <f>I305+I304</f>
        <v>0</v>
      </c>
      <c r="J306" s="209"/>
      <c r="K306" s="209"/>
    </row>
    <row r="307" spans="3:11" ht="15.75" thickTop="1"/>
  </sheetData>
  <mergeCells count="21">
    <mergeCell ref="H23:I23"/>
    <mergeCell ref="J23:K23"/>
    <mergeCell ref="J88:K88"/>
    <mergeCell ref="J113:K113"/>
    <mergeCell ref="J164:K164"/>
    <mergeCell ref="J215:K215"/>
    <mergeCell ref="J250:K250"/>
    <mergeCell ref="I296:K296"/>
    <mergeCell ref="J268:K268"/>
    <mergeCell ref="J282:K282"/>
    <mergeCell ref="J290:K290"/>
    <mergeCell ref="I306:K306"/>
    <mergeCell ref="I297:K297"/>
    <mergeCell ref="I298:K298"/>
    <mergeCell ref="I299:K299"/>
    <mergeCell ref="I300:K300"/>
    <mergeCell ref="I301:K301"/>
    <mergeCell ref="I302:K302"/>
    <mergeCell ref="I303:K303"/>
    <mergeCell ref="I304:K304"/>
    <mergeCell ref="I305:K305"/>
  </mergeCells>
  <phoneticPr fontId="3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5"/>
  <sheetViews>
    <sheetView workbookViewId="0"/>
  </sheetViews>
  <sheetFormatPr defaultRowHeight="15"/>
  <cols>
    <col min="1" max="1" width="9.140625" style="22"/>
    <col min="2" max="2" width="8.85546875" style="22" customWidth="1"/>
    <col min="3" max="3" width="9.140625" style="22"/>
    <col min="4" max="4" width="9.7109375" style="22" customWidth="1"/>
    <col min="5" max="5" width="17.28515625" style="32" customWidth="1"/>
    <col min="6" max="6" width="7.7109375" style="28" customWidth="1"/>
    <col min="7" max="7" width="7.85546875" style="26" customWidth="1"/>
    <col min="8" max="8" width="8" style="44" customWidth="1"/>
    <col min="9" max="9" width="8" style="18" customWidth="1"/>
    <col min="10" max="10" width="8.7109375" style="9" customWidth="1"/>
    <col min="11" max="11" width="8.85546875" style="9" bestFit="1" customWidth="1"/>
  </cols>
  <sheetData>
    <row r="1" spans="1:11">
      <c r="A1" s="1" t="str">
        <f>[1]popis!A1</f>
        <v>Naročnik:</v>
      </c>
      <c r="B1" s="2"/>
      <c r="C1" s="166" t="s">
        <v>323</v>
      </c>
      <c r="D1" s="4"/>
      <c r="E1" s="5"/>
      <c r="F1" s="6"/>
      <c r="G1" s="7"/>
      <c r="H1" s="8"/>
      <c r="I1" s="7"/>
    </row>
    <row r="2" spans="1:11">
      <c r="A2" s="1"/>
      <c r="B2" s="2"/>
      <c r="C2" s="166" t="s">
        <v>322</v>
      </c>
      <c r="D2" s="4"/>
      <c r="E2" s="5"/>
      <c r="F2" s="6"/>
      <c r="G2" s="7"/>
      <c r="H2" s="8"/>
      <c r="I2" s="7"/>
    </row>
    <row r="3" spans="1:11">
      <c r="A3" s="1"/>
      <c r="B3" s="10"/>
      <c r="C3" s="3"/>
      <c r="D3" s="11"/>
      <c r="E3" s="12"/>
      <c r="F3" s="13"/>
      <c r="G3" s="14"/>
      <c r="H3" s="15"/>
      <c r="I3" s="14"/>
    </row>
    <row r="4" spans="1:11">
      <c r="A4" s="1" t="str">
        <f>[1]popis!A3</f>
        <v>Inženir:</v>
      </c>
      <c r="B4" s="1"/>
      <c r="C4" s="167" t="s">
        <v>305</v>
      </c>
      <c r="D4" s="4"/>
      <c r="E4" s="5"/>
      <c r="F4" s="6"/>
      <c r="G4" s="7"/>
      <c r="H4" s="8"/>
      <c r="I4" s="7"/>
    </row>
    <row r="5" spans="1:11">
      <c r="A5" s="1"/>
      <c r="B5" s="1"/>
      <c r="C5" s="3"/>
      <c r="D5" s="10"/>
      <c r="E5" s="16"/>
      <c r="F5" s="17"/>
      <c r="G5" s="18"/>
      <c r="H5" s="19"/>
    </row>
    <row r="6" spans="1:11">
      <c r="A6" s="1" t="s">
        <v>324</v>
      </c>
      <c r="B6" s="1"/>
      <c r="C6" s="167" t="s">
        <v>306</v>
      </c>
      <c r="D6" s="20"/>
      <c r="E6" s="21"/>
      <c r="F6" s="21"/>
      <c r="G6" s="7"/>
      <c r="H6" s="8"/>
      <c r="I6" s="7"/>
    </row>
    <row r="7" spans="1:11">
      <c r="A7" s="1"/>
      <c r="B7" s="1"/>
      <c r="C7" s="3"/>
      <c r="D7" s="10"/>
      <c r="E7" s="16"/>
      <c r="F7" s="17"/>
      <c r="G7" s="18"/>
      <c r="H7" s="19"/>
    </row>
    <row r="8" spans="1:11">
      <c r="A8" s="1"/>
      <c r="B8" s="1"/>
      <c r="C8" s="3"/>
      <c r="D8" s="10"/>
      <c r="E8" s="16"/>
      <c r="F8" s="17"/>
      <c r="G8" s="18"/>
      <c r="H8" s="19"/>
    </row>
    <row r="9" spans="1:11">
      <c r="A9" s="1"/>
      <c r="B9" s="1"/>
      <c r="C9" s="1"/>
      <c r="D9" s="10"/>
      <c r="E9" s="16"/>
      <c r="F9" s="17"/>
      <c r="G9" s="18"/>
      <c r="H9" s="19"/>
    </row>
    <row r="10" spans="1:11" ht="15.75">
      <c r="B10" s="2"/>
      <c r="D10" s="23"/>
      <c r="E10" s="24" t="s">
        <v>0</v>
      </c>
      <c r="F10" s="25"/>
      <c r="H10" s="27"/>
      <c r="J10" s="28"/>
      <c r="K10" s="29"/>
    </row>
    <row r="11" spans="1:11">
      <c r="E11" s="16"/>
      <c r="F11" s="25"/>
      <c r="H11" s="27"/>
    </row>
    <row r="12" spans="1:11" ht="15.75">
      <c r="A12" s="30"/>
      <c r="B12" s="31"/>
      <c r="C12" s="31"/>
      <c r="D12" s="31"/>
      <c r="F12" s="25"/>
      <c r="H12" s="27"/>
    </row>
    <row r="13" spans="1:11">
      <c r="A13" s="33" t="s">
        <v>1</v>
      </c>
      <c r="B13" s="33"/>
      <c r="C13" s="33"/>
      <c r="D13" s="33"/>
      <c r="F13" s="34"/>
      <c r="H13" s="32"/>
    </row>
    <row r="14" spans="1:11">
      <c r="A14" s="33" t="s">
        <v>2</v>
      </c>
      <c r="B14" s="33"/>
      <c r="C14" s="33"/>
      <c r="D14" s="33"/>
      <c r="F14" s="34"/>
      <c r="H14" s="32"/>
    </row>
    <row r="15" spans="1:11">
      <c r="A15" s="33" t="s">
        <v>3</v>
      </c>
      <c r="B15" s="33"/>
      <c r="C15" s="33"/>
      <c r="D15" s="33"/>
      <c r="F15" s="34"/>
      <c r="H15" s="32"/>
    </row>
    <row r="16" spans="1:11">
      <c r="A16" s="33" t="s">
        <v>4</v>
      </c>
      <c r="B16" s="33"/>
      <c r="C16" s="33"/>
      <c r="D16" s="33"/>
      <c r="F16" s="34"/>
      <c r="H16" s="32"/>
    </row>
    <row r="17" spans="1:11">
      <c r="A17" s="33"/>
      <c r="B17" s="33"/>
      <c r="C17" s="33"/>
      <c r="D17" s="33"/>
      <c r="F17" s="34"/>
      <c r="H17" s="32"/>
    </row>
    <row r="18" spans="1:11">
      <c r="A18" s="33" t="s">
        <v>5</v>
      </c>
      <c r="B18" s="33"/>
      <c r="C18" s="33"/>
      <c r="D18" s="33"/>
      <c r="F18" s="34"/>
      <c r="H18" s="32"/>
    </row>
    <row r="19" spans="1:11">
      <c r="A19" s="33" t="s">
        <v>6</v>
      </c>
      <c r="B19" s="33"/>
      <c r="C19" s="33"/>
      <c r="D19" s="33"/>
      <c r="F19" s="34"/>
      <c r="H19" s="32"/>
    </row>
    <row r="20" spans="1:11">
      <c r="A20" s="33" t="s">
        <v>7</v>
      </c>
      <c r="B20" s="33"/>
      <c r="C20" s="33"/>
      <c r="D20" s="33"/>
      <c r="F20" s="34"/>
      <c r="H20" s="32"/>
    </row>
    <row r="21" spans="1:11">
      <c r="A21" s="33"/>
      <c r="B21" s="33"/>
      <c r="C21" s="33"/>
      <c r="D21" s="33"/>
      <c r="F21" s="34"/>
      <c r="H21" s="32"/>
    </row>
    <row r="22" spans="1:11">
      <c r="A22" s="33"/>
      <c r="B22" s="33"/>
      <c r="C22" s="33"/>
      <c r="D22" s="33"/>
      <c r="F22" s="34"/>
      <c r="H22" s="32"/>
    </row>
    <row r="23" spans="1:11">
      <c r="A23" s="10"/>
      <c r="E23" s="35" t="s">
        <v>8</v>
      </c>
      <c r="F23" s="36" t="s">
        <v>9</v>
      </c>
      <c r="G23" s="37"/>
      <c r="H23" s="215" t="s">
        <v>10</v>
      </c>
      <c r="I23" s="216"/>
      <c r="J23" s="215" t="s">
        <v>11</v>
      </c>
      <c r="K23" s="216"/>
    </row>
    <row r="24" spans="1:11">
      <c r="B24" s="2"/>
      <c r="E24" s="35" t="s">
        <v>12</v>
      </c>
      <c r="F24" s="38" t="s">
        <v>13</v>
      </c>
      <c r="G24" s="39" t="s">
        <v>14</v>
      </c>
      <c r="H24" s="198" t="s">
        <v>15</v>
      </c>
      <c r="I24" s="40" t="s">
        <v>16</v>
      </c>
      <c r="J24" s="198" t="s">
        <v>15</v>
      </c>
      <c r="K24" s="41" t="s">
        <v>17</v>
      </c>
    </row>
    <row r="25" spans="1:11" ht="34.5">
      <c r="A25" s="10" t="str">
        <f>[1]popis!A24</f>
        <v>1  ZEMELJSKA DELA IN TEMELJENJE</v>
      </c>
      <c r="B25" s="2"/>
      <c r="F25" s="42"/>
      <c r="G25" s="18"/>
      <c r="H25" s="43"/>
      <c r="I25" s="207" t="s">
        <v>335</v>
      </c>
    </row>
    <row r="26" spans="1:11">
      <c r="A26" s="10"/>
      <c r="B26" s="2"/>
      <c r="F26" s="42"/>
      <c r="G26" s="18"/>
      <c r="H26" s="43"/>
    </row>
    <row r="27" spans="1:11">
      <c r="A27" s="10" t="str">
        <f>[1]popis!A26</f>
        <v>1.1  Ogledi in konzultacije</v>
      </c>
      <c r="B27" s="1"/>
      <c r="C27" s="1"/>
      <c r="D27" s="1"/>
    </row>
    <row r="28" spans="1:11">
      <c r="A28" s="10"/>
      <c r="B28" s="1"/>
      <c r="C28" s="1"/>
      <c r="D28" s="1"/>
    </row>
    <row r="29" spans="1:11">
      <c r="A29" s="22" t="str">
        <f>[1]popis!A28</f>
        <v xml:space="preserve">   - Ogled terena in temeljnih tal (sondažni izkopi)</v>
      </c>
      <c r="E29" s="45" t="s">
        <v>18</v>
      </c>
      <c r="F29" s="46" t="s">
        <v>19</v>
      </c>
      <c r="G29" s="165">
        <v>900</v>
      </c>
      <c r="H29" s="165" t="s">
        <v>20</v>
      </c>
      <c r="I29" s="40">
        <v>2</v>
      </c>
      <c r="J29" s="47"/>
      <c r="K29" s="48">
        <f>I29*J29</f>
        <v>0</v>
      </c>
    </row>
    <row r="30" spans="1:11">
      <c r="A30" s="22" t="str">
        <f>[1]popis!A29</f>
        <v xml:space="preserve">   - Kontrola pri vgrajevanju</v>
      </c>
      <c r="E30" s="45" t="s">
        <v>18</v>
      </c>
      <c r="F30" s="46" t="s">
        <v>19</v>
      </c>
      <c r="G30" s="165">
        <v>900</v>
      </c>
      <c r="H30" s="165" t="s">
        <v>20</v>
      </c>
      <c r="I30" s="40">
        <v>2</v>
      </c>
      <c r="J30" s="47"/>
      <c r="K30" s="48">
        <f t="shared" ref="K30:K31" si="0">I30*J30</f>
        <v>0</v>
      </c>
    </row>
    <row r="31" spans="1:11">
      <c r="A31" s="22" t="str">
        <f>[1]popis!A30</f>
        <v xml:space="preserve">  -  Pregledi tal pod temelji objektov (plitvo)</v>
      </c>
      <c r="E31" s="45" t="s">
        <v>18</v>
      </c>
      <c r="F31" s="46" t="s">
        <v>21</v>
      </c>
      <c r="G31" s="165">
        <v>12</v>
      </c>
      <c r="H31" s="165" t="s">
        <v>22</v>
      </c>
      <c r="I31" s="40">
        <v>6</v>
      </c>
      <c r="J31" s="47"/>
      <c r="K31" s="48">
        <f t="shared" si="0"/>
        <v>0</v>
      </c>
    </row>
    <row r="32" spans="1:11">
      <c r="A32" s="10"/>
      <c r="H32" s="26"/>
    </row>
    <row r="33" spans="1:11">
      <c r="A33" s="10" t="str">
        <f>[1]popis!A39</f>
        <v xml:space="preserve">1.2.2   Temeljna tla mehansko utrjena- TTMU </v>
      </c>
      <c r="B33" s="1"/>
      <c r="C33" s="1"/>
      <c r="D33" s="1"/>
      <c r="G33" s="55"/>
      <c r="H33" s="26"/>
      <c r="J33" s="53"/>
      <c r="K33" s="54"/>
    </row>
    <row r="34" spans="1:11">
      <c r="A34" s="22" t="str">
        <f>[1]popis!A40</f>
        <v xml:space="preserve">   -  vlažnost (zemljine)</v>
      </c>
      <c r="B34" s="1"/>
      <c r="C34" s="1"/>
      <c r="D34" s="1"/>
      <c r="E34" s="52" t="s">
        <v>25</v>
      </c>
      <c r="F34" s="49" t="s">
        <v>26</v>
      </c>
      <c r="G34" s="165">
        <v>35000</v>
      </c>
      <c r="H34" s="50">
        <v>20000</v>
      </c>
      <c r="I34" s="40">
        <v>2</v>
      </c>
      <c r="J34" s="47"/>
      <c r="K34" s="48">
        <f t="shared" ref="K34:K41" si="1">I34*J34</f>
        <v>0</v>
      </c>
    </row>
    <row r="35" spans="1:11">
      <c r="A35" s="22" t="str">
        <f>[1]popis!A41</f>
        <v xml:space="preserve">   - delež humoznih primesi</v>
      </c>
      <c r="B35" s="1"/>
      <c r="C35" s="1"/>
      <c r="D35" s="1"/>
      <c r="E35" s="52" t="s">
        <v>27</v>
      </c>
      <c r="F35" s="49" t="s">
        <v>26</v>
      </c>
      <c r="G35" s="165">
        <v>35000</v>
      </c>
      <c r="H35" s="50">
        <v>20000</v>
      </c>
      <c r="I35" s="40">
        <v>2</v>
      </c>
      <c r="J35" s="47"/>
      <c r="K35" s="48">
        <f t="shared" si="1"/>
        <v>0</v>
      </c>
    </row>
    <row r="36" spans="1:11">
      <c r="A36" s="22" t="str">
        <f>[1]popis!A42</f>
        <v xml:space="preserve">   - konsistenčne meje vezlivih zemljin</v>
      </c>
      <c r="B36" s="1"/>
      <c r="C36" s="1"/>
      <c r="D36" s="1"/>
      <c r="E36" s="52" t="s">
        <v>28</v>
      </c>
      <c r="F36" s="49" t="s">
        <v>26</v>
      </c>
      <c r="G36" s="165">
        <v>35000</v>
      </c>
      <c r="H36" s="50">
        <v>20000</v>
      </c>
      <c r="I36" s="40">
        <v>2</v>
      </c>
      <c r="J36" s="47"/>
      <c r="K36" s="48">
        <f t="shared" si="1"/>
        <v>0</v>
      </c>
    </row>
    <row r="37" spans="1:11">
      <c r="A37" s="22" t="str">
        <f>[1]popis!A43</f>
        <v xml:space="preserve">   - zrnavost nevezljivih zemljin</v>
      </c>
      <c r="B37" s="1"/>
      <c r="C37" s="1"/>
      <c r="D37" s="1"/>
      <c r="E37" s="52" t="s">
        <v>29</v>
      </c>
      <c r="F37" s="49" t="s">
        <v>26</v>
      </c>
      <c r="G37" s="165">
        <v>35000</v>
      </c>
      <c r="H37" s="50">
        <v>20000</v>
      </c>
      <c r="I37" s="40">
        <v>2</v>
      </c>
      <c r="J37" s="47"/>
      <c r="K37" s="48">
        <f t="shared" si="1"/>
        <v>0</v>
      </c>
    </row>
    <row r="38" spans="1:11">
      <c r="A38" s="22" t="str">
        <f>[1]popis!A44</f>
        <v xml:space="preserve">   - preskus po Proctorju</v>
      </c>
      <c r="B38" s="1"/>
      <c r="C38" s="1"/>
      <c r="D38" s="1"/>
      <c r="E38" s="52" t="s">
        <v>30</v>
      </c>
      <c r="F38" s="49" t="s">
        <v>26</v>
      </c>
      <c r="G38" s="165">
        <v>35000</v>
      </c>
      <c r="H38" s="50">
        <v>20000</v>
      </c>
      <c r="I38" s="40">
        <v>2</v>
      </c>
      <c r="J38" s="47"/>
      <c r="K38" s="48">
        <f t="shared" si="1"/>
        <v>0</v>
      </c>
    </row>
    <row r="39" spans="1:11">
      <c r="A39" s="22" t="str">
        <f>[1]popis!A45</f>
        <v xml:space="preserve">   - gostota in vlažnost (z izotopsko sondo)</v>
      </c>
      <c r="B39" s="1"/>
      <c r="C39" s="1"/>
      <c r="D39" s="1"/>
      <c r="E39" s="52" t="s">
        <v>23</v>
      </c>
      <c r="F39" s="49" t="s">
        <v>26</v>
      </c>
      <c r="G39" s="165">
        <v>35000</v>
      </c>
      <c r="H39" s="50">
        <v>800</v>
      </c>
      <c r="I39" s="40">
        <v>44</v>
      </c>
      <c r="J39" s="47"/>
      <c r="K39" s="48">
        <f t="shared" si="1"/>
        <v>0</v>
      </c>
    </row>
    <row r="40" spans="1:11">
      <c r="A40" s="22" t="str">
        <f>[1]popis!A46</f>
        <v xml:space="preserve">   - dinamični deformacijski modul - Evd</v>
      </c>
      <c r="B40" s="1"/>
      <c r="C40" s="1"/>
      <c r="D40" s="1"/>
      <c r="E40" s="52" t="s">
        <v>24</v>
      </c>
      <c r="F40" s="49" t="s">
        <v>26</v>
      </c>
      <c r="G40" s="165">
        <v>35000</v>
      </c>
      <c r="H40" s="50">
        <v>1500</v>
      </c>
      <c r="I40" s="40">
        <v>23</v>
      </c>
      <c r="J40" s="47"/>
      <c r="K40" s="48">
        <f t="shared" si="1"/>
        <v>0</v>
      </c>
    </row>
    <row r="41" spans="1:11">
      <c r="A41" s="22" t="str">
        <f>[1]popis!A47</f>
        <v xml:space="preserve">   - statični deformacijski modul - Evs*</v>
      </c>
      <c r="E41" s="52" t="s">
        <v>24</v>
      </c>
      <c r="F41" s="49" t="s">
        <v>26</v>
      </c>
      <c r="G41" s="165">
        <v>35000</v>
      </c>
      <c r="H41" s="50">
        <v>5000</v>
      </c>
      <c r="I41" s="40">
        <v>7</v>
      </c>
      <c r="J41" s="47"/>
      <c r="K41" s="48">
        <f t="shared" si="1"/>
        <v>0</v>
      </c>
    </row>
    <row r="42" spans="1:11">
      <c r="A42" s="10"/>
      <c r="F42" s="56" t="s">
        <v>31</v>
      </c>
      <c r="G42" s="55"/>
      <c r="H42" s="26"/>
      <c r="J42" s="53"/>
      <c r="K42" s="54"/>
    </row>
    <row r="43" spans="1:11">
      <c r="A43" s="10"/>
      <c r="F43" s="56"/>
      <c r="G43" s="55"/>
      <c r="H43" s="26"/>
      <c r="J43" s="53"/>
      <c r="K43" s="54"/>
    </row>
    <row r="44" spans="1:11">
      <c r="A44" s="10" t="str">
        <f>[1]popis!A75</f>
        <v>1.4  Nasipi, zasipi, klini</v>
      </c>
      <c r="G44" s="55"/>
      <c r="H44" s="26"/>
    </row>
    <row r="45" spans="1:11">
      <c r="A45" s="10" t="str">
        <f>[1]popis!A76</f>
        <v>1.4.1 Preiskave zemljin/kamnin za N in KSN</v>
      </c>
      <c r="B45" s="1"/>
      <c r="C45" s="1"/>
      <c r="D45" s="1"/>
      <c r="H45" s="26"/>
    </row>
    <row r="46" spans="1:11">
      <c r="A46" s="22" t="str">
        <f>[1]popis!A77</f>
        <v xml:space="preserve">   -  vlažnost (zemljine)</v>
      </c>
      <c r="B46" s="1"/>
      <c r="C46" s="1"/>
      <c r="D46" s="1"/>
      <c r="E46" s="52" t="s">
        <v>25</v>
      </c>
      <c r="F46" s="49" t="s">
        <v>33</v>
      </c>
      <c r="G46" s="165">
        <v>92000</v>
      </c>
      <c r="H46" s="50">
        <v>50000</v>
      </c>
      <c r="I46" s="40">
        <v>2</v>
      </c>
      <c r="J46" s="47"/>
      <c r="K46" s="48">
        <f t="shared" ref="K46:K52" si="2">I46*J46</f>
        <v>0</v>
      </c>
    </row>
    <row r="47" spans="1:11">
      <c r="A47" s="22" t="str">
        <f>[1]popis!A78</f>
        <v xml:space="preserve">   - delež humoznih primesi</v>
      </c>
      <c r="B47" s="1"/>
      <c r="C47" s="1"/>
      <c r="D47" s="1"/>
      <c r="E47" s="52" t="s">
        <v>27</v>
      </c>
      <c r="F47" s="49" t="s">
        <v>33</v>
      </c>
      <c r="G47" s="165">
        <v>92000</v>
      </c>
      <c r="H47" s="50">
        <v>50000</v>
      </c>
      <c r="I47" s="40">
        <v>2</v>
      </c>
      <c r="J47" s="47"/>
      <c r="K47" s="48">
        <f t="shared" si="2"/>
        <v>0</v>
      </c>
    </row>
    <row r="48" spans="1:11">
      <c r="A48" s="22" t="str">
        <f>[1]popis!A79</f>
        <v xml:space="preserve">   - konsistenčne meje vezlivih zemljin</v>
      </c>
      <c r="B48" s="1"/>
      <c r="C48" s="1"/>
      <c r="D48" s="1"/>
      <c r="E48" s="52" t="s">
        <v>28</v>
      </c>
      <c r="F48" s="49" t="s">
        <v>33</v>
      </c>
      <c r="G48" s="165">
        <v>92000</v>
      </c>
      <c r="H48" s="50">
        <v>50000</v>
      </c>
      <c r="I48" s="40">
        <v>2</v>
      </c>
      <c r="J48" s="47"/>
      <c r="K48" s="48">
        <f t="shared" si="2"/>
        <v>0</v>
      </c>
    </row>
    <row r="49" spans="1:11">
      <c r="A49" s="22" t="str">
        <f>[1]popis!A80</f>
        <v xml:space="preserve">   - zrnavost nevezljivih zemljin</v>
      </c>
      <c r="B49" s="1"/>
      <c r="C49" s="1"/>
      <c r="D49" s="1"/>
      <c r="E49" s="52" t="s">
        <v>29</v>
      </c>
      <c r="F49" s="49" t="s">
        <v>33</v>
      </c>
      <c r="G49" s="165">
        <v>92000</v>
      </c>
      <c r="H49" s="50">
        <v>50000</v>
      </c>
      <c r="I49" s="40">
        <v>2</v>
      </c>
      <c r="J49" s="47"/>
      <c r="K49" s="48">
        <f t="shared" si="2"/>
        <v>0</v>
      </c>
    </row>
    <row r="50" spans="1:11">
      <c r="A50" s="22" t="str">
        <f>[1]popis!A81</f>
        <v xml:space="preserve">   - preskus po Proctorju</v>
      </c>
      <c r="E50" s="52" t="s">
        <v>30</v>
      </c>
      <c r="F50" s="49" t="s">
        <v>33</v>
      </c>
      <c r="G50" s="165">
        <v>92000</v>
      </c>
      <c r="H50" s="50">
        <v>50000</v>
      </c>
      <c r="I50" s="40">
        <v>2</v>
      </c>
      <c r="J50" s="47"/>
      <c r="K50" s="48">
        <f t="shared" si="2"/>
        <v>0</v>
      </c>
    </row>
    <row r="51" spans="1:11">
      <c r="A51" s="22" t="str">
        <f>[1]popis!A82</f>
        <v xml:space="preserve">   - preskus po Proctorju stabilizirane zemljine</v>
      </c>
      <c r="E51" s="52" t="s">
        <v>30</v>
      </c>
      <c r="F51" s="49" t="s">
        <v>33</v>
      </c>
      <c r="G51" s="165">
        <v>92000</v>
      </c>
      <c r="H51" s="50">
        <v>50000</v>
      </c>
      <c r="I51" s="40">
        <v>2</v>
      </c>
      <c r="J51" s="47"/>
      <c r="K51" s="48">
        <f t="shared" si="2"/>
        <v>0</v>
      </c>
    </row>
    <row r="52" spans="1:11">
      <c r="A52" s="22" t="str">
        <f>[1]popis!A83</f>
        <v xml:space="preserve">   - vremenska obstojnost (CBR 1, CBR 2)</v>
      </c>
      <c r="E52" s="52" t="s">
        <v>32</v>
      </c>
      <c r="F52" s="49" t="s">
        <v>33</v>
      </c>
      <c r="G52" s="165">
        <v>92000</v>
      </c>
      <c r="H52" s="50">
        <v>50000</v>
      </c>
      <c r="I52" s="40">
        <v>2</v>
      </c>
      <c r="J52" s="47"/>
      <c r="K52" s="48">
        <f t="shared" si="2"/>
        <v>0</v>
      </c>
    </row>
    <row r="53" spans="1:11">
      <c r="A53" s="22" t="str">
        <f>[1]popis!A84</f>
        <v>Rezultate predhodnih preiskav se poda v tehnološkem elaboratu in preveri na poskusnem polju !</v>
      </c>
      <c r="E53" s="60"/>
      <c r="F53" s="61"/>
      <c r="G53" s="62"/>
      <c r="H53" s="63"/>
    </row>
    <row r="54" spans="1:11">
      <c r="A54" s="10"/>
      <c r="E54" s="64"/>
      <c r="F54" s="42"/>
      <c r="G54" s="18"/>
      <c r="H54" s="65"/>
      <c r="I54" s="66"/>
    </row>
    <row r="55" spans="1:11">
      <c r="A55" s="10"/>
      <c r="B55" s="1"/>
      <c r="C55" s="1"/>
      <c r="D55" s="1"/>
      <c r="E55" s="64"/>
      <c r="F55" s="42"/>
      <c r="G55" s="18"/>
      <c r="H55" s="65"/>
      <c r="I55" s="66"/>
    </row>
    <row r="56" spans="1:11">
      <c r="A56" s="10" t="str">
        <f>[1]popis!A87</f>
        <v>1.4.2  Nasipi (izboljšani in stabilizirani) mehansko utrjeni - NMU (preiskave vgrajenih plasti)</v>
      </c>
      <c r="B56" s="1"/>
      <c r="C56" s="1"/>
      <c r="D56" s="1"/>
      <c r="E56" s="60"/>
      <c r="F56" s="61"/>
      <c r="G56" s="67"/>
      <c r="H56" s="62"/>
    </row>
    <row r="57" spans="1:11">
      <c r="A57" s="22" t="str">
        <f>[1]popis!A88</f>
        <v xml:space="preserve">   - gostota in vlažnost</v>
      </c>
      <c r="B57" s="1"/>
      <c r="C57" s="1"/>
      <c r="D57" s="1"/>
      <c r="E57" s="52" t="s">
        <v>23</v>
      </c>
      <c r="F57" s="49" t="s">
        <v>33</v>
      </c>
      <c r="G57" s="165">
        <v>92000</v>
      </c>
      <c r="H57" s="50">
        <v>800</v>
      </c>
      <c r="I57" s="40">
        <v>115</v>
      </c>
      <c r="J57" s="47"/>
      <c r="K57" s="48">
        <f t="shared" ref="K57:K59" si="3">I57*J57</f>
        <v>0</v>
      </c>
    </row>
    <row r="58" spans="1:11">
      <c r="A58" s="22" t="str">
        <f>[1]popis!A89</f>
        <v xml:space="preserve">  - dinamični deformacijski modul E vd*</v>
      </c>
      <c r="B58" s="1"/>
      <c r="C58" s="1"/>
      <c r="D58" s="1"/>
      <c r="E58" s="52" t="s">
        <v>24</v>
      </c>
      <c r="F58" s="49" t="s">
        <v>33</v>
      </c>
      <c r="G58" s="165">
        <v>92000</v>
      </c>
      <c r="H58" s="50">
        <v>800</v>
      </c>
      <c r="I58" s="40">
        <v>115</v>
      </c>
      <c r="J58" s="47"/>
      <c r="K58" s="48">
        <f t="shared" si="3"/>
        <v>0</v>
      </c>
    </row>
    <row r="59" spans="1:11">
      <c r="A59" s="22" t="str">
        <f>[1]popis!A90</f>
        <v xml:space="preserve">   - statični deformacijski modul Evs*</v>
      </c>
      <c r="B59" s="1"/>
      <c r="C59" s="1"/>
      <c r="D59" s="1"/>
      <c r="E59" s="52" t="s">
        <v>24</v>
      </c>
      <c r="F59" s="49" t="s">
        <v>33</v>
      </c>
      <c r="G59" s="165">
        <v>92000</v>
      </c>
      <c r="H59" s="50">
        <v>4000</v>
      </c>
      <c r="I59" s="40">
        <v>23</v>
      </c>
      <c r="J59" s="47"/>
      <c r="K59" s="48">
        <f t="shared" si="3"/>
        <v>0</v>
      </c>
    </row>
    <row r="60" spans="1:11">
      <c r="A60" s="10"/>
      <c r="B60" s="1"/>
      <c r="C60" s="1"/>
      <c r="D60" s="1"/>
      <c r="E60" s="32" t="s">
        <v>34</v>
      </c>
      <c r="H60" s="26"/>
      <c r="J60" s="53"/>
      <c r="K60" s="54"/>
    </row>
    <row r="61" spans="1:11">
      <c r="A61" s="10"/>
      <c r="B61" s="1"/>
      <c r="C61" s="1"/>
      <c r="D61" s="1"/>
      <c r="H61" s="26"/>
      <c r="J61" s="53"/>
      <c r="K61" s="54"/>
    </row>
    <row r="62" spans="1:11">
      <c r="A62" s="10" t="str">
        <f>[1]popis!A93</f>
        <v>1.4.3 Zasipi in klini</v>
      </c>
      <c r="B62" s="1"/>
      <c r="C62" s="1"/>
      <c r="D62" s="1"/>
      <c r="G62" s="55"/>
      <c r="H62" s="26"/>
      <c r="J62" s="53"/>
      <c r="K62" s="54"/>
    </row>
    <row r="63" spans="1:11" s="168" customFormat="1">
      <c r="A63" s="10" t="str">
        <f>[1]popis!A94</f>
        <v xml:space="preserve">1.4.3.1 Za  objekti (podporne in oporne konstrukcije, kanalizacija) </v>
      </c>
      <c r="B63" s="1"/>
      <c r="C63" s="1"/>
      <c r="D63" s="1"/>
      <c r="E63" s="60"/>
      <c r="F63" s="61"/>
      <c r="G63" s="67"/>
      <c r="H63" s="62"/>
      <c r="I63" s="18"/>
      <c r="J63" s="53"/>
      <c r="K63" s="54"/>
    </row>
    <row r="64" spans="1:11" s="168" customFormat="1">
      <c r="A64" s="22" t="str">
        <f>[1]popis!A95</f>
        <v xml:space="preserve">   - gostota in vlažnost (z izotopsko sondo)</v>
      </c>
      <c r="B64" s="1"/>
      <c r="C64" s="1"/>
      <c r="D64" s="1"/>
      <c r="E64" s="52" t="s">
        <v>23</v>
      </c>
      <c r="F64" s="49" t="s">
        <v>35</v>
      </c>
      <c r="G64" s="165">
        <v>5</v>
      </c>
      <c r="H64" s="50" t="s">
        <v>36</v>
      </c>
      <c r="I64" s="40">
        <v>15</v>
      </c>
      <c r="J64" s="47"/>
      <c r="K64" s="48">
        <f t="shared" ref="K64:K66" si="4">I64*J64</f>
        <v>0</v>
      </c>
    </row>
    <row r="65" spans="1:11" s="168" customFormat="1">
      <c r="A65" s="22" t="str">
        <f>[1]popis!A96</f>
        <v xml:space="preserve">   - dinamični deformacijski modul - Evd</v>
      </c>
      <c r="B65" s="1"/>
      <c r="C65" s="1"/>
      <c r="D65" s="1"/>
      <c r="E65" s="52" t="s">
        <v>24</v>
      </c>
      <c r="F65" s="49" t="s">
        <v>35</v>
      </c>
      <c r="G65" s="165">
        <v>5</v>
      </c>
      <c r="H65" s="50" t="s">
        <v>37</v>
      </c>
      <c r="I65" s="40">
        <v>15</v>
      </c>
      <c r="J65" s="47"/>
      <c r="K65" s="48">
        <f t="shared" si="4"/>
        <v>0</v>
      </c>
    </row>
    <row r="66" spans="1:11" s="168" customFormat="1">
      <c r="A66" s="22" t="str">
        <f>[1]popis!A97</f>
        <v xml:space="preserve">   - statični deformacijski modul - Ev2*</v>
      </c>
      <c r="B66" s="1"/>
      <c r="C66" s="1"/>
      <c r="D66" s="1"/>
      <c r="E66" s="52" t="s">
        <v>24</v>
      </c>
      <c r="F66" s="49" t="s">
        <v>35</v>
      </c>
      <c r="G66" s="165">
        <v>5</v>
      </c>
      <c r="H66" s="50" t="s">
        <v>38</v>
      </c>
      <c r="I66" s="40">
        <v>5</v>
      </c>
      <c r="J66" s="47"/>
      <c r="K66" s="48">
        <f t="shared" si="4"/>
        <v>0</v>
      </c>
    </row>
    <row r="67" spans="1:11" s="168" customFormat="1">
      <c r="A67" s="10"/>
      <c r="B67" s="1"/>
      <c r="C67" s="1"/>
      <c r="D67" s="1"/>
      <c r="E67" s="60"/>
      <c r="F67" s="68" t="s">
        <v>39</v>
      </c>
      <c r="G67" s="67"/>
      <c r="H67" s="62"/>
      <c r="I67" s="18"/>
      <c r="J67" s="9"/>
      <c r="K67" s="9"/>
    </row>
    <row r="68" spans="1:11" s="168" customFormat="1">
      <c r="A68" s="10"/>
      <c r="B68" s="1"/>
      <c r="C68" s="1"/>
      <c r="D68" s="1"/>
      <c r="E68" s="60"/>
      <c r="F68" s="69" t="s">
        <v>40</v>
      </c>
      <c r="G68" s="67"/>
      <c r="H68" s="62"/>
      <c r="I68" s="18"/>
      <c r="J68" s="9"/>
      <c r="K68" s="9"/>
    </row>
    <row r="69" spans="1:11">
      <c r="A69" s="10"/>
      <c r="B69" s="1"/>
      <c r="C69" s="1"/>
      <c r="D69" s="1"/>
      <c r="F69" s="56"/>
      <c r="G69" s="55"/>
      <c r="H69" s="26"/>
    </row>
    <row r="70" spans="1:11">
      <c r="A70" s="10" t="str">
        <f>[1]popis!A101</f>
        <v>1.4.4 Nasipi iz armirane zemljine</v>
      </c>
      <c r="B70" s="1"/>
      <c r="C70" s="1"/>
      <c r="D70" s="1"/>
      <c r="E70" s="60"/>
      <c r="F70" s="61"/>
      <c r="G70" s="67"/>
      <c r="H70" s="62"/>
      <c r="J70" s="53"/>
      <c r="K70" s="54"/>
    </row>
    <row r="71" spans="1:11">
      <c r="A71" s="22" t="str">
        <f>[1]popis!A102</f>
        <v xml:space="preserve">   - gostota in vlažnost (z izotopsko sondo)</v>
      </c>
      <c r="B71" s="1"/>
      <c r="C71" s="1"/>
      <c r="D71" s="1"/>
      <c r="E71" s="59" t="s">
        <v>23</v>
      </c>
      <c r="F71" s="49" t="s">
        <v>33</v>
      </c>
      <c r="G71" s="165">
        <v>30000</v>
      </c>
      <c r="H71" s="70">
        <v>400</v>
      </c>
      <c r="I71" s="40">
        <v>75</v>
      </c>
      <c r="J71" s="47"/>
      <c r="K71" s="48">
        <f t="shared" ref="K71:K75" si="5">I71*J71</f>
        <v>0</v>
      </c>
    </row>
    <row r="72" spans="1:11">
      <c r="A72" s="22" t="str">
        <f>[1]popis!A103</f>
        <v xml:space="preserve">   - dinamični deformacijski modul - Evd</v>
      </c>
      <c r="B72" s="1"/>
      <c r="C72" s="1"/>
      <c r="D72" s="1"/>
      <c r="E72" s="59" t="s">
        <v>24</v>
      </c>
      <c r="F72" s="49" t="s">
        <v>33</v>
      </c>
      <c r="G72" s="165">
        <v>30000</v>
      </c>
      <c r="H72" s="70">
        <v>400</v>
      </c>
      <c r="I72" s="40">
        <v>75</v>
      </c>
      <c r="J72" s="47"/>
      <c r="K72" s="48">
        <f t="shared" si="5"/>
        <v>0</v>
      </c>
    </row>
    <row r="73" spans="1:11">
      <c r="A73" s="22" t="str">
        <f>[1]popis!A104</f>
        <v xml:space="preserve">   - zrnavost </v>
      </c>
      <c r="B73" s="1"/>
      <c r="C73" s="1"/>
      <c r="D73" s="1"/>
      <c r="E73" s="52" t="s">
        <v>29</v>
      </c>
      <c r="F73" s="49" t="s">
        <v>33</v>
      </c>
      <c r="G73" s="165">
        <v>30000</v>
      </c>
      <c r="H73" s="70">
        <v>8000</v>
      </c>
      <c r="I73" s="40">
        <v>4</v>
      </c>
      <c r="J73" s="47"/>
      <c r="K73" s="48">
        <f t="shared" si="5"/>
        <v>0</v>
      </c>
    </row>
    <row r="74" spans="1:11">
      <c r="A74" s="22" t="str">
        <f>[1]popis!A105</f>
        <v xml:space="preserve">   - preskus po Proctorju zemljine</v>
      </c>
      <c r="E74" s="52" t="s">
        <v>30</v>
      </c>
      <c r="F74" s="49" t="s">
        <v>33</v>
      </c>
      <c r="G74" s="165">
        <v>30000</v>
      </c>
      <c r="H74" s="70">
        <v>8000</v>
      </c>
      <c r="I74" s="40">
        <v>4</v>
      </c>
      <c r="J74" s="47"/>
      <c r="K74" s="48">
        <f t="shared" si="5"/>
        <v>0</v>
      </c>
    </row>
    <row r="75" spans="1:11">
      <c r="A75" s="22" t="str">
        <f>[1]popis!A106</f>
        <v xml:space="preserve">   - natezni preskus armaturnega geosintetika</v>
      </c>
      <c r="E75" s="52"/>
      <c r="F75" s="49" t="s">
        <v>26</v>
      </c>
      <c r="G75" s="165">
        <v>30000</v>
      </c>
      <c r="H75" s="50">
        <v>16000</v>
      </c>
      <c r="I75" s="40">
        <v>2</v>
      </c>
      <c r="J75" s="47"/>
      <c r="K75" s="48">
        <f t="shared" si="5"/>
        <v>0</v>
      </c>
    </row>
    <row r="76" spans="1:11">
      <c r="A76" s="10"/>
      <c r="G76" s="65"/>
      <c r="H76" s="26"/>
    </row>
    <row r="77" spans="1:11">
      <c r="A77" s="10"/>
      <c r="B77" s="1"/>
      <c r="C77" s="1"/>
      <c r="D77" s="1"/>
      <c r="G77" s="65"/>
      <c r="H77" s="26"/>
    </row>
    <row r="78" spans="1:11">
      <c r="A78" s="10" t="str">
        <f>[1]popis!A109</f>
        <v>1.4.5  Glinasti naboj - zaščita podtalnice</v>
      </c>
      <c r="G78" s="55"/>
      <c r="H78" s="26"/>
      <c r="J78" s="53"/>
      <c r="K78" s="54"/>
    </row>
    <row r="79" spans="1:11">
      <c r="A79" s="22" t="str">
        <f>[1]popis!A110</f>
        <v xml:space="preserve">   - zrnavost</v>
      </c>
      <c r="E79" s="45" t="s">
        <v>29</v>
      </c>
      <c r="F79" s="46" t="s">
        <v>307</v>
      </c>
      <c r="G79" s="165">
        <v>1300</v>
      </c>
      <c r="H79" s="165">
        <v>2000</v>
      </c>
      <c r="I79" s="40">
        <v>1</v>
      </c>
      <c r="J79" s="51"/>
      <c r="K79" s="48">
        <f t="shared" ref="K79:K81" si="6">I79*J79</f>
        <v>0</v>
      </c>
    </row>
    <row r="80" spans="1:11">
      <c r="A80" s="22" t="str">
        <f>[1]popis!A111</f>
        <v xml:space="preserve">   - gostota in vlažnost (z izotopsko sondo)</v>
      </c>
      <c r="E80" s="45" t="s">
        <v>23</v>
      </c>
      <c r="F80" s="46" t="s">
        <v>307</v>
      </c>
      <c r="G80" s="165">
        <v>1300</v>
      </c>
      <c r="H80" s="165">
        <v>100</v>
      </c>
      <c r="I80" s="40">
        <v>13</v>
      </c>
      <c r="J80" s="51"/>
      <c r="K80" s="48">
        <f t="shared" si="6"/>
        <v>0</v>
      </c>
    </row>
    <row r="81" spans="1:11">
      <c r="A81" s="22" t="str">
        <f>[1]popis!A112</f>
        <v xml:space="preserve">   - vodoprepustnost</v>
      </c>
      <c r="E81" s="45" t="s">
        <v>41</v>
      </c>
      <c r="F81" s="46" t="s">
        <v>307</v>
      </c>
      <c r="G81" s="165">
        <v>1300</v>
      </c>
      <c r="H81" s="71">
        <v>2000</v>
      </c>
      <c r="I81" s="40">
        <v>1</v>
      </c>
      <c r="J81" s="51"/>
      <c r="K81" s="48">
        <f t="shared" si="6"/>
        <v>0</v>
      </c>
    </row>
    <row r="82" spans="1:11">
      <c r="A82" s="10"/>
      <c r="H82" s="65"/>
    </row>
    <row r="83" spans="1:11">
      <c r="A83" s="10"/>
      <c r="G83" s="65"/>
      <c r="H83" s="26"/>
    </row>
    <row r="84" spans="1:11">
      <c r="A84" s="10" t="str">
        <f>[1]popis!A115</f>
        <v>1.5  Kamnita posteljica - PO (TSC 06.711)</v>
      </c>
      <c r="G84" s="55"/>
      <c r="H84" s="26"/>
    </row>
    <row r="85" spans="1:11">
      <c r="A85" s="10" t="str">
        <f>[1]popis!A116</f>
        <v>1.5.1 Predhodni preskusi PO</v>
      </c>
      <c r="B85" s="1"/>
      <c r="C85" s="1"/>
      <c r="D85" s="1"/>
      <c r="G85" s="55"/>
      <c r="H85" s="26"/>
    </row>
    <row r="86" spans="1:11">
      <c r="A86" s="10" t="str">
        <f>[1]popis!A117</f>
        <v>1.5.1.1 Preskusi pri vgrajevanju in vgrajene plasti PO</v>
      </c>
      <c r="E86" s="60"/>
      <c r="F86" s="61"/>
      <c r="G86" s="67"/>
      <c r="H86" s="62"/>
      <c r="J86" s="53"/>
      <c r="K86" s="54"/>
    </row>
    <row r="87" spans="1:11">
      <c r="A87" s="22" t="str">
        <f>[1]popis!A118</f>
        <v xml:space="preserve">   - odvzem vzorca - deponija</v>
      </c>
      <c r="E87" s="52" t="s">
        <v>42</v>
      </c>
      <c r="F87" s="49" t="s">
        <v>43</v>
      </c>
      <c r="G87" s="165">
        <v>10500</v>
      </c>
      <c r="H87" s="72">
        <v>5000</v>
      </c>
      <c r="I87" s="40">
        <v>2</v>
      </c>
      <c r="J87" s="47"/>
      <c r="K87" s="48">
        <f t="shared" ref="K87:K96" si="7">I87*J87</f>
        <v>0</v>
      </c>
    </row>
    <row r="88" spans="1:11">
      <c r="A88" s="22" t="str">
        <f>[1]popis!A119</f>
        <v xml:space="preserve">   - zrnavost (deponija)</v>
      </c>
      <c r="E88" s="52" t="s">
        <v>29</v>
      </c>
      <c r="F88" s="49" t="s">
        <v>43</v>
      </c>
      <c r="G88" s="165">
        <v>10500</v>
      </c>
      <c r="H88" s="72">
        <v>5000</v>
      </c>
      <c r="I88" s="40">
        <v>2</v>
      </c>
      <c r="J88" s="47"/>
      <c r="K88" s="48">
        <f t="shared" si="7"/>
        <v>0</v>
      </c>
    </row>
    <row r="89" spans="1:11">
      <c r="A89" s="22" t="str">
        <f>[1]popis!A120</f>
        <v xml:space="preserve">   - zrnavost (po vgradnji)</v>
      </c>
      <c r="E89" s="52" t="s">
        <v>29</v>
      </c>
      <c r="F89" s="49" t="s">
        <v>43</v>
      </c>
      <c r="G89" s="165">
        <v>10500</v>
      </c>
      <c r="H89" s="72">
        <v>10000</v>
      </c>
      <c r="I89" s="40">
        <v>1</v>
      </c>
      <c r="J89" s="47"/>
      <c r="K89" s="48">
        <f t="shared" si="7"/>
        <v>0</v>
      </c>
    </row>
    <row r="90" spans="1:11">
      <c r="A90" s="22" t="str">
        <f>[1]popis!A121</f>
        <v xml:space="preserve">   - oblika zrn (drobljenost)</v>
      </c>
      <c r="E90" s="52" t="s">
        <v>44</v>
      </c>
      <c r="F90" s="49" t="s">
        <v>43</v>
      </c>
      <c r="G90" s="165">
        <v>10500</v>
      </c>
      <c r="H90" s="50">
        <v>10000</v>
      </c>
      <c r="I90" s="40">
        <v>1</v>
      </c>
      <c r="J90" s="47"/>
      <c r="K90" s="48">
        <f t="shared" si="7"/>
        <v>0</v>
      </c>
    </row>
    <row r="91" spans="1:11">
      <c r="A91" s="22" t="str">
        <f>[1]popis!A122</f>
        <v xml:space="preserve">   - humoznost</v>
      </c>
      <c r="E91" s="59" t="s">
        <v>45</v>
      </c>
      <c r="F91" s="49" t="s">
        <v>43</v>
      </c>
      <c r="G91" s="165">
        <v>10500</v>
      </c>
      <c r="H91" s="50">
        <v>10000</v>
      </c>
      <c r="I91" s="40">
        <v>1</v>
      </c>
      <c r="J91" s="47"/>
      <c r="K91" s="48">
        <f t="shared" si="7"/>
        <v>0</v>
      </c>
    </row>
    <row r="92" spans="1:11">
      <c r="A92" s="22" t="str">
        <f>[1]popis!A123</f>
        <v xml:space="preserve">   - preskus po Proctorju</v>
      </c>
      <c r="E92" s="52" t="s">
        <v>30</v>
      </c>
      <c r="F92" s="49" t="s">
        <v>43</v>
      </c>
      <c r="G92" s="165">
        <v>10500</v>
      </c>
      <c r="H92" s="50">
        <v>40000</v>
      </c>
      <c r="I92" s="40">
        <v>1</v>
      </c>
      <c r="J92" s="47"/>
      <c r="K92" s="48">
        <f t="shared" si="7"/>
        <v>0</v>
      </c>
    </row>
    <row r="93" spans="1:11">
      <c r="A93" s="22" t="str">
        <f>[1]popis!A124</f>
        <v xml:space="preserve">   - gostota in vlažnost (z izotopsko sondo)</v>
      </c>
      <c r="B93" s="1"/>
      <c r="C93" s="1"/>
      <c r="D93" s="1"/>
      <c r="E93" s="59" t="s">
        <v>23</v>
      </c>
      <c r="F93" s="49" t="s">
        <v>26</v>
      </c>
      <c r="G93" s="165">
        <v>23000</v>
      </c>
      <c r="H93" s="72">
        <v>2000</v>
      </c>
      <c r="I93" s="40">
        <v>11</v>
      </c>
      <c r="J93" s="47"/>
      <c r="K93" s="48">
        <f t="shared" si="7"/>
        <v>0</v>
      </c>
    </row>
    <row r="94" spans="1:11">
      <c r="A94" s="22" t="str">
        <f>[1]popis!A125</f>
        <v xml:space="preserve">   - dinamični deformacijski modul - Evd</v>
      </c>
      <c r="E94" s="59" t="s">
        <v>24</v>
      </c>
      <c r="F94" s="49" t="s">
        <v>26</v>
      </c>
      <c r="G94" s="165">
        <v>23000</v>
      </c>
      <c r="H94" s="72">
        <v>2000</v>
      </c>
      <c r="I94" s="40">
        <v>11</v>
      </c>
      <c r="J94" s="47"/>
      <c r="K94" s="48">
        <f t="shared" si="7"/>
        <v>0</v>
      </c>
    </row>
    <row r="95" spans="1:11">
      <c r="A95" s="22" t="str">
        <f>[1]popis!A126</f>
        <v xml:space="preserve">   - statični deformacijski modul - Ev2</v>
      </c>
      <c r="E95" s="59" t="s">
        <v>24</v>
      </c>
      <c r="F95" s="49" t="s">
        <v>26</v>
      </c>
      <c r="G95" s="165">
        <v>23000</v>
      </c>
      <c r="H95" s="72">
        <v>20000</v>
      </c>
      <c r="I95" s="40">
        <v>1</v>
      </c>
      <c r="J95" s="47"/>
      <c r="K95" s="48">
        <f t="shared" si="7"/>
        <v>0</v>
      </c>
    </row>
    <row r="96" spans="1:11">
      <c r="A96" s="22" t="str">
        <f>[1]popis!A127</f>
        <v xml:space="preserve">   - ravnost in višina planuma</v>
      </c>
      <c r="E96" s="52" t="s">
        <v>46</v>
      </c>
      <c r="F96" s="49" t="s">
        <v>26</v>
      </c>
      <c r="G96" s="165">
        <v>23000</v>
      </c>
      <c r="H96" s="72">
        <v>8000</v>
      </c>
      <c r="I96" s="40">
        <v>3</v>
      </c>
      <c r="J96" s="47"/>
      <c r="K96" s="48">
        <f t="shared" si="7"/>
        <v>0</v>
      </c>
    </row>
    <row r="97" spans="1:11">
      <c r="A97" s="10"/>
      <c r="G97" s="73"/>
      <c r="H97" s="26"/>
    </row>
    <row r="98" spans="1:11">
      <c r="A98" s="10" t="str">
        <f>[1]popis!A129</f>
        <v>1.6 Koli, vodnjaki</v>
      </c>
      <c r="G98" s="55"/>
      <c r="H98" s="26"/>
    </row>
    <row r="99" spans="1:11">
      <c r="A99" s="22" t="str">
        <f>[1]popis!A130</f>
        <v xml:space="preserve">   - pregled temeljnih tal in dolžine vpetja </v>
      </c>
      <c r="E99" s="45"/>
      <c r="F99" s="46" t="s">
        <v>47</v>
      </c>
      <c r="G99" s="165">
        <v>9</v>
      </c>
      <c r="H99" s="165">
        <v>0.3</v>
      </c>
      <c r="I99" s="40">
        <v>3</v>
      </c>
      <c r="J99" s="47"/>
      <c r="K99" s="48">
        <f t="shared" ref="K99:K100" si="8">I99*J99</f>
        <v>0</v>
      </c>
    </row>
    <row r="100" spans="1:11">
      <c r="A100" s="22" t="str">
        <f>[1]popis!A131</f>
        <v xml:space="preserve">   - preveritev zveznosti</v>
      </c>
      <c r="B100" s="1"/>
      <c r="C100" s="1"/>
      <c r="D100" s="1"/>
      <c r="E100" s="45"/>
      <c r="F100" s="46" t="s">
        <v>47</v>
      </c>
      <c r="G100" s="165">
        <v>9</v>
      </c>
      <c r="H100" s="165">
        <v>0.3</v>
      </c>
      <c r="I100" s="40">
        <v>3</v>
      </c>
      <c r="J100" s="47"/>
      <c r="K100" s="48">
        <f t="shared" si="8"/>
        <v>0</v>
      </c>
    </row>
    <row r="101" spans="1:11">
      <c r="A101" s="10"/>
      <c r="E101" s="74" t="s">
        <v>48</v>
      </c>
      <c r="F101" s="61"/>
      <c r="G101" s="57"/>
      <c r="H101" s="58"/>
      <c r="I101" s="37"/>
      <c r="J101" s="53"/>
      <c r="K101" s="54"/>
    </row>
    <row r="102" spans="1:11">
      <c r="A102" s="10"/>
      <c r="F102" s="28" t="s">
        <v>49</v>
      </c>
      <c r="G102" s="55"/>
      <c r="H102" s="26"/>
      <c r="J102" s="53"/>
      <c r="K102" s="54"/>
    </row>
    <row r="103" spans="1:11">
      <c r="A103" s="10" t="str">
        <f>[1]popis!A141</f>
        <v>1.7 Delna poročila o kakovosti izvedenih del</v>
      </c>
      <c r="B103" s="1"/>
      <c r="C103" s="1"/>
      <c r="D103" s="1"/>
      <c r="G103" s="55"/>
      <c r="H103" s="26"/>
    </row>
    <row r="104" spans="1:11">
      <c r="A104" s="22" t="str">
        <f>[1]popis!A142</f>
        <v xml:space="preserve">   - delna (mesečna ali večmesečna) poročila za </v>
      </c>
      <c r="B104" s="1"/>
      <c r="C104" s="1"/>
      <c r="D104" s="1"/>
      <c r="G104" s="55"/>
    </row>
    <row r="105" spans="1:11">
      <c r="A105" s="22" t="str">
        <f>[1]popis!A143</f>
        <v xml:space="preserve">      zemeljska dela in temeljenje</v>
      </c>
      <c r="E105" s="45"/>
      <c r="F105" s="46"/>
      <c r="G105" s="165"/>
      <c r="H105" s="175" t="s">
        <v>311</v>
      </c>
      <c r="I105" s="40">
        <v>6</v>
      </c>
      <c r="J105" s="51"/>
      <c r="K105" s="48">
        <f t="shared" ref="K105" si="9">I105*J105</f>
        <v>0</v>
      </c>
    </row>
    <row r="106" spans="1:11">
      <c r="A106" s="10"/>
      <c r="H106" s="26"/>
      <c r="J106" s="53"/>
      <c r="K106" s="54"/>
    </row>
    <row r="107" spans="1:11">
      <c r="A107" s="10" t="str">
        <f>A25</f>
        <v>1  ZEMELJSKA DELA IN TEMELJENJE</v>
      </c>
      <c r="H107" s="26"/>
      <c r="I107" s="18" t="s">
        <v>50</v>
      </c>
      <c r="J107" s="212">
        <f>SUM(K29:K105)</f>
        <v>0</v>
      </c>
      <c r="K107" s="213"/>
    </row>
    <row r="108" spans="1:11">
      <c r="A108" s="10"/>
      <c r="B108" s="1"/>
      <c r="C108" s="1"/>
      <c r="D108" s="1"/>
      <c r="H108" s="26"/>
    </row>
    <row r="109" spans="1:11">
      <c r="A109" s="10" t="str">
        <f>[1]popis!A148</f>
        <v>2  SPODNJE NOSILNE PLASTI</v>
      </c>
      <c r="B109" s="1"/>
      <c r="C109" s="1"/>
      <c r="D109" s="1"/>
      <c r="E109" s="75"/>
    </row>
    <row r="110" spans="1:11">
      <c r="A110" s="10" t="str">
        <f>[1]popis!A150</f>
        <v>2.1 Nevezane nosilne plasti - NNP (TSC 06.200)</v>
      </c>
      <c r="B110" s="1"/>
      <c r="C110" s="1"/>
      <c r="D110" s="1"/>
      <c r="E110" s="75"/>
      <c r="F110" s="76"/>
      <c r="G110" s="77"/>
      <c r="H110" s="77"/>
      <c r="I110" s="78"/>
    </row>
    <row r="111" spans="1:11">
      <c r="A111" s="10" t="str">
        <f>[1]popis!A151</f>
        <v>2.1.1 Predhodni preskusi (deponija)</v>
      </c>
      <c r="B111" s="1"/>
      <c r="C111" s="1"/>
      <c r="D111" s="1"/>
      <c r="E111" s="75"/>
      <c r="F111" s="76"/>
      <c r="G111" s="77"/>
      <c r="H111" s="77"/>
      <c r="I111" s="78"/>
    </row>
    <row r="112" spans="1:11">
      <c r="A112" s="22" t="str">
        <f>[1]popis!A152</f>
        <v xml:space="preserve">   - odvzem vzorca</v>
      </c>
      <c r="B112" s="1"/>
      <c r="C112" s="1"/>
      <c r="D112" s="1"/>
      <c r="E112" s="52" t="s">
        <v>42</v>
      </c>
      <c r="F112" s="79" t="s">
        <v>51</v>
      </c>
      <c r="G112" s="80">
        <v>5200</v>
      </c>
      <c r="H112" s="81">
        <v>4000</v>
      </c>
      <c r="I112" s="40">
        <v>1</v>
      </c>
      <c r="J112" s="47"/>
      <c r="K112" s="48">
        <f>I112*J112</f>
        <v>0</v>
      </c>
    </row>
    <row r="113" spans="1:11">
      <c r="A113" s="22" t="str">
        <f>[1]popis!A153</f>
        <v xml:space="preserve">   - zrnavost zmesi zrn</v>
      </c>
      <c r="B113" s="1"/>
      <c r="C113" s="1"/>
      <c r="D113" s="1"/>
      <c r="E113" s="52" t="s">
        <v>29</v>
      </c>
      <c r="F113" s="79" t="s">
        <v>51</v>
      </c>
      <c r="G113" s="80">
        <v>5200</v>
      </c>
      <c r="H113" s="81">
        <v>4000</v>
      </c>
      <c r="I113" s="40">
        <v>1</v>
      </c>
      <c r="J113" s="47"/>
      <c r="K113" s="48">
        <f t="shared" ref="K113:K117" si="10">I113*J113</f>
        <v>0</v>
      </c>
    </row>
    <row r="114" spans="1:11">
      <c r="A114" s="22" t="str">
        <f>[1]popis!A154</f>
        <v xml:space="preserve">   - kakovost finih delcev</v>
      </c>
      <c r="B114" s="1"/>
      <c r="C114" s="1"/>
      <c r="D114" s="1"/>
      <c r="E114" s="52" t="s">
        <v>52</v>
      </c>
      <c r="F114" s="79" t="s">
        <v>53</v>
      </c>
      <c r="G114" s="80">
        <v>5200</v>
      </c>
      <c r="H114" s="81">
        <v>4000</v>
      </c>
      <c r="I114" s="40">
        <v>1</v>
      </c>
      <c r="J114" s="47"/>
      <c r="K114" s="48">
        <f t="shared" si="10"/>
        <v>0</v>
      </c>
    </row>
    <row r="115" spans="1:11">
      <c r="A115" s="22" t="str">
        <f>[1]popis!A155</f>
        <v xml:space="preserve">   - oblika grobih zrn</v>
      </c>
      <c r="B115" s="1"/>
      <c r="C115" s="1"/>
      <c r="D115" s="1"/>
      <c r="E115" s="52" t="s">
        <v>44</v>
      </c>
      <c r="F115" s="79" t="s">
        <v>51</v>
      </c>
      <c r="G115" s="80">
        <v>5200</v>
      </c>
      <c r="H115" s="81">
        <v>4000</v>
      </c>
      <c r="I115" s="40">
        <v>1</v>
      </c>
      <c r="J115" s="47"/>
      <c r="K115" s="48">
        <f t="shared" si="10"/>
        <v>0</v>
      </c>
    </row>
    <row r="116" spans="1:11">
      <c r="A116" s="22" t="str">
        <f>[1]popis!A156</f>
        <v xml:space="preserve">   - delež organskih primesi</v>
      </c>
      <c r="E116" s="52" t="s">
        <v>45</v>
      </c>
      <c r="F116" s="79" t="s">
        <v>51</v>
      </c>
      <c r="G116" s="80">
        <v>5200</v>
      </c>
      <c r="H116" s="81">
        <v>8000</v>
      </c>
      <c r="I116" s="40">
        <v>1</v>
      </c>
      <c r="J116" s="47"/>
      <c r="K116" s="48">
        <f t="shared" si="10"/>
        <v>0</v>
      </c>
    </row>
    <row r="117" spans="1:11">
      <c r="A117" s="22" t="str">
        <f>[1]popis!A157</f>
        <v xml:space="preserve">   - preskus po Proctorju</v>
      </c>
      <c r="E117" s="52" t="s">
        <v>30</v>
      </c>
      <c r="F117" s="79" t="s">
        <v>51</v>
      </c>
      <c r="G117" s="80">
        <v>5200</v>
      </c>
      <c r="H117" s="81">
        <v>40000</v>
      </c>
      <c r="I117" s="40">
        <v>1</v>
      </c>
      <c r="J117" s="47"/>
      <c r="K117" s="48">
        <f t="shared" si="10"/>
        <v>0</v>
      </c>
    </row>
    <row r="118" spans="1:11">
      <c r="A118" s="10"/>
      <c r="E118" s="61" t="s">
        <v>54</v>
      </c>
      <c r="F118" s="61"/>
      <c r="G118" s="62"/>
      <c r="H118" s="63"/>
      <c r="J118" s="53"/>
      <c r="K118" s="54"/>
    </row>
    <row r="119" spans="1:11">
      <c r="A119" s="10"/>
    </row>
    <row r="120" spans="1:11">
      <c r="A120" s="10" t="str">
        <f>[1]popis!A162</f>
        <v>2.1.2 Preskusi pri vgrajevanju</v>
      </c>
      <c r="F120" s="76"/>
      <c r="G120" s="77"/>
      <c r="H120" s="77"/>
      <c r="I120" s="78"/>
    </row>
    <row r="121" spans="1:11">
      <c r="A121" s="22" t="str">
        <f>[1]popis!A163</f>
        <v xml:space="preserve">   - zrnavost zmesi zrn</v>
      </c>
      <c r="B121" s="1"/>
      <c r="C121" s="1"/>
      <c r="D121" s="1"/>
      <c r="E121" s="52" t="s">
        <v>29</v>
      </c>
      <c r="F121" s="79" t="s">
        <v>55</v>
      </c>
      <c r="G121" s="80">
        <v>25100</v>
      </c>
      <c r="H121" s="81">
        <v>16000</v>
      </c>
      <c r="I121" s="40">
        <v>2</v>
      </c>
      <c r="J121" s="47"/>
      <c r="K121" s="48">
        <f t="shared" ref="K121:K122" si="11">I121*J121</f>
        <v>0</v>
      </c>
    </row>
    <row r="122" spans="1:11">
      <c r="A122" s="22" t="str">
        <f>[1]popis!A164</f>
        <v xml:space="preserve">   - preskus po Proctorju</v>
      </c>
      <c r="E122" s="52" t="s">
        <v>30</v>
      </c>
      <c r="F122" s="79" t="s">
        <v>55</v>
      </c>
      <c r="G122" s="80">
        <v>25100</v>
      </c>
      <c r="H122" s="81">
        <v>16000</v>
      </c>
      <c r="I122" s="40">
        <v>2</v>
      </c>
      <c r="J122" s="47"/>
      <c r="K122" s="48">
        <f t="shared" si="11"/>
        <v>0</v>
      </c>
    </row>
    <row r="123" spans="1:11">
      <c r="A123" s="10"/>
      <c r="E123" s="61" t="s">
        <v>54</v>
      </c>
      <c r="F123" s="76"/>
      <c r="G123" s="82"/>
      <c r="H123" s="77"/>
      <c r="J123" s="53"/>
      <c r="K123" s="54"/>
    </row>
    <row r="124" spans="1:11">
      <c r="A124" s="10"/>
      <c r="E124" s="75"/>
      <c r="F124" s="76"/>
      <c r="G124" s="82"/>
      <c r="H124" s="77"/>
      <c r="J124" s="53"/>
      <c r="K124" s="54"/>
    </row>
    <row r="125" spans="1:11">
      <c r="A125" s="10" t="str">
        <f>[1]popis!A167</f>
        <v>2.1.3  Preskusi vgrajene NNP</v>
      </c>
      <c r="E125" s="75"/>
      <c r="F125" s="76"/>
      <c r="G125" s="77"/>
      <c r="H125" s="77"/>
      <c r="I125" s="78"/>
      <c r="J125" s="53"/>
      <c r="K125" s="54"/>
    </row>
    <row r="126" spans="1:11">
      <c r="A126" s="22" t="str">
        <f>[1]popis!A168</f>
        <v xml:space="preserve">   - zrnavost zmesi zrn</v>
      </c>
      <c r="E126" s="83" t="s">
        <v>29</v>
      </c>
      <c r="F126" s="84" t="s">
        <v>56</v>
      </c>
      <c r="G126" s="80">
        <v>17000</v>
      </c>
      <c r="H126" s="81">
        <v>16000</v>
      </c>
      <c r="I126" s="40">
        <v>1</v>
      </c>
      <c r="J126" s="47"/>
      <c r="K126" s="48">
        <f t="shared" ref="K126:K129" si="12">I126*J126</f>
        <v>0</v>
      </c>
    </row>
    <row r="127" spans="1:11">
      <c r="A127" s="22" t="str">
        <f>[1]popis!A169</f>
        <v xml:space="preserve">   - gostota in vlažnost (z izotopsko sondo)</v>
      </c>
      <c r="E127" s="83" t="s">
        <v>23</v>
      </c>
      <c r="F127" s="84" t="s">
        <v>57</v>
      </c>
      <c r="G127" s="80">
        <v>17000</v>
      </c>
      <c r="H127" s="81">
        <v>800</v>
      </c>
      <c r="I127" s="40">
        <v>21</v>
      </c>
      <c r="J127" s="47"/>
      <c r="K127" s="48">
        <f t="shared" si="12"/>
        <v>0</v>
      </c>
    </row>
    <row r="128" spans="1:11">
      <c r="A128" s="22" t="str">
        <f>[1]popis!A170</f>
        <v xml:space="preserve">   - dinamični deformacijski modul - Evd</v>
      </c>
      <c r="E128" s="83" t="s">
        <v>24</v>
      </c>
      <c r="F128" s="84" t="s">
        <v>57</v>
      </c>
      <c r="G128" s="80">
        <v>17000</v>
      </c>
      <c r="H128" s="81">
        <v>1600</v>
      </c>
      <c r="I128" s="40">
        <v>11</v>
      </c>
      <c r="J128" s="47"/>
      <c r="K128" s="48">
        <f t="shared" si="12"/>
        <v>0</v>
      </c>
    </row>
    <row r="129" spans="1:11">
      <c r="A129" s="22" t="str">
        <f>[1]popis!A171</f>
        <v xml:space="preserve">   - statični deformacijski modul - Ev2</v>
      </c>
      <c r="E129" s="83" t="s">
        <v>24</v>
      </c>
      <c r="F129" s="84" t="s">
        <v>57</v>
      </c>
      <c r="G129" s="80">
        <v>17000</v>
      </c>
      <c r="H129" s="81">
        <v>4000</v>
      </c>
      <c r="I129" s="40">
        <v>4</v>
      </c>
      <c r="J129" s="47"/>
      <c r="K129" s="48">
        <f t="shared" si="12"/>
        <v>0</v>
      </c>
    </row>
    <row r="130" spans="1:11">
      <c r="A130" s="10"/>
      <c r="E130" s="61" t="s">
        <v>54</v>
      </c>
      <c r="F130" s="61"/>
      <c r="G130" s="62"/>
      <c r="H130" s="63"/>
    </row>
    <row r="131" spans="1:11">
      <c r="A131" s="10"/>
      <c r="E131" s="61"/>
      <c r="F131" s="61"/>
      <c r="G131" s="62"/>
      <c r="H131" s="63"/>
    </row>
    <row r="132" spans="1:11">
      <c r="A132" s="10" t="s">
        <v>318</v>
      </c>
      <c r="H132" s="26"/>
      <c r="I132" s="18" t="s">
        <v>50</v>
      </c>
      <c r="J132" s="212">
        <f>SUM(K112:K129)</f>
        <v>0</v>
      </c>
      <c r="K132" s="213"/>
    </row>
    <row r="133" spans="1:11">
      <c r="A133" s="10"/>
      <c r="B133" s="1"/>
      <c r="C133" s="1"/>
      <c r="D133" s="1"/>
      <c r="E133" s="75"/>
      <c r="F133" s="76"/>
      <c r="G133" s="73"/>
      <c r="H133" s="77"/>
    </row>
    <row r="134" spans="1:11">
      <c r="A134" s="87" t="s">
        <v>58</v>
      </c>
      <c r="B134" s="88"/>
      <c r="C134" s="88"/>
      <c r="D134" s="88"/>
      <c r="F134" s="76"/>
      <c r="H134" s="77"/>
    </row>
    <row r="135" spans="1:11">
      <c r="A135" s="87"/>
      <c r="B135" s="88"/>
      <c r="C135" s="88"/>
      <c r="D135" s="88"/>
      <c r="F135" s="76"/>
      <c r="H135" s="77"/>
    </row>
    <row r="136" spans="1:11">
      <c r="A136" s="10" t="s">
        <v>73</v>
      </c>
      <c r="B136" s="1"/>
      <c r="C136" s="1"/>
      <c r="D136" s="1"/>
      <c r="H136" s="26"/>
    </row>
    <row r="137" spans="1:11">
      <c r="A137" s="10" t="s">
        <v>74</v>
      </c>
      <c r="B137" s="1"/>
      <c r="C137" s="1"/>
      <c r="D137" s="1"/>
      <c r="H137" s="26"/>
    </row>
    <row r="138" spans="1:11">
      <c r="A138" s="22" t="s">
        <v>62</v>
      </c>
      <c r="B138" s="1"/>
      <c r="C138" s="1"/>
      <c r="D138" s="1"/>
      <c r="E138" s="45" t="str">
        <f>[1]popis!E255</f>
        <v>SIST EN 12697-1</v>
      </c>
      <c r="F138" s="45" t="str">
        <f>[1]popis!F255</f>
        <v xml:space="preserve"> t</v>
      </c>
      <c r="G138" s="165">
        <v>2300</v>
      </c>
      <c r="H138" s="165">
        <f>[1]popis!J255</f>
        <v>4000</v>
      </c>
      <c r="I138" s="40">
        <v>1</v>
      </c>
      <c r="J138" s="47"/>
      <c r="K138" s="48">
        <f t="shared" ref="K138:K142" si="13">I138*J138</f>
        <v>0</v>
      </c>
    </row>
    <row r="139" spans="1:11">
      <c r="A139" s="22" t="s">
        <v>59</v>
      </c>
      <c r="B139" s="1"/>
      <c r="C139" s="1"/>
      <c r="D139" s="1"/>
      <c r="E139" s="45" t="str">
        <f>[1]popis!E256</f>
        <v>SIST EN 12697-2</v>
      </c>
      <c r="F139" s="45" t="str">
        <f>[1]popis!F256</f>
        <v xml:space="preserve"> t</v>
      </c>
      <c r="G139" s="165">
        <v>2300</v>
      </c>
      <c r="H139" s="165">
        <f>[1]popis!J256</f>
        <v>4000</v>
      </c>
      <c r="I139" s="40">
        <v>1</v>
      </c>
      <c r="J139" s="47"/>
      <c r="K139" s="48">
        <f t="shared" si="13"/>
        <v>0</v>
      </c>
    </row>
    <row r="140" spans="1:11">
      <c r="A140" s="22" t="s">
        <v>63</v>
      </c>
      <c r="B140" s="1"/>
      <c r="C140" s="1"/>
      <c r="D140" s="1"/>
      <c r="E140" s="45" t="str">
        <f>[1]popis!E257</f>
        <v>SIST EN 12697-5</v>
      </c>
      <c r="F140" s="45" t="str">
        <f>[1]popis!F257</f>
        <v xml:space="preserve"> t</v>
      </c>
      <c r="G140" s="165">
        <v>2300</v>
      </c>
      <c r="H140" s="165">
        <f>[1]popis!J257</f>
        <v>4000</v>
      </c>
      <c r="I140" s="40">
        <v>1</v>
      </c>
      <c r="J140" s="47"/>
      <c r="K140" s="48">
        <f t="shared" si="13"/>
        <v>0</v>
      </c>
    </row>
    <row r="141" spans="1:11">
      <c r="A141" s="22" t="s">
        <v>64</v>
      </c>
      <c r="B141" s="1"/>
      <c r="C141" s="1"/>
      <c r="D141" s="1"/>
      <c r="E141" s="45" t="str">
        <f>[1]popis!E258</f>
        <v>SIST EN 12697-6</v>
      </c>
      <c r="F141" s="45" t="str">
        <f>[1]popis!F258</f>
        <v xml:space="preserve"> t</v>
      </c>
      <c r="G141" s="165">
        <v>2300</v>
      </c>
      <c r="H141" s="165">
        <f>[1]popis!J258</f>
        <v>4000</v>
      </c>
      <c r="I141" s="40">
        <v>1</v>
      </c>
      <c r="J141" s="47"/>
      <c r="K141" s="48">
        <f t="shared" si="13"/>
        <v>0</v>
      </c>
    </row>
    <row r="142" spans="1:11">
      <c r="A142" s="22" t="s">
        <v>65</v>
      </c>
      <c r="B142" s="1"/>
      <c r="C142" s="1"/>
      <c r="D142" s="1"/>
      <c r="E142" s="199" t="str">
        <f>[1]popis!E259</f>
        <v>SIST EN 12697-8</v>
      </c>
      <c r="F142" s="199" t="str">
        <f>[1]popis!F259</f>
        <v xml:space="preserve"> t</v>
      </c>
      <c r="G142" s="165">
        <v>2300</v>
      </c>
      <c r="H142" s="192">
        <f>[1]popis!J259</f>
        <v>4000</v>
      </c>
      <c r="I142" s="200">
        <v>1</v>
      </c>
      <c r="J142" s="201"/>
      <c r="K142" s="193">
        <f t="shared" si="13"/>
        <v>0</v>
      </c>
    </row>
    <row r="143" spans="1:11">
      <c r="B143" s="1"/>
      <c r="C143" s="1"/>
      <c r="D143" s="1"/>
      <c r="E143" s="34" t="s">
        <v>75</v>
      </c>
      <c r="F143" s="194"/>
      <c r="G143" s="58"/>
      <c r="H143" s="58"/>
      <c r="I143" s="37"/>
      <c r="J143" s="195"/>
      <c r="K143" s="196"/>
    </row>
    <row r="144" spans="1:11">
      <c r="A144" s="1"/>
      <c r="B144" s="1"/>
      <c r="C144" s="1"/>
      <c r="D144" s="1"/>
      <c r="H144" s="26"/>
    </row>
    <row r="145" spans="1:11">
      <c r="A145" s="1"/>
      <c r="B145" s="1"/>
      <c r="C145" s="1"/>
      <c r="D145" s="1"/>
      <c r="E145" s="34"/>
      <c r="H145" s="26"/>
    </row>
    <row r="146" spans="1:11">
      <c r="A146" s="10" t="s">
        <v>76</v>
      </c>
      <c r="B146" s="1"/>
      <c r="C146" s="1"/>
      <c r="D146" s="1"/>
      <c r="H146" s="26"/>
    </row>
    <row r="147" spans="1:11">
      <c r="A147" s="22" t="s">
        <v>66</v>
      </c>
      <c r="B147" s="1"/>
      <c r="C147" s="1"/>
      <c r="D147" s="1"/>
      <c r="H147" s="26"/>
    </row>
    <row r="148" spans="1:11">
      <c r="A148" s="22" t="s">
        <v>67</v>
      </c>
      <c r="B148" s="1"/>
      <c r="C148" s="1"/>
      <c r="D148" s="1"/>
      <c r="E148" s="45" t="str">
        <f>[1]popis!E265</f>
        <v>SIST EN 12697-6</v>
      </c>
      <c r="F148" s="45" t="str">
        <f>[1]popis!F265</f>
        <v xml:space="preserve"> t</v>
      </c>
      <c r="G148" s="165">
        <v>2300</v>
      </c>
      <c r="H148" s="165">
        <f>[1]popis!J265</f>
        <v>4000</v>
      </c>
      <c r="I148" s="40">
        <v>1</v>
      </c>
      <c r="J148" s="47"/>
      <c r="K148" s="48">
        <f t="shared" ref="K148:K151" si="14">I148*J148</f>
        <v>0</v>
      </c>
    </row>
    <row r="149" spans="1:11">
      <c r="A149" s="22" t="s">
        <v>68</v>
      </c>
      <c r="B149" s="1"/>
      <c r="C149" s="1"/>
      <c r="D149" s="1"/>
      <c r="E149" s="45" t="str">
        <f>[1]popis!E266</f>
        <v>SIST EN 12697-8</v>
      </c>
      <c r="F149" s="45" t="str">
        <f>[1]popis!F266</f>
        <v xml:space="preserve"> t</v>
      </c>
      <c r="G149" s="165">
        <v>2300</v>
      </c>
      <c r="H149" s="165">
        <f>[1]popis!J266</f>
        <v>4000</v>
      </c>
      <c r="I149" s="40">
        <v>1</v>
      </c>
      <c r="J149" s="47"/>
      <c r="K149" s="48">
        <f t="shared" si="14"/>
        <v>0</v>
      </c>
    </row>
    <row r="150" spans="1:11">
      <c r="A150" s="22" t="s">
        <v>69</v>
      </c>
      <c r="B150" s="1"/>
      <c r="C150" s="1"/>
      <c r="D150" s="1"/>
      <c r="E150" s="45" t="str">
        <f>[1]popis!E267</f>
        <v>SIST EN 12697-9</v>
      </c>
      <c r="F150" s="45" t="str">
        <f>[1]popis!F267</f>
        <v xml:space="preserve"> t</v>
      </c>
      <c r="G150" s="165">
        <v>2300</v>
      </c>
      <c r="H150" s="165">
        <f>[1]popis!J267</f>
        <v>4000</v>
      </c>
      <c r="I150" s="40">
        <v>1</v>
      </c>
      <c r="J150" s="47"/>
      <c r="K150" s="48">
        <f t="shared" si="14"/>
        <v>0</v>
      </c>
    </row>
    <row r="151" spans="1:11">
      <c r="A151" s="22" t="s">
        <v>70</v>
      </c>
      <c r="B151" s="1"/>
      <c r="C151" s="1"/>
      <c r="D151" s="1"/>
      <c r="E151" s="45" t="str">
        <f>[1]popis!E268</f>
        <v>SIST EN 12697-36</v>
      </c>
      <c r="F151" s="45" t="str">
        <f>[1]popis!F268</f>
        <v xml:space="preserve"> t</v>
      </c>
      <c r="G151" s="165">
        <v>2300</v>
      </c>
      <c r="H151" s="165">
        <f>[1]popis!J268</f>
        <v>4000</v>
      </c>
      <c r="I151" s="40">
        <v>1</v>
      </c>
      <c r="J151" s="47"/>
      <c r="K151" s="48">
        <f t="shared" si="14"/>
        <v>0</v>
      </c>
    </row>
    <row r="152" spans="1:11">
      <c r="A152" s="90" t="s">
        <v>71</v>
      </c>
      <c r="B152" s="1"/>
      <c r="C152" s="1"/>
      <c r="D152" s="1"/>
      <c r="E152" s="45" t="str">
        <f>[1]popis!E271</f>
        <v>ASTM D2950-91</v>
      </c>
      <c r="F152" s="45" t="str">
        <f>[1]popis!F271</f>
        <v>m2</v>
      </c>
      <c r="G152" s="165">
        <v>10500</v>
      </c>
      <c r="H152" s="165">
        <v>400</v>
      </c>
      <c r="I152" s="40">
        <v>26</v>
      </c>
      <c r="J152" s="47"/>
      <c r="K152" s="48">
        <f>I152*J152</f>
        <v>0</v>
      </c>
    </row>
    <row r="153" spans="1:11">
      <c r="A153" s="90" t="s">
        <v>72</v>
      </c>
      <c r="B153" s="1"/>
      <c r="C153" s="1"/>
      <c r="D153" s="1"/>
      <c r="E153" s="34" t="s">
        <v>77</v>
      </c>
      <c r="F153" s="61"/>
      <c r="G153" s="91"/>
      <c r="H153" s="61"/>
      <c r="I153" s="92"/>
    </row>
    <row r="154" spans="1:11">
      <c r="A154" s="44"/>
      <c r="B154" s="1"/>
      <c r="C154" s="1"/>
      <c r="D154" s="1"/>
      <c r="H154" s="26"/>
    </row>
    <row r="155" spans="1:11">
      <c r="A155" s="10" t="s">
        <v>78</v>
      </c>
      <c r="B155" s="1"/>
      <c r="C155" s="1"/>
      <c r="D155" s="1"/>
      <c r="H155" s="26"/>
    </row>
    <row r="156" spans="1:11">
      <c r="A156" s="22" t="s">
        <v>60</v>
      </c>
      <c r="B156" s="1"/>
      <c r="C156" s="1"/>
      <c r="D156" s="1"/>
      <c r="E156" s="45" t="str">
        <f>[1]popis!E275</f>
        <v>SIST EN 1427</v>
      </c>
      <c r="F156" s="45" t="str">
        <f>[1]popis!F275</f>
        <v xml:space="preserve"> t</v>
      </c>
      <c r="G156" s="165">
        <v>2300</v>
      </c>
      <c r="H156" s="165">
        <f>[1]popis!J275</f>
        <v>4000</v>
      </c>
      <c r="I156" s="40">
        <v>1</v>
      </c>
      <c r="J156" s="47"/>
      <c r="K156" s="48">
        <f t="shared" ref="K156:K157" si="15">I156*J156</f>
        <v>0</v>
      </c>
    </row>
    <row r="157" spans="1:11">
      <c r="A157" s="22" t="s">
        <v>61</v>
      </c>
      <c r="B157" s="1"/>
      <c r="C157" s="1"/>
      <c r="D157" s="1"/>
      <c r="E157" s="45" t="str">
        <f>[1]popis!E276</f>
        <v>SIST EN 1426</v>
      </c>
      <c r="F157" s="45" t="str">
        <f>[1]popis!F276</f>
        <v xml:space="preserve"> t</v>
      </c>
      <c r="G157" s="165">
        <v>2300</v>
      </c>
      <c r="H157" s="165">
        <f>[1]popis!J276</f>
        <v>4000</v>
      </c>
      <c r="I157" s="40">
        <v>1</v>
      </c>
      <c r="J157" s="47"/>
      <c r="K157" s="48">
        <f t="shared" si="15"/>
        <v>0</v>
      </c>
    </row>
    <row r="158" spans="1:11">
      <c r="A158" s="1"/>
      <c r="B158" s="1"/>
      <c r="C158" s="1"/>
      <c r="D158" s="1"/>
      <c r="H158" s="26"/>
    </row>
    <row r="159" spans="1:11">
      <c r="A159" s="10" t="s">
        <v>80</v>
      </c>
      <c r="B159" s="1"/>
      <c r="C159" s="1"/>
      <c r="D159" s="1"/>
      <c r="H159" s="26"/>
    </row>
    <row r="160" spans="1:11">
      <c r="A160" s="10" t="s">
        <v>81</v>
      </c>
      <c r="B160" s="1"/>
      <c r="C160" s="1"/>
      <c r="D160" s="1"/>
      <c r="H160" s="26"/>
    </row>
    <row r="161" spans="1:11">
      <c r="A161" s="10" t="s">
        <v>82</v>
      </c>
      <c r="B161" s="1"/>
      <c r="C161" s="1"/>
      <c r="D161" s="1"/>
      <c r="H161" s="26"/>
    </row>
    <row r="162" spans="1:11">
      <c r="A162" s="22" t="s">
        <v>62</v>
      </c>
      <c r="B162" s="1"/>
      <c r="C162" s="1"/>
      <c r="D162" s="1"/>
      <c r="E162" s="45" t="str">
        <f>[1]popis!E412</f>
        <v>SIST EN 12697-1</v>
      </c>
      <c r="F162" s="45" t="str">
        <f>[1]popis!F412</f>
        <v xml:space="preserve"> t</v>
      </c>
      <c r="G162" s="165">
        <v>950</v>
      </c>
      <c r="H162" s="165">
        <f>[1]popis!J412</f>
        <v>2500</v>
      </c>
      <c r="I162" s="40">
        <v>1</v>
      </c>
      <c r="J162" s="47"/>
      <c r="K162" s="48">
        <f t="shared" ref="K162:K166" si="16">I162*J162</f>
        <v>0</v>
      </c>
    </row>
    <row r="163" spans="1:11">
      <c r="A163" s="22" t="s">
        <v>59</v>
      </c>
      <c r="B163" s="1"/>
      <c r="C163" s="1"/>
      <c r="D163" s="1"/>
      <c r="E163" s="45" t="str">
        <f>[1]popis!E413</f>
        <v>SIST EN 12697-2</v>
      </c>
      <c r="F163" s="45" t="str">
        <f>[1]popis!F413</f>
        <v xml:space="preserve"> t</v>
      </c>
      <c r="G163" s="165">
        <v>950</v>
      </c>
      <c r="H163" s="165">
        <f>[1]popis!J413</f>
        <v>2500</v>
      </c>
      <c r="I163" s="40">
        <v>1</v>
      </c>
      <c r="J163" s="47"/>
      <c r="K163" s="48">
        <f t="shared" si="16"/>
        <v>0</v>
      </c>
    </row>
    <row r="164" spans="1:11">
      <c r="A164" s="22" t="s">
        <v>63</v>
      </c>
      <c r="B164" s="1"/>
      <c r="C164" s="1"/>
      <c r="D164" s="1"/>
      <c r="E164" s="45" t="str">
        <f>[1]popis!E414</f>
        <v>SIST EN 12697-5</v>
      </c>
      <c r="F164" s="45" t="str">
        <f>[1]popis!F414</f>
        <v xml:space="preserve"> t</v>
      </c>
      <c r="G164" s="165">
        <v>950</v>
      </c>
      <c r="H164" s="165">
        <f>[1]popis!J414</f>
        <v>2500</v>
      </c>
      <c r="I164" s="40">
        <v>1</v>
      </c>
      <c r="J164" s="47"/>
      <c r="K164" s="48">
        <f t="shared" si="16"/>
        <v>0</v>
      </c>
    </row>
    <row r="165" spans="1:11">
      <c r="A165" s="22" t="s">
        <v>64</v>
      </c>
      <c r="B165" s="1"/>
      <c r="C165" s="1"/>
      <c r="D165" s="1"/>
      <c r="E165" s="45" t="str">
        <f>[1]popis!E415</f>
        <v>SIST EN 12697-6</v>
      </c>
      <c r="F165" s="45" t="str">
        <f>[1]popis!F415</f>
        <v xml:space="preserve"> t</v>
      </c>
      <c r="G165" s="165">
        <v>950</v>
      </c>
      <c r="H165" s="165">
        <f>[1]popis!J415</f>
        <v>2500</v>
      </c>
      <c r="I165" s="40">
        <v>1</v>
      </c>
      <c r="J165" s="47"/>
      <c r="K165" s="48">
        <f t="shared" si="16"/>
        <v>0</v>
      </c>
    </row>
    <row r="166" spans="1:11">
      <c r="A166" s="22" t="s">
        <v>65</v>
      </c>
      <c r="B166" s="1"/>
      <c r="C166" s="1"/>
      <c r="D166" s="1"/>
      <c r="E166" s="45" t="str">
        <f>[1]popis!E416</f>
        <v>SIST EN 12697-8</v>
      </c>
      <c r="F166" s="45" t="str">
        <f>[1]popis!F416</f>
        <v xml:space="preserve"> t</v>
      </c>
      <c r="G166" s="165">
        <v>950</v>
      </c>
      <c r="H166" s="165">
        <f>[1]popis!J416</f>
        <v>2500</v>
      </c>
      <c r="I166" s="40">
        <v>1</v>
      </c>
      <c r="J166" s="47"/>
      <c r="K166" s="48">
        <f t="shared" si="16"/>
        <v>0</v>
      </c>
    </row>
    <row r="167" spans="1:11">
      <c r="A167" s="1"/>
      <c r="B167" s="1"/>
      <c r="C167" s="1"/>
      <c r="D167" s="1"/>
      <c r="H167" s="26"/>
    </row>
    <row r="168" spans="1:11">
      <c r="A168" s="10" t="s">
        <v>83</v>
      </c>
      <c r="B168" s="1"/>
      <c r="C168" s="1"/>
      <c r="D168" s="1"/>
      <c r="H168" s="26"/>
    </row>
    <row r="169" spans="1:11">
      <c r="A169" s="22" t="s">
        <v>66</v>
      </c>
      <c r="B169" s="1"/>
      <c r="C169" s="1"/>
      <c r="D169" s="1"/>
      <c r="H169" s="26"/>
    </row>
    <row r="170" spans="1:11">
      <c r="A170" s="22" t="s">
        <v>67</v>
      </c>
      <c r="B170" s="1"/>
      <c r="C170" s="1"/>
      <c r="D170" s="1"/>
      <c r="E170" s="45" t="str">
        <f>[1]popis!E422</f>
        <v>SIST EN 12697-6</v>
      </c>
      <c r="F170" s="45" t="str">
        <f>[1]popis!F422</f>
        <v xml:space="preserve"> t</v>
      </c>
      <c r="G170" s="165">
        <v>950</v>
      </c>
      <c r="H170" s="165">
        <f>[1]popis!J422</f>
        <v>2500</v>
      </c>
      <c r="I170" s="40">
        <v>1</v>
      </c>
      <c r="J170" s="47"/>
      <c r="K170" s="48">
        <f t="shared" ref="K170:K174" si="17">I170*J170</f>
        <v>0</v>
      </c>
    </row>
    <row r="171" spans="1:11">
      <c r="A171" s="22" t="s">
        <v>68</v>
      </c>
      <c r="B171" s="1"/>
      <c r="C171" s="1"/>
      <c r="D171" s="1"/>
      <c r="E171" s="45" t="str">
        <f>[1]popis!E423</f>
        <v>SIST EN 12697-8</v>
      </c>
      <c r="F171" s="45" t="str">
        <f>[1]popis!F423</f>
        <v xml:space="preserve"> t</v>
      </c>
      <c r="G171" s="165">
        <v>950</v>
      </c>
      <c r="H171" s="165">
        <f>[1]popis!J423</f>
        <v>2500</v>
      </c>
      <c r="I171" s="40">
        <v>1</v>
      </c>
      <c r="J171" s="47"/>
      <c r="K171" s="48">
        <f t="shared" si="17"/>
        <v>0</v>
      </c>
    </row>
    <row r="172" spans="1:11">
      <c r="A172" s="22" t="s">
        <v>69</v>
      </c>
      <c r="B172" s="1"/>
      <c r="C172" s="1"/>
      <c r="D172" s="1"/>
      <c r="E172" s="45" t="str">
        <f>[1]popis!E424</f>
        <v>SIST EN 12697-9</v>
      </c>
      <c r="F172" s="45" t="str">
        <f>[1]popis!F424</f>
        <v xml:space="preserve"> t</v>
      </c>
      <c r="G172" s="165">
        <v>950</v>
      </c>
      <c r="H172" s="165">
        <f>[1]popis!J424</f>
        <v>2500</v>
      </c>
      <c r="I172" s="40">
        <v>1</v>
      </c>
      <c r="J172" s="47"/>
      <c r="K172" s="48">
        <f t="shared" si="17"/>
        <v>0</v>
      </c>
    </row>
    <row r="173" spans="1:11">
      <c r="A173" s="22" t="s">
        <v>70</v>
      </c>
      <c r="B173" s="1"/>
      <c r="C173" s="1"/>
      <c r="D173" s="1"/>
      <c r="E173" s="45" t="str">
        <f>[1]popis!E425</f>
        <v>SIST EN 12697-36</v>
      </c>
      <c r="F173" s="45" t="str">
        <f>[1]popis!F425</f>
        <v xml:space="preserve"> t</v>
      </c>
      <c r="G173" s="165">
        <v>950</v>
      </c>
      <c r="H173" s="165">
        <f>[1]popis!J425</f>
        <v>2500</v>
      </c>
      <c r="I173" s="40">
        <v>1</v>
      </c>
      <c r="J173" s="47"/>
      <c r="K173" s="48">
        <f t="shared" si="17"/>
        <v>0</v>
      </c>
    </row>
    <row r="174" spans="1:11">
      <c r="A174" s="22" t="s">
        <v>79</v>
      </c>
      <c r="B174" s="1"/>
      <c r="C174" s="1"/>
      <c r="D174" s="1"/>
      <c r="E174" s="45" t="str">
        <f>[1]popis!E426</f>
        <v>TSC 06.753</v>
      </c>
      <c r="F174" s="45" t="str">
        <f>[1]popis!F426</f>
        <v xml:space="preserve"> t</v>
      </c>
      <c r="G174" s="165">
        <v>950</v>
      </c>
      <c r="H174" s="165">
        <f>[1]popis!J426</f>
        <v>2500</v>
      </c>
      <c r="I174" s="40">
        <v>1</v>
      </c>
      <c r="J174" s="47"/>
      <c r="K174" s="48">
        <f t="shared" si="17"/>
        <v>0</v>
      </c>
    </row>
    <row r="175" spans="1:11">
      <c r="A175" s="90" t="s">
        <v>71</v>
      </c>
      <c r="B175" s="1"/>
      <c r="C175" s="1"/>
      <c r="D175" s="1"/>
      <c r="E175" s="45" t="str">
        <f>[1]popis!E429</f>
        <v>ASTM D2950-91</v>
      </c>
      <c r="F175" s="45" t="str">
        <f>[1]popis!F429</f>
        <v>m2</v>
      </c>
      <c r="G175" s="165">
        <v>10000</v>
      </c>
      <c r="H175" s="165">
        <f>[1]popis!J429</f>
        <v>200</v>
      </c>
      <c r="I175" s="40">
        <v>50</v>
      </c>
      <c r="J175" s="47"/>
      <c r="K175" s="48">
        <f>I175*J175</f>
        <v>0</v>
      </c>
    </row>
    <row r="176" spans="1:11">
      <c r="A176" s="90" t="s">
        <v>72</v>
      </c>
      <c r="B176" s="1"/>
      <c r="C176" s="1"/>
      <c r="D176" s="1"/>
      <c r="E176" s="45" t="str">
        <f>[1]popis!E430</f>
        <v>*izjavo o skladnosti poda dobavitelj asfaltne zmesi za ta proizvod</v>
      </c>
      <c r="H176" s="26"/>
    </row>
    <row r="177" spans="1:11">
      <c r="A177" s="10"/>
      <c r="B177" s="1"/>
      <c r="C177" s="1"/>
      <c r="D177" s="1"/>
      <c r="H177" s="26"/>
    </row>
    <row r="178" spans="1:11">
      <c r="A178" s="10" t="s">
        <v>84</v>
      </c>
      <c r="B178" s="1"/>
      <c r="C178" s="1"/>
      <c r="D178" s="1"/>
      <c r="H178" s="26"/>
    </row>
    <row r="179" spans="1:11">
      <c r="A179" s="22" t="s">
        <v>60</v>
      </c>
      <c r="B179" s="1"/>
      <c r="C179" s="1"/>
      <c r="D179" s="1"/>
      <c r="E179" s="45" t="str">
        <f>[1]popis!E433</f>
        <v>SIST EN 1427</v>
      </c>
      <c r="F179" s="45" t="str">
        <f>[1]popis!F433</f>
        <v xml:space="preserve"> t</v>
      </c>
      <c r="G179" s="165">
        <v>950</v>
      </c>
      <c r="H179" s="165">
        <f>[1]popis!J433</f>
        <v>2500</v>
      </c>
      <c r="I179" s="40">
        <v>1</v>
      </c>
      <c r="J179" s="47"/>
      <c r="K179" s="48">
        <f t="shared" ref="K179:K180" si="18">I179*J179</f>
        <v>0</v>
      </c>
    </row>
    <row r="180" spans="1:11">
      <c r="A180" s="22" t="s">
        <v>61</v>
      </c>
      <c r="B180" s="1"/>
      <c r="C180" s="1"/>
      <c r="D180" s="1"/>
      <c r="E180" s="45" t="str">
        <f>[1]popis!E434</f>
        <v>SIST EN 1426</v>
      </c>
      <c r="F180" s="45" t="str">
        <f>[1]popis!F434</f>
        <v xml:space="preserve"> t</v>
      </c>
      <c r="G180" s="165">
        <v>950</v>
      </c>
      <c r="H180" s="165">
        <f>[1]popis!J434</f>
        <v>2500</v>
      </c>
      <c r="I180" s="40">
        <v>1</v>
      </c>
      <c r="J180" s="47"/>
      <c r="K180" s="48">
        <f t="shared" si="18"/>
        <v>0</v>
      </c>
    </row>
    <row r="181" spans="1:11">
      <c r="G181" s="65"/>
      <c r="H181" s="26"/>
    </row>
    <row r="182" spans="1:11">
      <c r="B182" s="1"/>
      <c r="C182" s="1"/>
      <c r="D182" s="1"/>
      <c r="H182" s="26"/>
      <c r="J182" s="53"/>
      <c r="K182" s="54"/>
    </row>
    <row r="183" spans="1:11">
      <c r="A183" s="94" t="str">
        <f>A134</f>
        <v>3  BITUMINIZIRANE ZMESI (TSC 06.300/06.410)</v>
      </c>
      <c r="B183" s="1"/>
      <c r="C183" s="1"/>
      <c r="D183" s="1"/>
      <c r="H183" s="26"/>
      <c r="I183" s="18" t="s">
        <v>86</v>
      </c>
      <c r="J183" s="212">
        <f>SUM(K138:K180)</f>
        <v>0</v>
      </c>
      <c r="K183" s="213"/>
    </row>
    <row r="184" spans="1:11">
      <c r="B184" s="1"/>
      <c r="C184" s="1"/>
      <c r="D184" s="1"/>
      <c r="H184" s="26"/>
    </row>
    <row r="185" spans="1:11">
      <c r="H185" s="26"/>
      <c r="J185" s="61"/>
      <c r="K185" s="61"/>
    </row>
    <row r="186" spans="1:11">
      <c r="A186" s="87" t="s">
        <v>87</v>
      </c>
      <c r="B186" s="88"/>
      <c r="C186" s="88"/>
      <c r="D186" s="88"/>
      <c r="E186" s="75"/>
      <c r="F186" s="76"/>
      <c r="G186" s="77"/>
      <c r="H186" s="77"/>
      <c r="I186" s="78"/>
    </row>
    <row r="187" spans="1:11">
      <c r="A187" s="87" t="s">
        <v>88</v>
      </c>
      <c r="B187" s="88"/>
      <c r="C187" s="88"/>
      <c r="D187" s="88"/>
      <c r="E187" s="75"/>
      <c r="F187" s="76"/>
      <c r="G187" s="77"/>
      <c r="H187" s="77"/>
      <c r="I187" s="78"/>
    </row>
    <row r="188" spans="1:11">
      <c r="A188" s="87" t="s">
        <v>89</v>
      </c>
      <c r="B188" s="88"/>
      <c r="C188" s="88"/>
      <c r="D188" s="88"/>
      <c r="E188" s="75"/>
      <c r="F188" s="76"/>
      <c r="G188" s="77"/>
      <c r="H188" s="77"/>
      <c r="I188" s="78"/>
    </row>
    <row r="189" spans="1:11">
      <c r="A189" s="89" t="s">
        <v>90</v>
      </c>
      <c r="B189" s="2"/>
      <c r="C189" s="2"/>
      <c r="D189" s="2"/>
      <c r="E189" s="45">
        <v>0</v>
      </c>
      <c r="F189" s="45" t="str">
        <f>[1]popis!F624</f>
        <v xml:space="preserve"> m2</v>
      </c>
      <c r="G189" s="165">
        <v>1250</v>
      </c>
      <c r="H189" s="100">
        <v>500</v>
      </c>
      <c r="I189" s="40">
        <v>4</v>
      </c>
      <c r="J189" s="47"/>
      <c r="K189" s="48">
        <f t="shared" ref="K189:K192" si="19">I189*J189</f>
        <v>0</v>
      </c>
    </row>
    <row r="190" spans="1:11">
      <c r="A190" s="89" t="s">
        <v>91</v>
      </c>
      <c r="B190" s="2"/>
      <c r="C190" s="2"/>
      <c r="D190" s="2"/>
      <c r="E190" s="45">
        <v>0</v>
      </c>
      <c r="F190" s="45" t="str">
        <f>[1]popis!F625</f>
        <v xml:space="preserve"> m2</v>
      </c>
      <c r="G190" s="165">
        <v>1250</v>
      </c>
      <c r="H190" s="100">
        <v>500</v>
      </c>
      <c r="I190" s="40">
        <v>4</v>
      </c>
      <c r="J190" s="47"/>
      <c r="K190" s="48">
        <f t="shared" si="19"/>
        <v>0</v>
      </c>
    </row>
    <row r="191" spans="1:11">
      <c r="A191" s="89" t="s">
        <v>92</v>
      </c>
      <c r="B191" s="2"/>
      <c r="C191" s="2"/>
      <c r="D191" s="2"/>
      <c r="E191" s="45" t="str">
        <f>[1]popis!E626</f>
        <v>SIST EN 1542</v>
      </c>
      <c r="F191" s="45" t="str">
        <f>[1]popis!F626</f>
        <v xml:space="preserve"> m2</v>
      </c>
      <c r="G191" s="165">
        <v>1250</v>
      </c>
      <c r="H191" s="100">
        <v>500</v>
      </c>
      <c r="I191" s="40">
        <v>4</v>
      </c>
      <c r="J191" s="47"/>
      <c r="K191" s="48">
        <f t="shared" si="19"/>
        <v>0</v>
      </c>
    </row>
    <row r="192" spans="1:11">
      <c r="A192" s="89" t="s">
        <v>93</v>
      </c>
      <c r="B192" s="2"/>
      <c r="C192" s="2"/>
      <c r="D192" s="2"/>
      <c r="E192" s="45">
        <v>0</v>
      </c>
      <c r="F192" s="45" t="str">
        <f>[1]popis!F627</f>
        <v xml:space="preserve"> t</v>
      </c>
      <c r="G192" s="165"/>
      <c r="H192" s="86" t="s">
        <v>94</v>
      </c>
      <c r="I192" s="40">
        <v>1</v>
      </c>
      <c r="J192" s="47"/>
      <c r="K192" s="48">
        <f t="shared" si="19"/>
        <v>0</v>
      </c>
    </row>
    <row r="193" spans="1:11">
      <c r="A193" s="90" t="s">
        <v>71</v>
      </c>
      <c r="B193" s="1"/>
      <c r="C193" s="1"/>
      <c r="D193" s="1"/>
      <c r="E193" s="45" t="s">
        <v>312</v>
      </c>
      <c r="F193" s="45" t="s">
        <v>313</v>
      </c>
      <c r="G193" s="165"/>
      <c r="H193" s="165" t="s">
        <v>314</v>
      </c>
      <c r="I193" s="40">
        <v>40</v>
      </c>
      <c r="J193" s="47"/>
      <c r="K193" s="48">
        <f>I193*J193</f>
        <v>0</v>
      </c>
    </row>
    <row r="194" spans="1:11">
      <c r="A194" s="90" t="s">
        <v>72</v>
      </c>
      <c r="B194" s="1"/>
      <c r="C194" s="1"/>
      <c r="D194" s="1"/>
      <c r="E194" s="45" t="s">
        <v>75</v>
      </c>
      <c r="H194" s="26"/>
    </row>
    <row r="195" spans="1:11">
      <c r="A195" s="88"/>
      <c r="B195" s="88"/>
      <c r="C195" s="88"/>
      <c r="D195" s="88"/>
      <c r="E195" s="75"/>
      <c r="F195" s="76"/>
      <c r="G195" s="77"/>
      <c r="H195" s="77"/>
      <c r="I195" s="78"/>
    </row>
    <row r="196" spans="1:11">
      <c r="A196" s="87" t="s">
        <v>95</v>
      </c>
      <c r="B196" s="88"/>
      <c r="C196" s="88"/>
      <c r="D196" s="88"/>
      <c r="E196" s="75"/>
      <c r="F196" s="76"/>
      <c r="G196" s="77"/>
      <c r="H196" s="77"/>
      <c r="I196" s="78"/>
    </row>
    <row r="197" spans="1:11">
      <c r="A197" s="89" t="s">
        <v>85</v>
      </c>
      <c r="B197" s="88"/>
      <c r="C197" s="88"/>
      <c r="D197" s="88"/>
      <c r="E197" s="45">
        <v>0</v>
      </c>
      <c r="F197" s="45" t="str">
        <f>[1]popis!F641</f>
        <v xml:space="preserve"> število</v>
      </c>
      <c r="G197" s="165"/>
      <c r="H197" s="100" t="s">
        <v>96</v>
      </c>
      <c r="I197" s="40">
        <v>4</v>
      </c>
      <c r="J197" s="47"/>
      <c r="K197" s="48">
        <f>I197*J197</f>
        <v>0</v>
      </c>
    </row>
    <row r="198" spans="1:11">
      <c r="A198" s="89" t="s">
        <v>97</v>
      </c>
      <c r="B198" s="88"/>
      <c r="C198" s="88"/>
      <c r="D198" s="88"/>
      <c r="E198" s="75"/>
    </row>
    <row r="199" spans="1:11">
      <c r="A199" s="89" t="s">
        <v>98</v>
      </c>
      <c r="B199" s="88"/>
      <c r="C199" s="88"/>
      <c r="D199" s="88"/>
      <c r="E199" s="45">
        <v>0</v>
      </c>
      <c r="F199" s="45" t="str">
        <f>[1]popis!F643</f>
        <v>objekt</v>
      </c>
      <c r="G199" s="165"/>
      <c r="H199" s="86" t="s">
        <v>94</v>
      </c>
      <c r="I199" s="40">
        <v>4</v>
      </c>
      <c r="J199" s="51"/>
      <c r="K199" s="48">
        <f>I199*J199</f>
        <v>0</v>
      </c>
    </row>
    <row r="200" spans="1:11">
      <c r="A200" s="88"/>
      <c r="B200" s="88"/>
      <c r="C200" s="88" t="s">
        <v>99</v>
      </c>
      <c r="D200" s="88"/>
      <c r="E200" s="103" t="s">
        <v>100</v>
      </c>
      <c r="G200" s="98"/>
      <c r="H200" s="103"/>
      <c r="I200" s="99"/>
    </row>
    <row r="201" spans="1:11" ht="14.25" customHeight="1">
      <c r="A201" s="88"/>
      <c r="B201" s="88"/>
      <c r="C201" s="88"/>
      <c r="D201" s="88"/>
      <c r="E201" s="75" t="s">
        <v>101</v>
      </c>
      <c r="G201" s="77"/>
      <c r="H201" s="75"/>
      <c r="I201" s="78"/>
    </row>
    <row r="202" spans="1:11">
      <c r="H202" s="26"/>
      <c r="I202" s="104"/>
    </row>
    <row r="203" spans="1:11">
      <c r="A203" s="10" t="str">
        <f>A186</f>
        <v xml:space="preserve">5  HIDROIZOLACIJE </v>
      </c>
      <c r="H203" s="26"/>
      <c r="I203" s="78" t="s">
        <v>86</v>
      </c>
      <c r="J203" s="212">
        <f>SUM(K189:K199)</f>
        <v>0</v>
      </c>
      <c r="K203" s="213"/>
    </row>
    <row r="204" spans="1:11">
      <c r="H204" s="26"/>
      <c r="I204" s="104"/>
    </row>
    <row r="205" spans="1:11">
      <c r="A205" s="87" t="s">
        <v>103</v>
      </c>
      <c r="B205" s="88"/>
      <c r="C205" s="88"/>
      <c r="D205" s="88"/>
      <c r="E205" s="75"/>
      <c r="F205" s="76"/>
      <c r="G205" s="77"/>
      <c r="H205" s="77"/>
      <c r="I205" s="78"/>
    </row>
    <row r="206" spans="1:11">
      <c r="A206" s="87"/>
      <c r="B206" s="88"/>
      <c r="C206" s="88"/>
      <c r="D206" s="88"/>
      <c r="E206" s="75"/>
      <c r="F206" s="76"/>
      <c r="G206" s="77"/>
      <c r="H206" s="77"/>
      <c r="I206" s="78"/>
    </row>
    <row r="207" spans="1:11">
      <c r="A207" s="87" t="s">
        <v>104</v>
      </c>
      <c r="B207" s="88"/>
      <c r="C207" s="88"/>
      <c r="D207" s="88"/>
      <c r="E207" s="75"/>
      <c r="F207" s="76"/>
      <c r="G207" s="77"/>
      <c r="H207" s="77"/>
      <c r="I207" s="78"/>
    </row>
    <row r="208" spans="1:11">
      <c r="A208" s="22" t="s">
        <v>105</v>
      </c>
      <c r="B208" s="88"/>
      <c r="C208" s="88"/>
      <c r="D208" s="88"/>
      <c r="E208" s="75"/>
      <c r="F208" s="76"/>
      <c r="G208" s="77"/>
      <c r="H208" s="77"/>
      <c r="I208" s="78"/>
    </row>
    <row r="209" spans="1:11">
      <c r="A209" s="89" t="s">
        <v>106</v>
      </c>
      <c r="B209" s="88"/>
      <c r="C209" s="88"/>
      <c r="D209" s="88"/>
      <c r="E209" s="75"/>
      <c r="F209" s="76"/>
      <c r="G209" s="77"/>
      <c r="H209" s="77"/>
      <c r="I209" s="78"/>
    </row>
    <row r="210" spans="1:11">
      <c r="A210" s="106" t="s">
        <v>107</v>
      </c>
      <c r="B210" s="88"/>
      <c r="C210" s="88"/>
      <c r="D210" s="88"/>
      <c r="E210" s="75"/>
      <c r="F210" s="76"/>
      <c r="G210" s="77"/>
      <c r="H210" s="77"/>
      <c r="I210" s="78"/>
    </row>
    <row r="211" spans="1:11">
      <c r="A211" s="89"/>
      <c r="B211" s="88"/>
      <c r="C211" s="88"/>
      <c r="D211" s="88"/>
      <c r="E211" s="75"/>
      <c r="F211" s="76"/>
      <c r="G211" s="77"/>
      <c r="H211" s="77"/>
      <c r="I211" s="78"/>
    </row>
    <row r="212" spans="1:11">
      <c r="A212" s="87" t="s">
        <v>108</v>
      </c>
      <c r="B212" s="88"/>
      <c r="C212" s="88"/>
      <c r="D212" s="88"/>
      <c r="E212" s="75"/>
      <c r="F212" s="76"/>
      <c r="G212" s="77"/>
      <c r="H212" s="77"/>
      <c r="I212" s="78"/>
    </row>
    <row r="213" spans="1:11">
      <c r="A213" s="22" t="s">
        <v>109</v>
      </c>
      <c r="B213" s="88"/>
      <c r="C213" s="88"/>
      <c r="D213" s="88"/>
      <c r="E213" s="75"/>
      <c r="F213" s="76"/>
      <c r="G213" s="77"/>
      <c r="H213" s="77"/>
      <c r="I213" s="78"/>
    </row>
    <row r="214" spans="1:11">
      <c r="A214" s="89"/>
      <c r="B214" s="88"/>
      <c r="C214" s="88"/>
      <c r="D214" s="88"/>
      <c r="E214" s="75"/>
      <c r="F214" s="76"/>
      <c r="G214" s="77"/>
      <c r="H214" s="77"/>
      <c r="I214" s="78"/>
    </row>
    <row r="215" spans="1:11">
      <c r="A215" s="87" t="s">
        <v>110</v>
      </c>
      <c r="B215" s="88"/>
      <c r="C215" s="88"/>
      <c r="D215" s="88"/>
      <c r="E215" s="75"/>
      <c r="F215" s="76"/>
      <c r="G215" s="77"/>
      <c r="H215" s="77"/>
      <c r="I215" s="78"/>
    </row>
    <row r="216" spans="1:11">
      <c r="A216" s="89" t="s">
        <v>111</v>
      </c>
      <c r="B216" s="88"/>
      <c r="C216" s="88"/>
      <c r="D216" s="88"/>
      <c r="E216" s="75"/>
      <c r="F216" s="76"/>
      <c r="G216" s="77"/>
      <c r="H216" s="77"/>
      <c r="J216" s="176"/>
      <c r="K216" s="54"/>
    </row>
    <row r="217" spans="1:11">
      <c r="A217" s="89"/>
      <c r="B217" s="88"/>
      <c r="C217" s="88"/>
      <c r="D217" s="88"/>
      <c r="E217" s="75"/>
      <c r="F217" s="76"/>
      <c r="G217" s="77"/>
      <c r="H217" s="77"/>
      <c r="I217" s="78"/>
    </row>
    <row r="218" spans="1:11">
      <c r="A218" s="87" t="s">
        <v>112</v>
      </c>
      <c r="B218" s="88"/>
      <c r="C218" s="88"/>
      <c r="D218" s="88"/>
      <c r="E218" s="75"/>
      <c r="F218" s="76"/>
      <c r="G218" s="77"/>
      <c r="H218" s="77"/>
      <c r="I218" s="78"/>
    </row>
    <row r="219" spans="1:11">
      <c r="A219" s="89" t="s">
        <v>113</v>
      </c>
      <c r="B219" s="88"/>
      <c r="C219" s="88"/>
      <c r="D219" s="88"/>
      <c r="E219" s="75"/>
      <c r="F219" s="76"/>
      <c r="G219" s="77"/>
      <c r="H219" s="77" t="s">
        <v>334</v>
      </c>
      <c r="I219" s="40">
        <v>7</v>
      </c>
      <c r="J219" s="47"/>
      <c r="K219" s="48">
        <f>I219*J219</f>
        <v>0</v>
      </c>
    </row>
    <row r="220" spans="1:11">
      <c r="A220" s="89"/>
      <c r="B220" s="88"/>
      <c r="C220" s="88"/>
      <c r="D220" s="88"/>
      <c r="E220" s="75"/>
      <c r="F220" s="76"/>
      <c r="G220" s="77"/>
      <c r="H220" s="77"/>
      <c r="I220" s="78"/>
    </row>
    <row r="221" spans="1:11">
      <c r="A221" s="87" t="s">
        <v>114</v>
      </c>
      <c r="B221" s="88"/>
      <c r="C221" s="88"/>
      <c r="D221" s="88"/>
      <c r="E221" s="75"/>
      <c r="F221" s="76"/>
      <c r="G221" s="77"/>
      <c r="H221" s="77"/>
      <c r="I221" s="78"/>
    </row>
    <row r="222" spans="1:11">
      <c r="A222" s="89" t="s">
        <v>115</v>
      </c>
      <c r="B222" s="88"/>
      <c r="C222" s="88"/>
      <c r="D222" s="88"/>
      <c r="E222" s="75"/>
      <c r="F222" s="76"/>
      <c r="G222" s="77"/>
      <c r="H222" s="86" t="s">
        <v>116</v>
      </c>
      <c r="I222" s="40">
        <v>24</v>
      </c>
      <c r="J222" s="47"/>
      <c r="K222" s="48">
        <f>I222*J222</f>
        <v>0</v>
      </c>
    </row>
    <row r="223" spans="1:11">
      <c r="A223" s="89"/>
      <c r="B223" s="88"/>
      <c r="C223" s="88"/>
      <c r="D223" s="88"/>
      <c r="E223" s="75"/>
      <c r="F223" s="76"/>
      <c r="G223" s="77"/>
      <c r="H223" s="77"/>
      <c r="I223" s="78"/>
    </row>
    <row r="224" spans="1:11">
      <c r="A224" s="87" t="s">
        <v>117</v>
      </c>
      <c r="B224" s="88"/>
      <c r="C224" s="88"/>
      <c r="D224" s="88"/>
      <c r="E224" s="45" t="str">
        <f>[1]popis!E730</f>
        <v>SIST EN 12350-1</v>
      </c>
      <c r="F224" s="76"/>
      <c r="G224" s="77"/>
      <c r="H224" s="77"/>
      <c r="I224" s="78"/>
    </row>
    <row r="225" spans="1:11">
      <c r="A225" s="22" t="s">
        <v>118</v>
      </c>
      <c r="D225" s="26"/>
      <c r="E225" s="45" t="str">
        <f>[1]popis!E731</f>
        <v>SIST EN 12350-2</v>
      </c>
      <c r="F225" s="45" t="str">
        <f>[1]popis!F731</f>
        <v xml:space="preserve"> m3</v>
      </c>
      <c r="G225" s="165">
        <v>18730</v>
      </c>
      <c r="H225" s="86" t="s">
        <v>119</v>
      </c>
      <c r="I225" s="40">
        <v>30</v>
      </c>
      <c r="J225" s="47"/>
      <c r="K225" s="48">
        <f t="shared" ref="K225:K227" si="20">I225*J225</f>
        <v>0</v>
      </c>
    </row>
    <row r="226" spans="1:11">
      <c r="A226" s="22" t="s">
        <v>120</v>
      </c>
      <c r="E226" s="45" t="str">
        <f>[1]popis!E732</f>
        <v>SIST EN 12350-7</v>
      </c>
      <c r="F226" s="45" t="str">
        <f>[1]popis!F732</f>
        <v xml:space="preserve"> m3</v>
      </c>
      <c r="G226" s="165"/>
      <c r="H226" s="86" t="s">
        <v>119</v>
      </c>
      <c r="I226" s="40"/>
      <c r="J226" s="47"/>
      <c r="K226" s="48">
        <f t="shared" si="20"/>
        <v>0</v>
      </c>
    </row>
    <row r="227" spans="1:11">
      <c r="A227" s="22" t="s">
        <v>121</v>
      </c>
      <c r="E227" s="45" t="str">
        <f>[1]popis!E733</f>
        <v>SIST EN 12350-7</v>
      </c>
      <c r="F227" s="45" t="str">
        <f>[1]popis!F733</f>
        <v xml:space="preserve"> m3</v>
      </c>
      <c r="G227" s="165">
        <v>430</v>
      </c>
      <c r="H227" s="86" t="s">
        <v>119</v>
      </c>
      <c r="I227" s="40">
        <v>10</v>
      </c>
      <c r="J227" s="47"/>
      <c r="K227" s="48">
        <f t="shared" si="20"/>
        <v>0</v>
      </c>
    </row>
    <row r="228" spans="1:11">
      <c r="A228" s="88"/>
      <c r="B228" s="88"/>
      <c r="C228" s="88"/>
      <c r="D228" s="88"/>
      <c r="E228" s="75"/>
      <c r="F228" s="76" t="s">
        <v>122</v>
      </c>
      <c r="H228" s="77"/>
      <c r="I228" s="78"/>
    </row>
    <row r="229" spans="1:11">
      <c r="A229" s="87" t="s">
        <v>123</v>
      </c>
      <c r="B229" s="88"/>
      <c r="C229" s="88"/>
      <c r="D229" s="88"/>
      <c r="E229" s="75"/>
      <c r="F229" s="76"/>
      <c r="H229" s="77"/>
      <c r="I229" s="78"/>
    </row>
    <row r="230" spans="1:11">
      <c r="A230" s="87" t="s">
        <v>124</v>
      </c>
      <c r="B230" s="88"/>
      <c r="C230" s="88"/>
      <c r="D230" s="88"/>
      <c r="E230" s="75"/>
      <c r="F230" s="76"/>
      <c r="H230" s="77"/>
      <c r="I230" s="78"/>
    </row>
    <row r="231" spans="1:11">
      <c r="A231" s="22" t="s">
        <v>125</v>
      </c>
      <c r="B231" s="89"/>
      <c r="C231" s="89"/>
      <c r="D231" s="89"/>
      <c r="E231" s="45" t="str">
        <f>[1]popis!E737</f>
        <v>SIST EN 12390-3</v>
      </c>
      <c r="F231" s="45" t="str">
        <f>[1]popis!F737</f>
        <v xml:space="preserve"> m3</v>
      </c>
      <c r="G231" s="165">
        <v>14000</v>
      </c>
      <c r="H231" s="86" t="s">
        <v>126</v>
      </c>
      <c r="I231" s="40">
        <v>45</v>
      </c>
      <c r="J231" s="47"/>
      <c r="K231" s="48">
        <f t="shared" ref="K231:K233" si="21">I231*J231</f>
        <v>0</v>
      </c>
    </row>
    <row r="232" spans="1:11">
      <c r="A232" s="22" t="s">
        <v>127</v>
      </c>
      <c r="B232" s="89"/>
      <c r="C232" s="89"/>
      <c r="D232" s="89"/>
      <c r="E232" s="45" t="str">
        <f>[1]popis!E738</f>
        <v>SIST EN 12390-7</v>
      </c>
      <c r="F232" s="45" t="str">
        <f>[1]popis!F738</f>
        <v xml:space="preserve"> m3</v>
      </c>
      <c r="G232" s="165">
        <v>14000</v>
      </c>
      <c r="H232" s="86" t="s">
        <v>126</v>
      </c>
      <c r="I232" s="40">
        <v>45</v>
      </c>
      <c r="J232" s="47"/>
      <c r="K232" s="48">
        <f t="shared" si="21"/>
        <v>0</v>
      </c>
    </row>
    <row r="233" spans="1:11">
      <c r="A233" s="22" t="s">
        <v>128</v>
      </c>
      <c r="B233" s="89"/>
      <c r="C233" s="89"/>
      <c r="D233" s="89"/>
      <c r="E233" s="45" t="str">
        <f>[1]popis!E739</f>
        <v>SIST EN 12390-8</v>
      </c>
      <c r="F233" s="45" t="str">
        <f>[1]popis!F739</f>
        <v xml:space="preserve"> m3</v>
      </c>
      <c r="G233" s="165">
        <v>14000</v>
      </c>
      <c r="H233" s="86" t="s">
        <v>116</v>
      </c>
      <c r="I233" s="40">
        <v>7</v>
      </c>
      <c r="J233" s="47"/>
      <c r="K233" s="48">
        <f t="shared" si="21"/>
        <v>0</v>
      </c>
    </row>
    <row r="234" spans="1:11">
      <c r="A234" s="22" t="s">
        <v>130</v>
      </c>
      <c r="B234" s="89"/>
      <c r="C234" s="89"/>
      <c r="D234" s="89"/>
      <c r="E234" s="75"/>
      <c r="F234" s="95"/>
      <c r="G234" s="177"/>
      <c r="H234" s="178"/>
      <c r="I234" s="179"/>
    </row>
    <row r="235" spans="1:11">
      <c r="A235" s="22" t="s">
        <v>131</v>
      </c>
      <c r="B235" s="89"/>
      <c r="C235" s="89"/>
      <c r="D235" s="89"/>
      <c r="E235" s="45" t="str">
        <f>[1]popis!E742</f>
        <v>SIST 1026</v>
      </c>
      <c r="F235" s="45" t="str">
        <f>[1]popis!F742</f>
        <v xml:space="preserve"> m3</v>
      </c>
      <c r="G235" s="165">
        <v>120</v>
      </c>
      <c r="H235" s="86" t="s">
        <v>129</v>
      </c>
      <c r="I235" s="40">
        <v>1</v>
      </c>
      <c r="J235" s="47"/>
      <c r="K235" s="48">
        <f>I235*J235</f>
        <v>0</v>
      </c>
    </row>
    <row r="236" spans="1:11">
      <c r="A236" s="89"/>
      <c r="B236" s="89"/>
      <c r="C236" s="89"/>
      <c r="D236" s="89"/>
      <c r="E236" s="75"/>
      <c r="F236" s="97"/>
      <c r="G236" s="98"/>
      <c r="H236" s="98"/>
      <c r="I236" s="99"/>
    </row>
    <row r="237" spans="1:11">
      <c r="A237" s="87" t="s">
        <v>132</v>
      </c>
      <c r="B237" s="89"/>
      <c r="C237" s="89"/>
      <c r="D237" s="89"/>
      <c r="E237" s="75"/>
      <c r="F237" s="107"/>
      <c r="G237" s="180"/>
      <c r="H237" s="180"/>
      <c r="I237" s="181"/>
    </row>
    <row r="238" spans="1:11">
      <c r="A238" s="108" t="s">
        <v>133</v>
      </c>
      <c r="B238" s="89"/>
      <c r="C238" s="89"/>
      <c r="D238" s="89"/>
      <c r="E238" s="45" t="str">
        <f>[1]popis!E745</f>
        <v>DIN 1048, Heft 422</v>
      </c>
      <c r="F238" s="45" t="str">
        <f>[1]popis!F745</f>
        <v xml:space="preserve"> m3</v>
      </c>
      <c r="G238" s="165"/>
      <c r="H238" s="86" t="s">
        <v>134</v>
      </c>
      <c r="I238" s="40">
        <v>1</v>
      </c>
      <c r="J238" s="47"/>
      <c r="K238" s="48">
        <f t="shared" ref="K238:K240" si="22">I238*J238</f>
        <v>0</v>
      </c>
    </row>
    <row r="239" spans="1:11">
      <c r="A239" s="108" t="s">
        <v>135</v>
      </c>
      <c r="B239" s="89"/>
      <c r="C239" s="89"/>
      <c r="D239" s="89"/>
      <c r="E239" s="45" t="str">
        <f>[1]popis!E746</f>
        <v>ASTM C512-02</v>
      </c>
      <c r="F239" s="45" t="str">
        <f>[1]popis!F746</f>
        <v xml:space="preserve"> m3</v>
      </c>
      <c r="G239" s="165"/>
      <c r="H239" s="86" t="s">
        <v>134</v>
      </c>
      <c r="I239" s="40">
        <v>1</v>
      </c>
      <c r="J239" s="47"/>
      <c r="K239" s="48">
        <f t="shared" si="22"/>
        <v>0</v>
      </c>
    </row>
    <row r="240" spans="1:11">
      <c r="A240" s="108" t="s">
        <v>136</v>
      </c>
      <c r="B240" s="89"/>
      <c r="C240" s="89"/>
      <c r="D240" s="89"/>
      <c r="E240" s="45" t="str">
        <f>[1]popis!E747</f>
        <v>ASTM C469-02</v>
      </c>
      <c r="F240" s="45" t="str">
        <f>[1]popis!F747</f>
        <v xml:space="preserve"> m3</v>
      </c>
      <c r="G240" s="165"/>
      <c r="H240" s="86" t="s">
        <v>134</v>
      </c>
      <c r="I240" s="40">
        <v>1</v>
      </c>
      <c r="J240" s="47"/>
      <c r="K240" s="48">
        <f t="shared" si="22"/>
        <v>0</v>
      </c>
    </row>
    <row r="241" spans="1:11">
      <c r="B241" s="89"/>
      <c r="C241" s="89"/>
      <c r="D241" s="89"/>
      <c r="E241" s="102" t="s">
        <v>137</v>
      </c>
      <c r="G241" s="98"/>
      <c r="H241" s="98"/>
      <c r="I241" s="99"/>
    </row>
    <row r="242" spans="1:11">
      <c r="A242" s="88"/>
      <c r="B242" s="88"/>
      <c r="C242" s="88"/>
      <c r="D242" s="88"/>
      <c r="E242" s="101" t="s">
        <v>138</v>
      </c>
      <c r="G242" s="77"/>
      <c r="H242" s="77"/>
      <c r="I242" s="78"/>
    </row>
    <row r="243" spans="1:11">
      <c r="A243" s="88"/>
      <c r="B243" s="88"/>
      <c r="C243" s="88"/>
      <c r="D243" s="88"/>
      <c r="E243" s="101" t="s">
        <v>139</v>
      </c>
      <c r="G243" s="77"/>
      <c r="H243" s="77"/>
      <c r="I243" s="78"/>
    </row>
    <row r="244" spans="1:11">
      <c r="A244" s="88"/>
      <c r="B244" s="88"/>
      <c r="C244" s="88"/>
      <c r="D244" s="88"/>
      <c r="E244" s="101" t="s">
        <v>140</v>
      </c>
      <c r="G244" s="77"/>
      <c r="H244" s="77"/>
      <c r="I244" s="78"/>
    </row>
    <row r="245" spans="1:11">
      <c r="A245" s="88"/>
      <c r="B245" s="88"/>
      <c r="C245" s="88"/>
      <c r="D245" s="88"/>
      <c r="E245" s="101" t="s">
        <v>141</v>
      </c>
      <c r="G245" s="77"/>
      <c r="H245" s="77"/>
      <c r="I245" s="78"/>
    </row>
    <row r="246" spans="1:11">
      <c r="A246" s="88"/>
      <c r="B246" s="88"/>
      <c r="C246" s="88"/>
      <c r="D246" s="88"/>
      <c r="E246" s="101" t="s">
        <v>142</v>
      </c>
      <c r="G246" s="77"/>
      <c r="H246" s="77"/>
      <c r="I246" s="78"/>
    </row>
    <row r="247" spans="1:11">
      <c r="A247" s="88"/>
      <c r="B247" s="88"/>
      <c r="C247" s="88"/>
      <c r="D247" s="88"/>
      <c r="E247" s="101" t="s">
        <v>143</v>
      </c>
      <c r="G247" s="77"/>
      <c r="H247" s="77"/>
      <c r="I247" s="78"/>
    </row>
    <row r="248" spans="1:11">
      <c r="A248" s="88"/>
      <c r="B248" s="88"/>
      <c r="C248" s="88"/>
      <c r="D248" s="88"/>
      <c r="E248" s="101" t="s">
        <v>144</v>
      </c>
      <c r="G248" s="77"/>
      <c r="H248" s="77"/>
      <c r="I248" s="78"/>
    </row>
    <row r="249" spans="1:11">
      <c r="A249" s="87" t="s">
        <v>145</v>
      </c>
      <c r="B249" s="88"/>
      <c r="C249" s="88"/>
      <c r="D249" s="88"/>
      <c r="E249" s="75"/>
      <c r="F249" s="76"/>
      <c r="G249" s="77"/>
      <c r="H249" s="61"/>
      <c r="I249" s="92"/>
    </row>
    <row r="250" spans="1:11">
      <c r="A250" s="44" t="s">
        <v>102</v>
      </c>
    </row>
    <row r="251" spans="1:11">
      <c r="A251" s="22" t="s">
        <v>146</v>
      </c>
      <c r="E251" s="45"/>
      <c r="F251" s="45" t="str">
        <f>[1]popis!F758</f>
        <v xml:space="preserve"> na mesec</v>
      </c>
      <c r="G251" s="165"/>
      <c r="H251" s="165" t="s">
        <v>315</v>
      </c>
      <c r="I251" s="40">
        <v>6</v>
      </c>
      <c r="J251" s="47"/>
      <c r="K251" s="48">
        <f>I251*J251</f>
        <v>0</v>
      </c>
    </row>
    <row r="252" spans="1:11">
      <c r="A252" s="44"/>
    </row>
    <row r="253" spans="1:11">
      <c r="A253" s="87"/>
      <c r="B253" s="88"/>
      <c r="C253" s="88"/>
      <c r="D253" s="88"/>
      <c r="E253" s="75"/>
      <c r="F253" s="76"/>
      <c r="G253" s="77"/>
      <c r="H253" s="77"/>
      <c r="I253" s="78"/>
    </row>
    <row r="254" spans="1:11">
      <c r="A254" s="87" t="s">
        <v>147</v>
      </c>
      <c r="B254" s="88"/>
      <c r="C254" s="88"/>
      <c r="D254" s="88"/>
      <c r="E254" s="75"/>
      <c r="F254" s="76"/>
      <c r="G254" s="77"/>
      <c r="H254" s="77"/>
      <c r="I254" s="78"/>
    </row>
    <row r="255" spans="1:11">
      <c r="A255" s="87" t="s">
        <v>148</v>
      </c>
      <c r="B255" s="88"/>
      <c r="C255" s="88"/>
      <c r="D255" s="88"/>
      <c r="E255" s="75"/>
      <c r="F255" s="76"/>
      <c r="G255" s="77"/>
      <c r="H255" s="77"/>
      <c r="I255" s="78"/>
    </row>
    <row r="256" spans="1:11">
      <c r="A256" s="87" t="s">
        <v>152</v>
      </c>
      <c r="B256" s="88"/>
      <c r="C256" s="88"/>
      <c r="D256" s="88"/>
      <c r="E256" s="75"/>
      <c r="F256" s="76"/>
      <c r="H256" s="77"/>
      <c r="I256" s="78"/>
    </row>
    <row r="257" spans="1:11">
      <c r="A257" s="109" t="s">
        <v>149</v>
      </c>
      <c r="B257" s="88"/>
      <c r="C257" s="88"/>
      <c r="D257" s="88"/>
      <c r="E257" s="45" t="str">
        <f>[1]popis!E842</f>
        <v>SIST EN 445</v>
      </c>
      <c r="F257" s="45" t="str">
        <f>[1]popis!F842</f>
        <v xml:space="preserve"> objekt</v>
      </c>
      <c r="G257" s="165"/>
      <c r="H257" s="86"/>
      <c r="I257" s="40">
        <v>1</v>
      </c>
      <c r="J257" s="47"/>
      <c r="K257" s="48">
        <f t="shared" ref="K257:K261" si="23">I257*J257</f>
        <v>0</v>
      </c>
    </row>
    <row r="258" spans="1:11">
      <c r="A258" s="109" t="s">
        <v>150</v>
      </c>
      <c r="B258" s="88"/>
      <c r="C258" s="88"/>
      <c r="D258" s="88"/>
      <c r="E258" s="45" t="str">
        <f>[1]popis!E843</f>
        <v>SIST EN 445</v>
      </c>
      <c r="F258" s="45" t="str">
        <f>[1]popis!F843</f>
        <v xml:space="preserve"> objekt</v>
      </c>
      <c r="G258" s="165"/>
      <c r="H258" s="86" t="s">
        <v>129</v>
      </c>
      <c r="I258" s="40">
        <v>1</v>
      </c>
      <c r="J258" s="47"/>
      <c r="K258" s="48">
        <f t="shared" si="23"/>
        <v>0</v>
      </c>
    </row>
    <row r="259" spans="1:11">
      <c r="A259" s="109" t="s">
        <v>153</v>
      </c>
      <c r="B259" s="88"/>
      <c r="C259" s="88"/>
      <c r="D259" s="88"/>
      <c r="E259" s="45" t="str">
        <f>[1]popis!E844</f>
        <v>SIST EN 445</v>
      </c>
      <c r="F259" s="45" t="str">
        <f>[1]popis!F844</f>
        <v xml:space="preserve"> objekt</v>
      </c>
      <c r="G259" s="165"/>
      <c r="H259" s="86" t="s">
        <v>129</v>
      </c>
      <c r="I259" s="40">
        <v>1</v>
      </c>
      <c r="J259" s="47"/>
      <c r="K259" s="48">
        <f t="shared" si="23"/>
        <v>0</v>
      </c>
    </row>
    <row r="260" spans="1:11">
      <c r="A260" s="109" t="s">
        <v>151</v>
      </c>
      <c r="B260" s="88"/>
      <c r="C260" s="88"/>
      <c r="D260" s="88"/>
      <c r="E260" s="45" t="str">
        <f>[1]popis!E845</f>
        <v>SIST EN 445</v>
      </c>
      <c r="F260" s="45" t="str">
        <f>[1]popis!F845</f>
        <v xml:space="preserve"> objekt</v>
      </c>
      <c r="G260" s="165"/>
      <c r="H260" s="86" t="s">
        <v>129</v>
      </c>
      <c r="I260" s="40">
        <v>1</v>
      </c>
      <c r="J260" s="47"/>
      <c r="K260" s="48">
        <f t="shared" si="23"/>
        <v>0</v>
      </c>
    </row>
    <row r="261" spans="1:11">
      <c r="A261" s="109" t="s">
        <v>154</v>
      </c>
      <c r="B261" s="88"/>
      <c r="C261" s="88"/>
      <c r="D261" s="88"/>
      <c r="E261" s="45" t="str">
        <f>[1]popis!E846</f>
        <v>SIST EN 445</v>
      </c>
      <c r="F261" s="45" t="str">
        <f>[1]popis!F846</f>
        <v xml:space="preserve"> objekt</v>
      </c>
      <c r="G261" s="165"/>
      <c r="H261" s="86" t="s">
        <v>129</v>
      </c>
      <c r="I261" s="40">
        <v>1</v>
      </c>
      <c r="J261" s="47"/>
      <c r="K261" s="48">
        <f t="shared" si="23"/>
        <v>0</v>
      </c>
    </row>
    <row r="262" spans="1:11">
      <c r="A262" s="88"/>
      <c r="B262" s="88"/>
      <c r="C262" s="88"/>
      <c r="D262" s="88"/>
      <c r="E262" s="102" t="s">
        <v>155</v>
      </c>
      <c r="G262" s="98"/>
      <c r="H262" s="98"/>
      <c r="I262" s="99"/>
    </row>
    <row r="263" spans="1:11">
      <c r="A263" s="88"/>
      <c r="B263" s="88"/>
      <c r="C263" s="88"/>
      <c r="D263" s="88"/>
      <c r="E263" s="101" t="s">
        <v>156</v>
      </c>
      <c r="G263" s="77"/>
      <c r="H263" s="77"/>
      <c r="I263" s="78"/>
    </row>
    <row r="264" spans="1:11">
      <c r="A264" s="88"/>
      <c r="B264" s="88"/>
      <c r="C264" s="88"/>
      <c r="D264" s="88"/>
      <c r="E264" s="101" t="s">
        <v>157</v>
      </c>
      <c r="G264" s="77"/>
      <c r="H264" s="77"/>
      <c r="I264" s="78"/>
    </row>
    <row r="265" spans="1:11">
      <c r="A265" s="1"/>
      <c r="B265" s="1"/>
      <c r="C265" s="1"/>
      <c r="D265" s="1"/>
      <c r="H265" s="26"/>
      <c r="J265" s="53"/>
      <c r="K265" s="54"/>
    </row>
    <row r="266" spans="1:11">
      <c r="A266" s="10" t="str">
        <f>A205</f>
        <v xml:space="preserve">6  CEMENTNI BETON </v>
      </c>
      <c r="B266" s="1"/>
      <c r="C266" s="1"/>
      <c r="D266" s="1"/>
      <c r="H266" s="26"/>
      <c r="I266" s="78" t="s">
        <v>86</v>
      </c>
      <c r="J266" s="212">
        <f>SUM(K219:K261)</f>
        <v>0</v>
      </c>
      <c r="K266" s="213"/>
    </row>
    <row r="267" spans="1:11">
      <c r="A267" s="1"/>
      <c r="B267" s="1"/>
      <c r="C267" s="1"/>
      <c r="D267" s="1"/>
      <c r="H267" s="26"/>
      <c r="J267" s="53"/>
      <c r="K267" s="54"/>
    </row>
    <row r="268" spans="1:11">
      <c r="A268" s="1"/>
      <c r="B268" s="1"/>
      <c r="C268" s="1"/>
      <c r="D268" s="1"/>
      <c r="H268" s="26"/>
      <c r="J268" s="53"/>
      <c r="K268" s="54"/>
    </row>
    <row r="269" spans="1:11">
      <c r="A269" s="87" t="s">
        <v>158</v>
      </c>
      <c r="B269" s="88"/>
      <c r="C269" s="88"/>
      <c r="D269" s="88"/>
      <c r="E269" s="75"/>
      <c r="F269" s="76"/>
      <c r="G269" s="65"/>
      <c r="H269" s="77"/>
      <c r="I269" s="110"/>
      <c r="J269" s="82"/>
      <c r="K269" s="18"/>
    </row>
    <row r="270" spans="1:11">
      <c r="A270" s="87" t="s">
        <v>159</v>
      </c>
      <c r="B270" s="88"/>
      <c r="C270" s="88"/>
      <c r="D270" s="88"/>
      <c r="E270" s="75"/>
      <c r="F270" s="76"/>
      <c r="G270" s="65"/>
      <c r="H270" s="77"/>
      <c r="I270" s="110"/>
      <c r="J270" s="82"/>
      <c r="K270" s="18"/>
    </row>
    <row r="271" spans="1:11">
      <c r="A271" s="87" t="s">
        <v>160</v>
      </c>
      <c r="B271" s="88"/>
      <c r="C271" s="88"/>
      <c r="D271" s="88"/>
      <c r="E271" s="75"/>
      <c r="F271" s="76"/>
      <c r="G271" s="65"/>
      <c r="H271" s="77"/>
      <c r="I271" s="110"/>
      <c r="J271" s="82"/>
      <c r="K271" s="18"/>
    </row>
    <row r="272" spans="1:11">
      <c r="A272" s="111"/>
      <c r="B272" s="88"/>
      <c r="C272" s="88"/>
      <c r="D272" s="88"/>
      <c r="E272" s="75"/>
      <c r="F272" s="76"/>
      <c r="G272" s="65"/>
      <c r="H272" s="77"/>
      <c r="I272" s="110"/>
      <c r="J272" s="82"/>
      <c r="K272" s="18"/>
    </row>
    <row r="273" spans="1:11">
      <c r="A273" s="22" t="s">
        <v>161</v>
      </c>
      <c r="B273" s="88"/>
      <c r="C273" s="88"/>
      <c r="D273" s="88"/>
      <c r="E273" s="75"/>
      <c r="F273" s="76"/>
      <c r="G273" s="65"/>
      <c r="H273" s="77"/>
      <c r="I273" s="110"/>
      <c r="J273" s="82"/>
      <c r="K273" s="18"/>
    </row>
    <row r="274" spans="1:11">
      <c r="A274" s="22" t="s">
        <v>162</v>
      </c>
      <c r="B274" s="88"/>
      <c r="C274" s="88"/>
      <c r="D274" s="88"/>
      <c r="E274" s="105" t="s">
        <v>163</v>
      </c>
      <c r="F274" s="112" t="s">
        <v>164</v>
      </c>
      <c r="G274" s="71">
        <v>1800</v>
      </c>
      <c r="H274" s="113" t="s">
        <v>165</v>
      </c>
      <c r="I274" s="40">
        <v>5</v>
      </c>
      <c r="J274" s="47"/>
      <c r="K274" s="48">
        <f>I274*J274</f>
        <v>0</v>
      </c>
    </row>
    <row r="275" spans="1:11">
      <c r="A275" s="22" t="s">
        <v>166</v>
      </c>
      <c r="B275" s="88"/>
      <c r="C275" s="88"/>
      <c r="D275" s="88"/>
      <c r="E275" s="105"/>
      <c r="F275" s="114" t="s">
        <v>164</v>
      </c>
      <c r="G275" s="71">
        <v>1800</v>
      </c>
      <c r="H275" s="115" t="s">
        <v>165</v>
      </c>
      <c r="I275" s="40">
        <v>5</v>
      </c>
      <c r="J275" s="47"/>
      <c r="K275" s="48">
        <f>I275*J275</f>
        <v>0</v>
      </c>
    </row>
    <row r="276" spans="1:11">
      <c r="A276" s="118"/>
      <c r="B276" s="88"/>
      <c r="C276" s="88"/>
      <c r="D276" s="88"/>
      <c r="E276" s="75"/>
      <c r="F276" s="22"/>
      <c r="I276" s="1"/>
      <c r="J276" s="1"/>
      <c r="K276" s="1"/>
    </row>
    <row r="277" spans="1:11">
      <c r="A277" s="87" t="s">
        <v>167</v>
      </c>
      <c r="B277" s="88"/>
      <c r="C277" s="88"/>
      <c r="D277" s="88"/>
      <c r="E277" s="75"/>
      <c r="F277" s="96"/>
      <c r="G277" s="77"/>
      <c r="H277" s="96"/>
      <c r="I277" s="88"/>
      <c r="J277" s="96"/>
      <c r="K277" s="88"/>
    </row>
    <row r="278" spans="1:11">
      <c r="A278" s="22" t="s">
        <v>168</v>
      </c>
      <c r="B278" s="88"/>
      <c r="C278" s="88"/>
      <c r="D278" s="88"/>
      <c r="E278" s="105"/>
      <c r="F278" s="120" t="s">
        <v>169</v>
      </c>
      <c r="G278" s="71">
        <f>[1]popis!G888</f>
        <v>7</v>
      </c>
      <c r="H278" s="121">
        <v>1</v>
      </c>
      <c r="I278" s="40">
        <v>1</v>
      </c>
      <c r="J278" s="47"/>
      <c r="K278" s="48">
        <f>I278*J278</f>
        <v>0</v>
      </c>
    </row>
    <row r="279" spans="1:11">
      <c r="A279" s="89" t="s">
        <v>170</v>
      </c>
      <c r="B279" s="88"/>
      <c r="C279" s="88"/>
      <c r="D279" s="88"/>
      <c r="E279" s="75"/>
      <c r="F279" s="2"/>
      <c r="G279" s="91"/>
      <c r="H279" s="61"/>
      <c r="I279" s="2"/>
      <c r="J279" s="2"/>
      <c r="K279" s="2"/>
    </row>
    <row r="280" spans="1:11">
      <c r="A280" s="118"/>
      <c r="B280" s="88"/>
      <c r="C280" s="88"/>
      <c r="D280" s="88"/>
      <c r="E280" s="75"/>
      <c r="F280" s="22"/>
      <c r="I280" s="117"/>
      <c r="J280" s="1"/>
      <c r="K280" s="117"/>
    </row>
    <row r="281" spans="1:11">
      <c r="A281" s="87" t="s">
        <v>171</v>
      </c>
      <c r="B281" s="88"/>
      <c r="C281" s="88"/>
      <c r="D281" s="88"/>
      <c r="E281" s="75"/>
      <c r="F281" s="22"/>
      <c r="I281" s="10"/>
      <c r="J281" s="22"/>
      <c r="K281" s="10"/>
    </row>
    <row r="282" spans="1:11">
      <c r="A282" s="87" t="s">
        <v>172</v>
      </c>
      <c r="B282" s="88"/>
      <c r="C282" s="88"/>
      <c r="D282" s="88"/>
      <c r="E282" s="75"/>
      <c r="F282" s="1"/>
      <c r="I282" s="10"/>
      <c r="J282" s="1"/>
      <c r="K282" s="10"/>
    </row>
    <row r="283" spans="1:11">
      <c r="A283" s="22" t="s">
        <v>173</v>
      </c>
      <c r="E283" s="75"/>
      <c r="F283" s="22"/>
      <c r="H283" s="26"/>
      <c r="I283" s="117"/>
      <c r="J283" s="122"/>
      <c r="K283" s="117"/>
    </row>
    <row r="284" spans="1:11">
      <c r="A284" s="22" t="s">
        <v>174</v>
      </c>
      <c r="E284" s="105" t="s">
        <v>175</v>
      </c>
      <c r="F284" s="116" t="s">
        <v>176</v>
      </c>
      <c r="G284" s="71"/>
      <c r="H284" s="45" t="s">
        <v>177</v>
      </c>
      <c r="I284" s="40">
        <v>1</v>
      </c>
      <c r="J284" s="51"/>
      <c r="K284" s="48">
        <f>I284*J284</f>
        <v>0</v>
      </c>
    </row>
    <row r="285" spans="1:11">
      <c r="A285" s="22" t="s">
        <v>178</v>
      </c>
      <c r="E285" s="105" t="s">
        <v>179</v>
      </c>
      <c r="F285" s="116" t="s">
        <v>169</v>
      </c>
      <c r="G285" s="71"/>
      <c r="H285" s="45" t="s">
        <v>180</v>
      </c>
      <c r="I285" s="40">
        <v>1</v>
      </c>
      <c r="J285" s="51"/>
      <c r="K285" s="48">
        <f t="shared" ref="K285:K287" si="24">I285*J285</f>
        <v>0</v>
      </c>
    </row>
    <row r="286" spans="1:11">
      <c r="A286" s="22" t="s">
        <v>181</v>
      </c>
      <c r="E286" s="105" t="s">
        <v>182</v>
      </c>
      <c r="F286" s="116" t="s">
        <v>169</v>
      </c>
      <c r="G286" s="71"/>
      <c r="H286" s="45" t="s">
        <v>180</v>
      </c>
      <c r="I286" s="40">
        <v>1</v>
      </c>
      <c r="J286" s="51"/>
      <c r="K286" s="48">
        <f t="shared" si="24"/>
        <v>0</v>
      </c>
    </row>
    <row r="287" spans="1:11">
      <c r="A287" s="22" t="s">
        <v>183</v>
      </c>
      <c r="E287" s="105"/>
      <c r="F287" s="116" t="s">
        <v>169</v>
      </c>
      <c r="G287" s="71"/>
      <c r="H287" s="45" t="s">
        <v>180</v>
      </c>
      <c r="I287" s="40">
        <v>1</v>
      </c>
      <c r="J287" s="51"/>
      <c r="K287" s="48">
        <f t="shared" si="24"/>
        <v>0</v>
      </c>
    </row>
    <row r="288" spans="1:11">
      <c r="A288" s="118"/>
      <c r="B288" s="88"/>
      <c r="C288" s="88"/>
      <c r="D288" s="88"/>
      <c r="E288" s="75"/>
      <c r="F288" s="88"/>
      <c r="G288" s="77"/>
      <c r="H288" s="182"/>
      <c r="I288" s="2"/>
      <c r="J288" s="87"/>
      <c r="K288" s="2"/>
    </row>
    <row r="289" spans="1:11">
      <c r="A289" s="87" t="s">
        <v>185</v>
      </c>
      <c r="B289" s="88"/>
      <c r="C289" s="88"/>
      <c r="D289" s="88"/>
      <c r="E289" s="75"/>
      <c r="F289" s="22"/>
      <c r="H289" s="26"/>
      <c r="I289" s="117"/>
      <c r="J289" s="119"/>
      <c r="K289" s="117"/>
    </row>
    <row r="290" spans="1:11">
      <c r="A290" s="22" t="s">
        <v>168</v>
      </c>
      <c r="B290" s="88"/>
      <c r="C290" s="88"/>
      <c r="D290" s="88"/>
      <c r="E290" s="105"/>
      <c r="F290" s="120" t="s">
        <v>169</v>
      </c>
      <c r="G290" s="71"/>
      <c r="H290" s="121">
        <v>1</v>
      </c>
      <c r="I290" s="40">
        <v>1</v>
      </c>
      <c r="J290" s="51"/>
      <c r="K290" s="48">
        <f t="shared" ref="K290" si="25">I290*J290</f>
        <v>0</v>
      </c>
    </row>
    <row r="291" spans="1:11">
      <c r="A291" s="123"/>
      <c r="B291" s="88"/>
      <c r="C291" s="88"/>
      <c r="D291" s="88"/>
      <c r="E291" s="75"/>
      <c r="F291" s="89"/>
      <c r="G291" s="77"/>
      <c r="H291" s="96"/>
      <c r="I291" s="87"/>
      <c r="J291" s="88"/>
      <c r="K291" s="87"/>
    </row>
    <row r="292" spans="1:11">
      <c r="A292" s="118"/>
      <c r="B292" s="88"/>
      <c r="C292" s="88"/>
      <c r="D292" s="88"/>
      <c r="E292" s="75"/>
      <c r="F292" s="22"/>
      <c r="H292" s="26"/>
      <c r="I292" s="117"/>
      <c r="J292" s="119"/>
      <c r="K292" s="117"/>
    </row>
    <row r="293" spans="1:11">
      <c r="A293" s="87" t="s">
        <v>186</v>
      </c>
      <c r="B293" s="88"/>
      <c r="C293" s="88"/>
      <c r="D293" s="88"/>
      <c r="E293" s="75"/>
      <c r="F293" s="1"/>
      <c r="G293" s="124"/>
      <c r="H293" s="26"/>
      <c r="I293" s="122"/>
      <c r="J293" s="122"/>
      <c r="K293" s="122"/>
    </row>
    <row r="294" spans="1:11">
      <c r="A294" s="111"/>
      <c r="B294" s="88"/>
      <c r="C294" s="88"/>
      <c r="D294" s="88"/>
      <c r="E294" s="75"/>
      <c r="F294" s="1"/>
      <c r="G294" s="124"/>
      <c r="H294" s="26"/>
      <c r="I294" s="122"/>
      <c r="J294" s="122"/>
      <c r="K294" s="122"/>
    </row>
    <row r="295" spans="1:11">
      <c r="A295" s="87" t="s">
        <v>187</v>
      </c>
      <c r="B295" s="88"/>
      <c r="C295" s="88"/>
      <c r="D295" s="88"/>
      <c r="E295" s="75"/>
      <c r="F295" s="1"/>
      <c r="G295" s="124"/>
      <c r="H295" s="26"/>
      <c r="I295" s="122"/>
      <c r="J295" s="122"/>
      <c r="K295" s="122"/>
    </row>
    <row r="296" spans="1:11">
      <c r="A296" s="22" t="s">
        <v>188</v>
      </c>
      <c r="B296" s="88"/>
      <c r="C296" s="88"/>
      <c r="D296" s="88"/>
      <c r="E296" s="105"/>
      <c r="F296" s="125" t="s">
        <v>189</v>
      </c>
      <c r="G296" s="71"/>
      <c r="H296" s="115" t="s">
        <v>190</v>
      </c>
      <c r="I296" s="40">
        <v>2</v>
      </c>
      <c r="J296" s="51"/>
      <c r="K296" s="48">
        <f t="shared" ref="K296" si="26">I296*J296</f>
        <v>0</v>
      </c>
    </row>
    <row r="297" spans="1:11">
      <c r="B297" s="88"/>
      <c r="C297" s="88"/>
      <c r="D297" s="88"/>
      <c r="E297" s="75"/>
      <c r="F297" s="126"/>
      <c r="H297" s="26"/>
      <c r="I297" s="127"/>
      <c r="J297" s="122"/>
      <c r="K297" s="127"/>
    </row>
    <row r="298" spans="1:11">
      <c r="A298" s="118"/>
      <c r="B298" s="88"/>
      <c r="C298" s="88"/>
      <c r="D298" s="88"/>
      <c r="E298" s="75"/>
      <c r="F298" s="126"/>
      <c r="G298" s="65"/>
      <c r="H298" s="183"/>
      <c r="I298" s="117"/>
      <c r="J298" s="132"/>
      <c r="K298" s="117"/>
    </row>
    <row r="299" spans="1:11">
      <c r="A299" s="87" t="s">
        <v>193</v>
      </c>
      <c r="B299" s="88"/>
      <c r="C299" s="88"/>
      <c r="D299" s="88"/>
      <c r="E299" s="75"/>
      <c r="F299" s="129"/>
      <c r="H299" s="110"/>
      <c r="I299" s="1" t="s">
        <v>49</v>
      </c>
      <c r="J299" s="130"/>
      <c r="K299" s="1"/>
    </row>
    <row r="300" spans="1:11">
      <c r="A300" s="22" t="s">
        <v>194</v>
      </c>
      <c r="B300" s="88"/>
      <c r="C300" s="88"/>
      <c r="D300" s="88"/>
      <c r="E300" s="105" t="s">
        <v>195</v>
      </c>
      <c r="F300" s="133" t="s">
        <v>196</v>
      </c>
      <c r="G300" s="71"/>
      <c r="H300" s="175" t="s">
        <v>119</v>
      </c>
      <c r="I300" s="40">
        <v>2</v>
      </c>
      <c r="J300" s="51"/>
      <c r="K300" s="48">
        <f t="shared" ref="K300:K306" si="27">I300*J300</f>
        <v>0</v>
      </c>
    </row>
    <row r="301" spans="1:11">
      <c r="A301" s="22" t="s">
        <v>197</v>
      </c>
      <c r="B301" s="88"/>
      <c r="C301" s="88"/>
      <c r="D301" s="88"/>
      <c r="E301" s="105" t="s">
        <v>195</v>
      </c>
      <c r="F301" s="133" t="s">
        <v>196</v>
      </c>
      <c r="G301" s="71"/>
      <c r="H301" s="175" t="s">
        <v>119</v>
      </c>
      <c r="I301" s="40">
        <v>2</v>
      </c>
      <c r="J301" s="51"/>
      <c r="K301" s="48">
        <f t="shared" si="27"/>
        <v>0</v>
      </c>
    </row>
    <row r="302" spans="1:11">
      <c r="A302" s="22" t="s">
        <v>198</v>
      </c>
      <c r="B302" s="88"/>
      <c r="C302" s="88"/>
      <c r="D302" s="88"/>
      <c r="E302" s="105" t="s">
        <v>199</v>
      </c>
      <c r="F302" s="133" t="s">
        <v>196</v>
      </c>
      <c r="G302" s="71"/>
      <c r="H302" s="175" t="s">
        <v>119</v>
      </c>
      <c r="I302" s="40"/>
      <c r="J302" s="51"/>
      <c r="K302" s="48"/>
    </row>
    <row r="303" spans="1:11">
      <c r="A303" s="22" t="s">
        <v>200</v>
      </c>
      <c r="B303" s="88"/>
      <c r="C303" s="88"/>
      <c r="D303" s="88"/>
      <c r="E303" s="105" t="s">
        <v>201</v>
      </c>
      <c r="F303" s="133" t="s">
        <v>196</v>
      </c>
      <c r="G303" s="71"/>
      <c r="H303" s="175" t="s">
        <v>119</v>
      </c>
      <c r="I303" s="40">
        <v>2</v>
      </c>
      <c r="J303" s="47"/>
      <c r="K303" s="48">
        <f t="shared" si="27"/>
        <v>0</v>
      </c>
    </row>
    <row r="304" spans="1:11">
      <c r="A304" s="22" t="s">
        <v>202</v>
      </c>
      <c r="B304" s="88"/>
      <c r="C304" s="88"/>
      <c r="D304" s="88"/>
      <c r="E304" s="105" t="s">
        <v>203</v>
      </c>
      <c r="F304" s="133" t="s">
        <v>196</v>
      </c>
      <c r="G304" s="71"/>
      <c r="H304" s="175" t="s">
        <v>119</v>
      </c>
      <c r="I304" s="40">
        <v>2</v>
      </c>
      <c r="J304" s="47"/>
      <c r="K304" s="48">
        <f t="shared" si="27"/>
        <v>0</v>
      </c>
    </row>
    <row r="305" spans="1:11">
      <c r="A305" s="22" t="s">
        <v>204</v>
      </c>
      <c r="B305" s="88"/>
      <c r="C305" s="88"/>
      <c r="D305" s="88"/>
      <c r="E305" s="105" t="s">
        <v>203</v>
      </c>
      <c r="F305" s="133" t="s">
        <v>196</v>
      </c>
      <c r="G305" s="71"/>
      <c r="H305" s="175" t="s">
        <v>119</v>
      </c>
      <c r="I305" s="40">
        <v>2</v>
      </c>
      <c r="J305" s="47"/>
      <c r="K305" s="48">
        <f t="shared" si="27"/>
        <v>0</v>
      </c>
    </row>
    <row r="306" spans="1:11">
      <c r="A306" s="22" t="s">
        <v>205</v>
      </c>
      <c r="B306" s="88"/>
      <c r="C306" s="88"/>
      <c r="D306" s="88"/>
      <c r="E306" s="105" t="s">
        <v>206</v>
      </c>
      <c r="F306" s="133" t="s">
        <v>196</v>
      </c>
      <c r="G306" s="71"/>
      <c r="H306" s="175" t="s">
        <v>119</v>
      </c>
      <c r="I306" s="40">
        <v>2</v>
      </c>
      <c r="J306" s="47"/>
      <c r="K306" s="48">
        <f t="shared" si="27"/>
        <v>0</v>
      </c>
    </row>
    <row r="307" spans="1:11">
      <c r="A307" s="134"/>
      <c r="B307" s="88"/>
      <c r="C307" s="88"/>
      <c r="D307" s="88"/>
      <c r="E307" s="28" t="s">
        <v>207</v>
      </c>
      <c r="H307" s="26"/>
      <c r="I307" s="127"/>
      <c r="J307" s="122"/>
      <c r="K307" s="127"/>
    </row>
    <row r="308" spans="1:11">
      <c r="A308" s="134"/>
      <c r="B308" s="88"/>
      <c r="C308" s="88"/>
      <c r="D308" s="88"/>
      <c r="E308" s="28" t="s">
        <v>208</v>
      </c>
      <c r="H308" s="26"/>
      <c r="I308" s="127"/>
      <c r="J308" s="122"/>
      <c r="K308" s="127"/>
    </row>
    <row r="309" spans="1:11">
      <c r="A309" s="87" t="s">
        <v>209</v>
      </c>
      <c r="B309" s="88"/>
      <c r="C309" s="88"/>
      <c r="D309" s="88"/>
      <c r="E309" s="75"/>
      <c r="F309" s="129"/>
      <c r="H309" s="26"/>
      <c r="I309" s="127"/>
      <c r="J309" s="122"/>
      <c r="K309" s="127"/>
    </row>
    <row r="310" spans="1:11">
      <c r="A310" s="22" t="s">
        <v>210</v>
      </c>
      <c r="B310" s="88"/>
      <c r="C310" s="88"/>
      <c r="D310" s="88"/>
      <c r="E310" s="75"/>
      <c r="F310" s="129"/>
      <c r="H310" s="26"/>
      <c r="I310" s="127"/>
      <c r="J310" s="122"/>
      <c r="K310" s="127"/>
    </row>
    <row r="311" spans="1:11">
      <c r="A311" s="22" t="s">
        <v>211</v>
      </c>
      <c r="B311" s="88"/>
      <c r="C311" s="88"/>
      <c r="D311" s="88"/>
      <c r="E311" s="105" t="s">
        <v>212</v>
      </c>
      <c r="F311" s="136" t="s">
        <v>213</v>
      </c>
      <c r="G311" s="71"/>
      <c r="H311" s="184" t="s">
        <v>214</v>
      </c>
      <c r="I311" s="40">
        <v>10</v>
      </c>
      <c r="J311" s="51"/>
      <c r="K311" s="48">
        <f t="shared" ref="K311" si="28">I311*J311</f>
        <v>0</v>
      </c>
    </row>
    <row r="312" spans="1:11">
      <c r="A312" s="111"/>
      <c r="B312" s="88"/>
      <c r="C312" s="88"/>
      <c r="D312" s="88"/>
      <c r="E312" s="75"/>
      <c r="F312" s="137"/>
      <c r="G312" s="91"/>
      <c r="H312" s="61"/>
      <c r="I312" s="128"/>
      <c r="J312" s="128"/>
      <c r="K312" s="128"/>
    </row>
    <row r="313" spans="1:11">
      <c r="A313" s="87" t="s">
        <v>215</v>
      </c>
      <c r="B313" s="88"/>
      <c r="C313" s="88"/>
      <c r="D313" s="88"/>
      <c r="E313" s="75"/>
      <c r="F313" s="129"/>
      <c r="H313" s="26"/>
      <c r="I313" s="127"/>
      <c r="J313" s="122"/>
      <c r="K313" s="127"/>
    </row>
    <row r="314" spans="1:11">
      <c r="A314" s="22" t="s">
        <v>216</v>
      </c>
      <c r="B314" s="88"/>
      <c r="C314" s="88"/>
      <c r="D314" s="88"/>
      <c r="E314" s="105" t="s">
        <v>217</v>
      </c>
      <c r="F314" s="131" t="s">
        <v>218</v>
      </c>
      <c r="G314" s="71"/>
      <c r="H314" s="185" t="s">
        <v>219</v>
      </c>
      <c r="I314" s="40">
        <v>3</v>
      </c>
      <c r="J314" s="51"/>
      <c r="K314" s="48">
        <f t="shared" ref="K314:K316" si="29">I314*J314</f>
        <v>0</v>
      </c>
    </row>
    <row r="315" spans="1:11">
      <c r="A315" s="22" t="s">
        <v>220</v>
      </c>
      <c r="B315" s="88"/>
      <c r="C315" s="88"/>
      <c r="D315" s="88"/>
      <c r="E315" s="105" t="s">
        <v>217</v>
      </c>
      <c r="F315" s="131" t="s">
        <v>218</v>
      </c>
      <c r="G315" s="71"/>
      <c r="H315" s="186" t="s">
        <v>221</v>
      </c>
      <c r="I315" s="40">
        <v>5</v>
      </c>
      <c r="J315" s="51"/>
      <c r="K315" s="48">
        <f t="shared" si="29"/>
        <v>0</v>
      </c>
    </row>
    <row r="316" spans="1:11">
      <c r="A316" s="22" t="s">
        <v>222</v>
      </c>
      <c r="B316" s="88"/>
      <c r="C316" s="88"/>
      <c r="D316" s="88"/>
      <c r="E316" s="105" t="s">
        <v>217</v>
      </c>
      <c r="F316" s="131" t="s">
        <v>218</v>
      </c>
      <c r="G316" s="71"/>
      <c r="H316" s="175" t="s">
        <v>96</v>
      </c>
      <c r="I316" s="40">
        <v>5</v>
      </c>
      <c r="J316" s="51"/>
      <c r="K316" s="48">
        <f t="shared" si="29"/>
        <v>0</v>
      </c>
    </row>
    <row r="317" spans="1:11">
      <c r="A317" s="118"/>
      <c r="B317" s="88"/>
      <c r="C317" s="88"/>
      <c r="D317" s="88"/>
      <c r="E317" s="75"/>
      <c r="F317" s="34" t="s">
        <v>223</v>
      </c>
      <c r="H317" s="26"/>
      <c r="I317" s="127"/>
      <c r="J317" s="122"/>
      <c r="K317" s="127"/>
    </row>
    <row r="318" spans="1:11">
      <c r="A318" s="138"/>
      <c r="B318" s="88"/>
      <c r="C318" s="88"/>
      <c r="D318" s="88"/>
      <c r="E318" s="75"/>
      <c r="F318" s="34" t="s">
        <v>224</v>
      </c>
      <c r="G318" s="91"/>
      <c r="H318" s="61"/>
      <c r="I318" s="127"/>
      <c r="J318" s="128"/>
      <c r="K318" s="127"/>
    </row>
    <row r="319" spans="1:11">
      <c r="A319" s="138"/>
      <c r="B319" s="88"/>
      <c r="C319" s="88"/>
      <c r="D319" s="88"/>
      <c r="E319" s="75"/>
      <c r="F319" s="34" t="s">
        <v>225</v>
      </c>
      <c r="G319" s="91"/>
      <c r="H319" s="61"/>
      <c r="I319" s="127"/>
      <c r="J319" s="128"/>
      <c r="K319" s="127"/>
    </row>
    <row r="320" spans="1:11">
      <c r="A320" s="111"/>
      <c r="B320" s="88"/>
      <c r="C320" s="88"/>
      <c r="D320" s="88"/>
      <c r="E320" s="75"/>
      <c r="F320" s="28" t="s">
        <v>226</v>
      </c>
      <c r="H320" s="26"/>
      <c r="I320" s="127"/>
      <c r="J320" s="122"/>
      <c r="K320" s="127"/>
    </row>
    <row r="321" spans="1:11">
      <c r="A321" s="111"/>
      <c r="B321" s="88"/>
      <c r="C321" s="88"/>
      <c r="D321" s="88"/>
      <c r="E321" s="75"/>
      <c r="H321" s="26"/>
      <c r="I321" s="127"/>
      <c r="J321" s="122"/>
      <c r="K321" s="127"/>
    </row>
    <row r="322" spans="1:11">
      <c r="A322" s="87" t="s">
        <v>227</v>
      </c>
      <c r="B322" s="88"/>
      <c r="C322" s="88"/>
      <c r="D322" s="88"/>
      <c r="E322" s="75"/>
      <c r="F322" s="139"/>
      <c r="G322" s="187"/>
      <c r="H322" s="187"/>
      <c r="I322" s="140"/>
      <c r="J322" s="141"/>
      <c r="K322" s="140"/>
    </row>
    <row r="323" spans="1:11">
      <c r="A323" s="22" t="s">
        <v>228</v>
      </c>
      <c r="B323" s="88"/>
      <c r="C323" s="88"/>
      <c r="D323" s="88"/>
      <c r="E323" s="105"/>
      <c r="F323" s="116" t="s">
        <v>229</v>
      </c>
      <c r="G323" s="71"/>
      <c r="H323" s="188">
        <v>1</v>
      </c>
      <c r="I323" s="40">
        <v>1</v>
      </c>
      <c r="J323" s="51"/>
      <c r="K323" s="48">
        <f t="shared" ref="K323" si="30">I323*J323</f>
        <v>0</v>
      </c>
    </row>
    <row r="324" spans="1:11">
      <c r="A324" s="142"/>
      <c r="B324" s="88"/>
      <c r="C324" s="88"/>
      <c r="D324" s="88"/>
      <c r="E324" s="75"/>
      <c r="F324" s="143"/>
      <c r="G324" s="187"/>
      <c r="H324" s="187"/>
      <c r="I324" s="144"/>
      <c r="J324" s="141"/>
      <c r="K324" s="144"/>
    </row>
    <row r="325" spans="1:11">
      <c r="A325" s="87" t="s">
        <v>158</v>
      </c>
      <c r="B325" s="88"/>
      <c r="C325" s="88"/>
      <c r="D325" s="88"/>
      <c r="E325" s="75"/>
      <c r="F325" s="76"/>
      <c r="G325" s="65"/>
      <c r="H325" s="82"/>
      <c r="I325" s="78" t="s">
        <v>86</v>
      </c>
      <c r="J325" s="212">
        <f>SUM(K274:K324)</f>
        <v>0</v>
      </c>
      <c r="K325" s="213"/>
    </row>
    <row r="326" spans="1:11">
      <c r="A326" s="89"/>
      <c r="B326" s="88"/>
      <c r="C326" s="88"/>
      <c r="D326" s="88"/>
      <c r="E326" s="75"/>
      <c r="F326" s="76"/>
      <c r="G326" s="65"/>
      <c r="H326" s="82"/>
      <c r="J326" s="82"/>
      <c r="K326" s="18"/>
    </row>
    <row r="327" spans="1:11">
      <c r="A327" s="96"/>
      <c r="B327" s="88"/>
      <c r="C327" s="88"/>
      <c r="D327" s="88"/>
      <c r="F327" s="76"/>
      <c r="G327" s="77"/>
      <c r="H327" s="77"/>
      <c r="I327" s="78"/>
      <c r="J327" s="77"/>
      <c r="K327" s="78"/>
    </row>
    <row r="328" spans="1:11">
      <c r="A328" s="87" t="s">
        <v>242</v>
      </c>
      <c r="B328" s="88"/>
      <c r="C328" s="88"/>
      <c r="D328" s="88"/>
      <c r="F328" s="76"/>
      <c r="G328" s="77"/>
      <c r="H328" s="77"/>
      <c r="I328" s="78"/>
      <c r="J328" s="77"/>
      <c r="K328" s="78"/>
    </row>
    <row r="329" spans="1:11">
      <c r="A329" s="10" t="s">
        <v>243</v>
      </c>
      <c r="B329" s="88"/>
      <c r="C329" s="88"/>
      <c r="D329" s="88"/>
      <c r="F329" s="76"/>
      <c r="G329" s="77"/>
      <c r="H329" s="77"/>
      <c r="I329" s="78"/>
      <c r="J329" s="77"/>
      <c r="K329" s="78"/>
    </row>
    <row r="330" spans="1:11">
      <c r="A330" s="89" t="s">
        <v>244</v>
      </c>
      <c r="B330" s="89"/>
      <c r="C330" s="89"/>
      <c r="D330" s="89"/>
      <c r="F330" s="76"/>
      <c r="G330" s="77"/>
      <c r="H330" s="77"/>
      <c r="I330" s="78"/>
      <c r="J330" s="77"/>
      <c r="K330" s="78"/>
    </row>
    <row r="331" spans="1:11">
      <c r="A331" s="89" t="s">
        <v>245</v>
      </c>
      <c r="B331" s="89"/>
      <c r="C331" s="89"/>
      <c r="D331" s="89"/>
      <c r="E331" s="217" t="s">
        <v>192</v>
      </c>
      <c r="F331" s="148"/>
      <c r="G331" s="202"/>
      <c r="H331" s="169" t="s">
        <v>246</v>
      </c>
      <c r="I331" s="223">
        <v>2</v>
      </c>
      <c r="J331" s="226"/>
      <c r="K331" s="229">
        <f>I331*J331</f>
        <v>0</v>
      </c>
    </row>
    <row r="332" spans="1:11">
      <c r="A332" s="89" t="s">
        <v>247</v>
      </c>
      <c r="B332" s="89"/>
      <c r="C332" s="89"/>
      <c r="D332" s="89"/>
      <c r="E332" s="218"/>
      <c r="F332" s="149" t="s">
        <v>248</v>
      </c>
      <c r="G332" s="204">
        <v>1050</v>
      </c>
      <c r="H332" s="170" t="s">
        <v>249</v>
      </c>
      <c r="I332" s="224"/>
      <c r="J332" s="227"/>
      <c r="K332" s="230"/>
    </row>
    <row r="333" spans="1:11">
      <c r="A333" s="89" t="s">
        <v>250</v>
      </c>
      <c r="B333" s="89"/>
      <c r="C333" s="89"/>
      <c r="D333" s="89"/>
      <c r="E333" s="219"/>
      <c r="F333" s="149"/>
      <c r="G333" s="203"/>
      <c r="H333" s="171" t="s">
        <v>251</v>
      </c>
      <c r="I333" s="225"/>
      <c r="J333" s="228"/>
      <c r="K333" s="231"/>
    </row>
    <row r="334" spans="1:11">
      <c r="A334" s="89" t="s">
        <v>252</v>
      </c>
      <c r="B334" s="89"/>
      <c r="C334" s="89"/>
      <c r="D334" s="89"/>
      <c r="E334" s="217" t="s">
        <v>253</v>
      </c>
      <c r="F334" s="148"/>
      <c r="G334" s="202"/>
      <c r="H334" s="172"/>
      <c r="I334" s="223">
        <v>2</v>
      </c>
      <c r="J334" s="226"/>
      <c r="K334" s="229">
        <f>I334*J334</f>
        <v>0</v>
      </c>
    </row>
    <row r="335" spans="1:11">
      <c r="A335" s="89" t="s">
        <v>254</v>
      </c>
      <c r="B335" s="89"/>
      <c r="C335" s="89"/>
      <c r="D335" s="89"/>
      <c r="E335" s="219"/>
      <c r="F335" s="150" t="s">
        <v>184</v>
      </c>
      <c r="G335" s="203"/>
      <c r="H335" s="173" t="s">
        <v>255</v>
      </c>
      <c r="I335" s="225"/>
      <c r="J335" s="228"/>
      <c r="K335" s="231"/>
    </row>
    <row r="336" spans="1:11">
      <c r="A336" s="89" t="s">
        <v>256</v>
      </c>
      <c r="B336" s="89"/>
      <c r="C336" s="89"/>
      <c r="D336" s="89"/>
      <c r="E336" s="217" t="s">
        <v>257</v>
      </c>
      <c r="F336" s="149" t="s">
        <v>248</v>
      </c>
      <c r="G336" s="202">
        <v>1050</v>
      </c>
      <c r="H336" s="174" t="s">
        <v>255</v>
      </c>
      <c r="I336" s="223">
        <v>2</v>
      </c>
      <c r="J336" s="226"/>
      <c r="K336" s="229">
        <f>I336*J336</f>
        <v>0</v>
      </c>
    </row>
    <row r="337" spans="1:11">
      <c r="A337" s="89" t="s">
        <v>258</v>
      </c>
      <c r="B337" s="89"/>
      <c r="C337" s="89"/>
      <c r="D337" s="89"/>
      <c r="E337" s="219"/>
      <c r="F337" s="150"/>
      <c r="G337" s="203"/>
      <c r="H337" s="173"/>
      <c r="I337" s="225"/>
      <c r="J337" s="228"/>
      <c r="K337" s="231"/>
    </row>
    <row r="338" spans="1:11">
      <c r="A338" s="88"/>
      <c r="B338" s="88"/>
      <c r="C338" s="88"/>
      <c r="D338" s="88"/>
      <c r="E338" s="74" t="s">
        <v>259</v>
      </c>
      <c r="G338" s="98"/>
      <c r="H338" s="98"/>
      <c r="I338" s="99"/>
      <c r="J338" s="98"/>
      <c r="K338" s="99"/>
    </row>
    <row r="339" spans="1:11">
      <c r="A339" s="88"/>
      <c r="B339" s="88"/>
      <c r="C339" s="88"/>
      <c r="D339" s="88"/>
      <c r="E339" s="34" t="s">
        <v>260</v>
      </c>
      <c r="G339" s="77"/>
      <c r="H339" s="77"/>
      <c r="I339" s="78"/>
      <c r="J339" s="77"/>
      <c r="K339" s="78"/>
    </row>
    <row r="340" spans="1:11">
      <c r="A340" s="87" t="s">
        <v>261</v>
      </c>
      <c r="B340" s="88"/>
      <c r="C340" s="88"/>
      <c r="D340" s="88"/>
      <c r="F340" s="61"/>
      <c r="G340" s="91"/>
      <c r="H340" s="61"/>
      <c r="I340" s="92"/>
      <c r="J340" s="61"/>
      <c r="K340" s="92"/>
    </row>
    <row r="341" spans="1:11">
      <c r="A341" s="44" t="s">
        <v>102</v>
      </c>
      <c r="B341" s="88"/>
      <c r="C341" s="88"/>
      <c r="D341" s="88"/>
      <c r="F341" s="76"/>
      <c r="G341" s="77"/>
      <c r="H341" s="77"/>
      <c r="I341" s="104"/>
      <c r="J341" s="77"/>
      <c r="K341" s="104"/>
    </row>
    <row r="342" spans="1:11">
      <c r="A342" s="22" t="s">
        <v>262</v>
      </c>
      <c r="B342" s="88"/>
      <c r="C342" s="88"/>
      <c r="D342" s="88"/>
      <c r="E342" s="45"/>
      <c r="F342" s="85"/>
      <c r="G342" s="71"/>
      <c r="H342" s="86"/>
      <c r="I342" s="40">
        <v>2</v>
      </c>
      <c r="J342" s="47"/>
      <c r="K342" s="48">
        <f>I342*J342</f>
        <v>0</v>
      </c>
    </row>
    <row r="343" spans="1:11">
      <c r="A343" s="89" t="s">
        <v>85</v>
      </c>
      <c r="B343" s="88"/>
      <c r="C343" s="88"/>
      <c r="D343" s="88"/>
      <c r="E343" s="45"/>
      <c r="F343" s="85"/>
      <c r="G343" s="71"/>
      <c r="H343" s="100"/>
      <c r="I343" s="40">
        <v>4</v>
      </c>
      <c r="J343" s="47"/>
      <c r="K343" s="48">
        <f>I343*J343</f>
        <v>0</v>
      </c>
    </row>
    <row r="344" spans="1:11">
      <c r="B344" s="88"/>
      <c r="C344" s="88"/>
      <c r="D344" s="88"/>
      <c r="F344" s="76"/>
      <c r="G344" s="77"/>
      <c r="H344" s="77"/>
      <c r="J344" s="77"/>
      <c r="K344" s="18"/>
    </row>
    <row r="345" spans="1:11">
      <c r="A345" s="87" t="s">
        <v>263</v>
      </c>
      <c r="B345" s="88"/>
      <c r="C345" s="88"/>
      <c r="D345" s="88"/>
      <c r="F345" s="76"/>
      <c r="G345" s="77"/>
      <c r="H345" s="77"/>
      <c r="I345" s="78"/>
      <c r="J345" s="77"/>
      <c r="K345" s="78"/>
    </row>
    <row r="346" spans="1:11">
      <c r="A346" s="89" t="s">
        <v>264</v>
      </c>
      <c r="B346" s="89"/>
      <c r="C346" s="89"/>
      <c r="D346" s="89"/>
      <c r="F346" s="76"/>
      <c r="G346" s="77"/>
      <c r="H346" s="77"/>
      <c r="I346" s="78"/>
      <c r="J346" s="77"/>
      <c r="K346" s="78"/>
    </row>
    <row r="347" spans="1:11">
      <c r="A347" s="89" t="s">
        <v>265</v>
      </c>
      <c r="B347" s="89"/>
      <c r="C347" s="89"/>
      <c r="D347" s="89"/>
      <c r="E347" s="217" t="s">
        <v>192</v>
      </c>
      <c r="F347" s="148"/>
      <c r="G347" s="220">
        <v>150</v>
      </c>
      <c r="H347" s="169" t="s">
        <v>246</v>
      </c>
      <c r="I347" s="223">
        <v>4</v>
      </c>
      <c r="J347" s="226"/>
      <c r="K347" s="229">
        <f>I347*J347</f>
        <v>0</v>
      </c>
    </row>
    <row r="348" spans="1:11">
      <c r="A348" s="89" t="s">
        <v>266</v>
      </c>
      <c r="B348" s="89"/>
      <c r="C348" s="89"/>
      <c r="D348" s="89"/>
      <c r="E348" s="218"/>
      <c r="F348" s="149" t="s">
        <v>248</v>
      </c>
      <c r="G348" s="221"/>
      <c r="H348" s="170" t="s">
        <v>249</v>
      </c>
      <c r="I348" s="224"/>
      <c r="J348" s="227"/>
      <c r="K348" s="230"/>
    </row>
    <row r="349" spans="1:11">
      <c r="A349" s="89" t="s">
        <v>250</v>
      </c>
      <c r="B349" s="89"/>
      <c r="C349" s="89"/>
      <c r="D349" s="89"/>
      <c r="E349" s="219"/>
      <c r="F349" s="150"/>
      <c r="G349" s="222"/>
      <c r="H349" s="171" t="s">
        <v>251</v>
      </c>
      <c r="I349" s="225"/>
      <c r="J349" s="228"/>
      <c r="K349" s="231"/>
    </row>
    <row r="350" spans="1:11">
      <c r="A350" s="89" t="s">
        <v>267</v>
      </c>
      <c r="B350" s="89"/>
      <c r="C350" s="89"/>
      <c r="D350" s="89"/>
      <c r="E350" s="217" t="s">
        <v>257</v>
      </c>
      <c r="F350" s="149" t="s">
        <v>248</v>
      </c>
      <c r="G350" s="220">
        <v>150</v>
      </c>
      <c r="H350" s="174" t="s">
        <v>255</v>
      </c>
      <c r="I350" s="223">
        <v>4</v>
      </c>
      <c r="J350" s="226"/>
      <c r="K350" s="229">
        <f>I350*J350</f>
        <v>0</v>
      </c>
    </row>
    <row r="351" spans="1:11">
      <c r="A351" s="89" t="s">
        <v>258</v>
      </c>
      <c r="B351" s="89"/>
      <c r="C351" s="89"/>
      <c r="D351" s="89"/>
      <c r="E351" s="219"/>
      <c r="F351" s="150"/>
      <c r="G351" s="222"/>
      <c r="H351" s="173"/>
      <c r="I351" s="225"/>
      <c r="J351" s="228"/>
      <c r="K351" s="231"/>
    </row>
    <row r="352" spans="1:11">
      <c r="A352" s="88"/>
      <c r="B352" s="88"/>
      <c r="C352" s="88"/>
      <c r="D352" s="88"/>
      <c r="E352" s="74" t="s">
        <v>259</v>
      </c>
      <c r="G352" s="77"/>
      <c r="H352" s="77"/>
      <c r="I352" s="78"/>
      <c r="J352" s="77"/>
      <c r="K352" s="78"/>
    </row>
    <row r="353" spans="1:11">
      <c r="A353" s="88"/>
      <c r="B353" s="88"/>
      <c r="C353" s="88"/>
      <c r="D353" s="88"/>
      <c r="E353" s="34" t="s">
        <v>260</v>
      </c>
      <c r="G353" s="77"/>
      <c r="H353" s="77"/>
      <c r="I353" s="78"/>
      <c r="J353" s="77"/>
      <c r="K353" s="78"/>
    </row>
    <row r="354" spans="1:11">
      <c r="A354" s="87" t="s">
        <v>268</v>
      </c>
      <c r="B354" s="88"/>
      <c r="C354" s="88"/>
      <c r="D354" s="88"/>
      <c r="F354" s="61"/>
      <c r="G354" s="91"/>
      <c r="H354" s="61"/>
      <c r="I354" s="92"/>
      <c r="J354" s="61"/>
      <c r="K354" s="92"/>
    </row>
    <row r="355" spans="1:11">
      <c r="A355" s="44" t="s">
        <v>102</v>
      </c>
      <c r="B355" s="88"/>
      <c r="C355" s="88"/>
      <c r="D355" s="88"/>
      <c r="F355" s="76"/>
      <c r="G355" s="77"/>
      <c r="H355" s="77"/>
      <c r="I355" s="104"/>
      <c r="J355" s="77"/>
      <c r="K355" s="104"/>
    </row>
    <row r="356" spans="1:11">
      <c r="A356" s="22" t="s">
        <v>269</v>
      </c>
      <c r="B356" s="88"/>
      <c r="C356" s="88"/>
      <c r="D356" s="88"/>
      <c r="E356" s="45"/>
      <c r="F356" s="151"/>
      <c r="G356" s="71"/>
      <c r="H356" s="191"/>
      <c r="I356" s="40">
        <v>1</v>
      </c>
      <c r="J356" s="47"/>
      <c r="K356" s="48">
        <f t="shared" ref="K356" si="31">I356*J356</f>
        <v>0</v>
      </c>
    </row>
    <row r="357" spans="1:11">
      <c r="A357" s="88"/>
      <c r="B357" s="88"/>
      <c r="C357" s="88"/>
      <c r="D357" s="88"/>
      <c r="F357" s="76"/>
      <c r="G357" s="77"/>
      <c r="H357" s="77"/>
      <c r="I357" s="78"/>
      <c r="J357" s="77"/>
      <c r="K357" s="78"/>
    </row>
    <row r="358" spans="1:11">
      <c r="A358" s="89"/>
      <c r="B358" s="88"/>
      <c r="C358" s="88"/>
      <c r="D358" s="88"/>
      <c r="F358" s="76"/>
      <c r="G358" s="65"/>
      <c r="H358" s="82"/>
      <c r="J358" s="82"/>
      <c r="K358" s="18"/>
    </row>
    <row r="359" spans="1:11">
      <c r="A359" s="87" t="s">
        <v>271</v>
      </c>
      <c r="B359" s="88"/>
      <c r="C359" s="88"/>
      <c r="D359" s="88"/>
      <c r="F359" s="22"/>
      <c r="H359" s="65"/>
      <c r="I359" s="117"/>
      <c r="J359" s="65"/>
      <c r="K359" s="117"/>
    </row>
    <row r="360" spans="1:11">
      <c r="A360" s="87" t="s">
        <v>325</v>
      </c>
      <c r="B360" s="88"/>
      <c r="C360" s="88"/>
      <c r="D360" s="88"/>
      <c r="F360" s="22"/>
      <c r="H360" s="65"/>
      <c r="I360" s="117"/>
      <c r="J360" s="65"/>
      <c r="K360" s="117"/>
    </row>
    <row r="361" spans="1:11">
      <c r="A361" s="87" t="s">
        <v>319</v>
      </c>
      <c r="B361" s="88"/>
      <c r="C361" s="88"/>
      <c r="D361" s="88"/>
      <c r="F361" s="22"/>
      <c r="H361" s="65"/>
      <c r="I361" s="117"/>
      <c r="J361" s="65"/>
      <c r="K361" s="117"/>
    </row>
    <row r="362" spans="1:11">
      <c r="A362" s="87" t="s">
        <v>320</v>
      </c>
      <c r="B362" s="88"/>
      <c r="C362" s="88"/>
      <c r="D362" s="88"/>
      <c r="E362" s="45" t="s">
        <v>321</v>
      </c>
      <c r="F362" s="116" t="s">
        <v>191</v>
      </c>
      <c r="G362" s="165">
        <v>4</v>
      </c>
      <c r="H362" s="71" t="s">
        <v>177</v>
      </c>
      <c r="I362" s="197">
        <v>2</v>
      </c>
      <c r="J362" s="71"/>
      <c r="K362" s="48">
        <f t="shared" ref="K362" si="32">I362*J362</f>
        <v>0</v>
      </c>
    </row>
    <row r="363" spans="1:11">
      <c r="A363" s="87"/>
      <c r="B363" s="88"/>
      <c r="C363" s="88"/>
      <c r="D363" s="88"/>
      <c r="F363" s="22" t="s">
        <v>272</v>
      </c>
      <c r="H363" s="65"/>
      <c r="I363" s="117"/>
      <c r="J363" s="65"/>
      <c r="K363" s="117"/>
    </row>
    <row r="364" spans="1:11">
      <c r="A364" s="87"/>
      <c r="B364" s="88"/>
      <c r="C364" s="88"/>
      <c r="D364" s="88"/>
      <c r="F364" s="22"/>
      <c r="H364" s="65"/>
      <c r="I364" s="117"/>
      <c r="J364" s="65"/>
      <c r="K364" s="117"/>
    </row>
    <row r="365" spans="1:11">
      <c r="A365" s="87" t="s">
        <v>273</v>
      </c>
      <c r="B365" s="88"/>
      <c r="C365" s="88"/>
      <c r="D365" s="88"/>
      <c r="F365" s="22"/>
      <c r="H365" s="65"/>
      <c r="I365" s="117"/>
      <c r="J365" s="65"/>
      <c r="K365" s="117"/>
    </row>
    <row r="366" spans="1:11">
      <c r="A366" s="87" t="s">
        <v>326</v>
      </c>
      <c r="B366" s="88"/>
      <c r="C366" s="88"/>
      <c r="D366" s="88"/>
      <c r="F366" s="22"/>
      <c r="H366" s="65"/>
      <c r="I366" s="117"/>
      <c r="J366" s="65"/>
      <c r="K366" s="117"/>
    </row>
    <row r="367" spans="1:11">
      <c r="A367" s="89" t="s">
        <v>274</v>
      </c>
      <c r="B367" s="88"/>
      <c r="C367" s="88"/>
      <c r="D367" s="88"/>
      <c r="F367" s="22"/>
      <c r="H367" s="65"/>
      <c r="I367" s="117"/>
      <c r="J367" s="65"/>
      <c r="K367" s="117"/>
    </row>
    <row r="368" spans="1:11">
      <c r="A368" s="89" t="s">
        <v>275</v>
      </c>
      <c r="B368" s="88"/>
      <c r="C368" s="88"/>
      <c r="D368" s="88"/>
      <c r="E368" s="45" t="s">
        <v>276</v>
      </c>
      <c r="F368" s="120" t="s">
        <v>191</v>
      </c>
      <c r="G368" s="71">
        <v>2</v>
      </c>
      <c r="H368" s="86" t="s">
        <v>177</v>
      </c>
      <c r="I368" s="40">
        <v>1</v>
      </c>
      <c r="J368" s="47"/>
      <c r="K368" s="48">
        <f t="shared" ref="K368" si="33">I368*J368</f>
        <v>0</v>
      </c>
    </row>
    <row r="369" spans="1:11">
      <c r="A369" s="89"/>
      <c r="B369" s="88"/>
      <c r="C369" s="88"/>
      <c r="D369" s="88"/>
      <c r="F369" s="152" t="s">
        <v>272</v>
      </c>
      <c r="G369" s="65"/>
      <c r="H369" s="77"/>
      <c r="I369" s="153"/>
      <c r="J369" s="77"/>
      <c r="K369" s="153"/>
    </row>
    <row r="370" spans="1:11">
      <c r="A370" s="118"/>
      <c r="B370" s="88"/>
      <c r="C370" s="88"/>
      <c r="D370" s="88"/>
      <c r="F370" s="76"/>
      <c r="G370" s="77"/>
      <c r="H370" s="77"/>
      <c r="I370" s="78"/>
      <c r="J370" s="77"/>
      <c r="K370" s="78"/>
    </row>
    <row r="371" spans="1:11">
      <c r="A371" s="87" t="s">
        <v>277</v>
      </c>
      <c r="B371" s="88"/>
      <c r="C371" s="88"/>
      <c r="D371" s="88"/>
      <c r="F371" s="76"/>
      <c r="G371" s="77"/>
      <c r="H371" s="77"/>
      <c r="I371" s="78"/>
      <c r="J371" s="77"/>
      <c r="K371" s="78"/>
    </row>
    <row r="372" spans="1:11">
      <c r="A372" s="89" t="s">
        <v>278</v>
      </c>
      <c r="B372" s="88"/>
      <c r="C372" s="88"/>
      <c r="D372" s="88"/>
      <c r="F372" s="76"/>
      <c r="G372" s="77"/>
      <c r="H372" s="77"/>
      <c r="I372" s="40">
        <v>7</v>
      </c>
      <c r="J372" s="47"/>
      <c r="K372" s="48">
        <f>I372*J372</f>
        <v>0</v>
      </c>
    </row>
    <row r="373" spans="1:11">
      <c r="A373" s="89" t="s">
        <v>279</v>
      </c>
      <c r="B373" s="88"/>
      <c r="C373" s="88"/>
      <c r="D373" s="88"/>
      <c r="F373" s="76"/>
      <c r="G373" s="77"/>
      <c r="H373" s="77"/>
      <c r="I373" s="78"/>
      <c r="J373" s="77"/>
      <c r="K373" s="78"/>
    </row>
    <row r="374" spans="1:11">
      <c r="A374" s="89"/>
      <c r="B374" s="88"/>
      <c r="C374" s="88"/>
      <c r="D374" s="88"/>
      <c r="F374" s="76"/>
      <c r="G374" s="77"/>
      <c r="H374" s="77"/>
      <c r="I374" s="78"/>
      <c r="J374" s="77"/>
      <c r="K374" s="78"/>
    </row>
    <row r="375" spans="1:11">
      <c r="A375" s="87" t="s">
        <v>242</v>
      </c>
      <c r="B375" s="88"/>
      <c r="C375" s="88"/>
      <c r="D375" s="88"/>
      <c r="F375" s="76"/>
      <c r="G375" s="77"/>
      <c r="H375" s="77"/>
      <c r="I375" s="78" t="s">
        <v>86</v>
      </c>
      <c r="J375" s="212">
        <f>SUM(K331:K372)</f>
        <v>0</v>
      </c>
      <c r="K375" s="213"/>
    </row>
    <row r="376" spans="1:11">
      <c r="A376" s="87"/>
      <c r="B376" s="88"/>
      <c r="C376" s="88"/>
      <c r="D376" s="88"/>
      <c r="F376" s="76"/>
      <c r="G376" s="77"/>
      <c r="H376" s="77"/>
      <c r="I376" s="78"/>
      <c r="J376" s="154"/>
      <c r="K376" s="155"/>
    </row>
    <row r="377" spans="1:11">
      <c r="A377" s="87" t="s">
        <v>308</v>
      </c>
      <c r="B377" s="88"/>
      <c r="C377" s="88"/>
      <c r="D377" s="88"/>
      <c r="F377" s="76"/>
      <c r="G377" s="77"/>
      <c r="H377" s="77"/>
      <c r="I377" s="78"/>
      <c r="J377" s="154"/>
      <c r="K377" s="155"/>
    </row>
    <row r="378" spans="1:11">
      <c r="A378" s="10" t="s">
        <v>310</v>
      </c>
      <c r="B378" s="88"/>
      <c r="C378" s="88"/>
      <c r="D378" s="88"/>
      <c r="F378" s="76"/>
      <c r="G378" s="77"/>
      <c r="H378" s="77"/>
      <c r="I378" s="78"/>
      <c r="J378" s="77"/>
      <c r="K378" s="78"/>
    </row>
    <row r="379" spans="1:11">
      <c r="A379" s="22" t="s">
        <v>309</v>
      </c>
      <c r="B379" s="88"/>
      <c r="C379" s="88"/>
      <c r="D379" s="88"/>
      <c r="E379" s="45"/>
      <c r="F379" s="116" t="s">
        <v>191</v>
      </c>
      <c r="G379" s="71"/>
      <c r="H379" s="165"/>
      <c r="I379" s="40">
        <v>3</v>
      </c>
      <c r="J379" s="51"/>
      <c r="K379" s="48">
        <f>I379*J379</f>
        <v>0</v>
      </c>
    </row>
    <row r="380" spans="1:11">
      <c r="A380" s="87"/>
      <c r="B380" s="88"/>
      <c r="C380" s="88"/>
      <c r="D380" s="88"/>
      <c r="F380" s="76"/>
      <c r="G380" s="77"/>
      <c r="H380" s="77"/>
      <c r="I380" s="78"/>
      <c r="J380" s="154"/>
      <c r="K380" s="155"/>
    </row>
    <row r="381" spans="1:11">
      <c r="A381" s="87" t="s">
        <v>308</v>
      </c>
      <c r="B381" s="88"/>
      <c r="C381" s="88"/>
      <c r="D381" s="88"/>
      <c r="F381" s="76"/>
      <c r="G381" s="77"/>
      <c r="H381" s="77"/>
      <c r="I381" s="78" t="s">
        <v>86</v>
      </c>
      <c r="J381" s="212">
        <f>SUM(K379)</f>
        <v>0</v>
      </c>
      <c r="K381" s="213"/>
    </row>
    <row r="382" spans="1:11">
      <c r="A382" s="87"/>
      <c r="B382" s="88"/>
      <c r="C382" s="88"/>
      <c r="D382" s="88"/>
      <c r="F382" s="76"/>
      <c r="G382" s="77"/>
      <c r="H382" s="77"/>
      <c r="I382" s="78"/>
      <c r="J382" s="154"/>
      <c r="K382" s="155"/>
    </row>
    <row r="383" spans="1:11">
      <c r="A383" s="87" t="s">
        <v>280</v>
      </c>
      <c r="B383" s="88"/>
      <c r="C383" s="88"/>
      <c r="D383" s="88"/>
      <c r="F383" s="76"/>
      <c r="G383" s="77"/>
      <c r="H383" s="77"/>
      <c r="I383" s="78"/>
      <c r="J383" s="77"/>
      <c r="K383" s="78"/>
    </row>
    <row r="384" spans="1:11">
      <c r="A384" s="87" t="s">
        <v>329</v>
      </c>
      <c r="B384" s="88"/>
      <c r="C384" s="88"/>
      <c r="D384" s="88"/>
      <c r="F384" s="76"/>
      <c r="G384" s="77"/>
      <c r="H384" s="77"/>
      <c r="I384" s="78"/>
      <c r="J384" s="77"/>
      <c r="K384" s="78"/>
    </row>
    <row r="385" spans="1:11">
      <c r="A385" s="10" t="s">
        <v>330</v>
      </c>
      <c r="B385" s="1"/>
      <c r="C385" s="1"/>
      <c r="D385" s="1"/>
      <c r="H385" s="26"/>
      <c r="J385" s="26"/>
      <c r="K385" s="18"/>
    </row>
    <row r="386" spans="1:11" ht="17.25">
      <c r="A386" s="22" t="s">
        <v>337</v>
      </c>
      <c r="E386" s="205"/>
      <c r="F386" s="46" t="s">
        <v>338</v>
      </c>
      <c r="G386" s="71">
        <v>2.7</v>
      </c>
      <c r="H386" s="165"/>
      <c r="I386" s="40">
        <v>1</v>
      </c>
      <c r="J386" s="47"/>
      <c r="K386" s="48">
        <f t="shared" ref="K386" si="34">I386*J386</f>
        <v>0</v>
      </c>
    </row>
    <row r="387" spans="1:11">
      <c r="A387" s="22" t="s">
        <v>343</v>
      </c>
      <c r="E387" s="205" t="s">
        <v>331</v>
      </c>
      <c r="F387" s="46" t="s">
        <v>338</v>
      </c>
      <c r="G387" s="71">
        <v>2.7</v>
      </c>
      <c r="H387" s="165"/>
      <c r="I387" s="40">
        <v>1</v>
      </c>
      <c r="J387" s="47"/>
      <c r="K387" s="48">
        <f t="shared" ref="K387:K390" si="35">I387*J387</f>
        <v>0</v>
      </c>
    </row>
    <row r="388" spans="1:11">
      <c r="A388" s="22" t="s">
        <v>341</v>
      </c>
      <c r="E388" s="205" t="s">
        <v>340</v>
      </c>
      <c r="F388" s="46" t="s">
        <v>338</v>
      </c>
      <c r="G388" s="71">
        <v>2.7</v>
      </c>
      <c r="H388" s="165"/>
      <c r="I388" s="40">
        <v>1</v>
      </c>
      <c r="J388" s="47"/>
      <c r="K388" s="48">
        <f t="shared" ref="K388" si="36">I388*J388</f>
        <v>0</v>
      </c>
    </row>
    <row r="389" spans="1:11">
      <c r="A389" s="22" t="s">
        <v>342</v>
      </c>
      <c r="E389" s="205" t="s">
        <v>331</v>
      </c>
      <c r="F389" s="46" t="s">
        <v>338</v>
      </c>
      <c r="G389" s="71">
        <v>2.7</v>
      </c>
      <c r="H389" s="165"/>
      <c r="I389" s="40">
        <v>1</v>
      </c>
      <c r="J389" s="47"/>
      <c r="K389" s="48">
        <f t="shared" si="35"/>
        <v>0</v>
      </c>
    </row>
    <row r="390" spans="1:11">
      <c r="A390" s="22" t="s">
        <v>339</v>
      </c>
      <c r="E390" s="205" t="s">
        <v>331</v>
      </c>
      <c r="F390" s="46" t="s">
        <v>338</v>
      </c>
      <c r="G390" s="71">
        <v>2.7</v>
      </c>
      <c r="H390" s="165"/>
      <c r="I390" s="40">
        <v>1</v>
      </c>
      <c r="J390" s="47"/>
      <c r="K390" s="48">
        <f t="shared" si="35"/>
        <v>0</v>
      </c>
    </row>
    <row r="391" spans="1:11">
      <c r="E391" s="22" t="s">
        <v>336</v>
      </c>
      <c r="G391" s="65"/>
      <c r="H391" s="26"/>
      <c r="J391" s="176"/>
      <c r="K391" s="54"/>
    </row>
    <row r="392" spans="1:11">
      <c r="A392" s="87" t="s">
        <v>332</v>
      </c>
      <c r="B392" s="89"/>
      <c r="C392" s="89"/>
      <c r="D392" s="89"/>
      <c r="F392" s="76"/>
      <c r="G392" s="77"/>
      <c r="H392" s="77"/>
      <c r="I392" s="78"/>
      <c r="J392" s="77"/>
      <c r="K392" s="78"/>
    </row>
    <row r="393" spans="1:11">
      <c r="A393" s="44" t="s">
        <v>102</v>
      </c>
      <c r="B393" s="89"/>
      <c r="C393" s="89"/>
      <c r="D393" s="89"/>
      <c r="F393" s="61"/>
      <c r="G393" s="91"/>
      <c r="H393" s="61"/>
      <c r="I393" s="92"/>
      <c r="J393" s="61"/>
      <c r="K393" s="92"/>
    </row>
    <row r="394" spans="1:11">
      <c r="A394" s="22" t="s">
        <v>333</v>
      </c>
      <c r="B394" s="89"/>
      <c r="C394" s="89"/>
      <c r="D394" s="89"/>
      <c r="E394" s="45"/>
      <c r="F394" s="85" t="s">
        <v>281</v>
      </c>
      <c r="G394" s="71"/>
      <c r="H394" s="86" t="s">
        <v>255</v>
      </c>
      <c r="I394" s="40">
        <v>1</v>
      </c>
      <c r="J394" s="51"/>
      <c r="K394" s="48">
        <f t="shared" ref="K394" si="37">I394*J394</f>
        <v>0</v>
      </c>
    </row>
    <row r="395" spans="1:11">
      <c r="E395" s="69"/>
      <c r="G395" s="65"/>
      <c r="H395" s="26"/>
      <c r="J395" s="176"/>
      <c r="K395" s="54"/>
    </row>
    <row r="396" spans="1:11">
      <c r="A396" s="10" t="s">
        <v>282</v>
      </c>
      <c r="B396" s="88"/>
      <c r="C396" s="88"/>
      <c r="D396" s="88"/>
      <c r="F396" s="76"/>
      <c r="G396" s="77"/>
      <c r="H396" s="77"/>
      <c r="I396" s="78"/>
      <c r="J396" s="77"/>
      <c r="K396" s="78"/>
    </row>
    <row r="397" spans="1:11">
      <c r="A397" s="10"/>
      <c r="B397" s="88"/>
      <c r="C397" s="88"/>
      <c r="D397" s="88"/>
      <c r="F397" s="76"/>
      <c r="G397" s="77"/>
      <c r="H397" s="77"/>
      <c r="I397" s="78"/>
      <c r="J397" s="77"/>
      <c r="K397" s="78"/>
    </row>
    <row r="398" spans="1:11">
      <c r="A398" s="10" t="s">
        <v>283</v>
      </c>
      <c r="B398" s="88"/>
      <c r="C398" s="88"/>
      <c r="D398" s="88"/>
      <c r="F398" s="76"/>
      <c r="G398" s="77"/>
      <c r="H398" s="77"/>
      <c r="I398" s="78"/>
      <c r="J398" s="77"/>
      <c r="K398" s="78"/>
    </row>
    <row r="399" spans="1:11">
      <c r="A399" s="22" t="s">
        <v>284</v>
      </c>
      <c r="B399" s="88"/>
      <c r="C399" s="88"/>
      <c r="D399" s="88"/>
      <c r="E399" s="45" t="s">
        <v>285</v>
      </c>
      <c r="F399" s="116" t="s">
        <v>270</v>
      </c>
      <c r="G399" s="71"/>
      <c r="H399" s="165" t="s">
        <v>255</v>
      </c>
      <c r="I399" s="40">
        <v>7</v>
      </c>
      <c r="J399" s="51"/>
      <c r="K399" s="48">
        <f>I399*J399</f>
        <v>0</v>
      </c>
    </row>
    <row r="400" spans="1:11">
      <c r="A400" s="22" t="s">
        <v>327</v>
      </c>
      <c r="B400" s="88"/>
      <c r="C400" s="88"/>
      <c r="D400" s="88"/>
      <c r="E400" s="45" t="s">
        <v>328</v>
      </c>
      <c r="F400" s="116" t="s">
        <v>270</v>
      </c>
      <c r="G400" s="71"/>
      <c r="H400" s="165" t="s">
        <v>255</v>
      </c>
      <c r="I400" s="40">
        <v>7</v>
      </c>
      <c r="J400" s="51"/>
      <c r="K400" s="48">
        <f>I400*J400</f>
        <v>0</v>
      </c>
    </row>
    <row r="401" spans="1:11">
      <c r="A401" s="22" t="s">
        <v>286</v>
      </c>
      <c r="B401" s="88"/>
      <c r="C401" s="88"/>
      <c r="D401" s="88"/>
      <c r="E401" s="45" t="s">
        <v>287</v>
      </c>
      <c r="F401" s="116" t="s">
        <v>270</v>
      </c>
      <c r="G401" s="71"/>
      <c r="H401" s="165" t="s">
        <v>255</v>
      </c>
      <c r="I401" s="40">
        <v>7</v>
      </c>
      <c r="J401" s="51"/>
      <c r="K401" s="48">
        <f>I401*J401</f>
        <v>0</v>
      </c>
    </row>
    <row r="402" spans="1:11">
      <c r="B402" s="88"/>
      <c r="C402" s="88"/>
      <c r="D402" s="88"/>
      <c r="F402" s="22"/>
      <c r="G402" s="65"/>
      <c r="H402" s="26"/>
      <c r="I402" s="127"/>
      <c r="J402" s="53"/>
      <c r="K402" s="54"/>
    </row>
    <row r="403" spans="1:11">
      <c r="A403" s="87" t="s">
        <v>280</v>
      </c>
      <c r="B403" s="89"/>
      <c r="C403" s="89"/>
      <c r="D403" s="89"/>
      <c r="E403" s="75"/>
      <c r="F403" s="76"/>
      <c r="G403" s="77"/>
      <c r="H403" s="77"/>
      <c r="I403" s="78" t="s">
        <v>86</v>
      </c>
      <c r="J403" s="212">
        <f>SUM(K386:K390,K394,K399:K401)</f>
        <v>0</v>
      </c>
      <c r="K403" s="213"/>
    </row>
    <row r="404" spans="1:11">
      <c r="B404" s="88"/>
      <c r="C404" s="88"/>
      <c r="D404" s="88"/>
      <c r="F404" s="22"/>
      <c r="G404" s="65"/>
      <c r="H404" s="26"/>
      <c r="I404" s="127"/>
      <c r="J404" s="53"/>
      <c r="K404" s="54"/>
    </row>
    <row r="405" spans="1:11">
      <c r="A405" s="10" t="s">
        <v>288</v>
      </c>
      <c r="B405" s="1"/>
      <c r="C405" s="1"/>
      <c r="D405" s="1"/>
      <c r="H405" s="26"/>
      <c r="J405" s="26"/>
      <c r="K405" s="18"/>
    </row>
    <row r="406" spans="1:11">
      <c r="A406" s="22" t="s">
        <v>289</v>
      </c>
      <c r="B406" s="1"/>
      <c r="C406" s="1"/>
      <c r="D406" s="1"/>
      <c r="H406" s="26"/>
      <c r="J406" s="26"/>
      <c r="K406" s="18"/>
    </row>
    <row r="407" spans="1:11">
      <c r="A407" s="1" t="s">
        <v>290</v>
      </c>
      <c r="B407" s="1"/>
      <c r="C407" s="1"/>
      <c r="D407" s="1"/>
      <c r="H407" s="26"/>
      <c r="J407" s="26"/>
      <c r="K407" s="18"/>
    </row>
    <row r="408" spans="1:11">
      <c r="A408" s="1"/>
      <c r="B408" s="1"/>
      <c r="C408" s="1"/>
      <c r="D408" s="1"/>
      <c r="H408" s="26"/>
      <c r="J408" s="26"/>
      <c r="K408" s="18"/>
    </row>
    <row r="409" spans="1:11">
      <c r="A409" s="10" t="s">
        <v>291</v>
      </c>
      <c r="B409" s="1"/>
      <c r="C409" s="1"/>
      <c r="D409" s="1"/>
      <c r="H409" s="26"/>
      <c r="J409" s="26"/>
      <c r="K409" s="18"/>
    </row>
    <row r="410" spans="1:11">
      <c r="A410" s="10" t="s">
        <v>292</v>
      </c>
      <c r="B410" s="1"/>
      <c r="C410" s="1"/>
      <c r="D410" s="1"/>
      <c r="F410" s="61"/>
      <c r="G410" s="91"/>
      <c r="H410" s="61"/>
      <c r="I410" s="92"/>
      <c r="J410" s="61"/>
      <c r="K410" s="92"/>
    </row>
    <row r="411" spans="1:11">
      <c r="A411" s="10"/>
      <c r="B411" s="1"/>
      <c r="C411" s="1"/>
      <c r="D411" s="1"/>
      <c r="E411" s="45"/>
      <c r="F411" s="46" t="s">
        <v>281</v>
      </c>
      <c r="G411" s="71"/>
      <c r="H411" s="165"/>
      <c r="I411" s="40">
        <v>1</v>
      </c>
      <c r="J411" s="47"/>
      <c r="K411" s="48">
        <f>I411*J411</f>
        <v>0</v>
      </c>
    </row>
    <row r="412" spans="1:11">
      <c r="A412" s="10"/>
      <c r="B412" s="1"/>
      <c r="C412" s="1"/>
      <c r="D412" s="1"/>
      <c r="H412" s="26"/>
      <c r="J412" s="26"/>
      <c r="K412" s="18"/>
    </row>
    <row r="413" spans="1:11">
      <c r="A413" s="10" t="s">
        <v>293</v>
      </c>
      <c r="B413" s="1"/>
      <c r="C413" s="1"/>
      <c r="D413" s="1"/>
      <c r="H413" s="26"/>
      <c r="J413" s="26"/>
      <c r="K413" s="18"/>
    </row>
    <row r="414" spans="1:11">
      <c r="A414" s="10" t="s">
        <v>292</v>
      </c>
      <c r="B414" s="1"/>
      <c r="C414" s="1"/>
      <c r="D414" s="1"/>
      <c r="F414" s="61"/>
      <c r="G414" s="91"/>
      <c r="H414" s="61"/>
      <c r="I414" s="92"/>
      <c r="J414" s="61"/>
      <c r="K414" s="92"/>
    </row>
    <row r="415" spans="1:11">
      <c r="A415" s="10"/>
      <c r="B415" s="1"/>
      <c r="C415" s="1"/>
      <c r="D415" s="1"/>
      <c r="E415" s="45"/>
      <c r="F415" s="46" t="s">
        <v>281</v>
      </c>
      <c r="G415" s="71"/>
      <c r="H415" s="165"/>
      <c r="I415" s="40">
        <v>9</v>
      </c>
      <c r="J415" s="47"/>
      <c r="K415" s="48">
        <f>I415*J415</f>
        <v>0</v>
      </c>
    </row>
    <row r="416" spans="1:11">
      <c r="A416" s="10"/>
      <c r="B416" s="1"/>
      <c r="C416" s="1"/>
      <c r="D416" s="1"/>
      <c r="H416" s="26"/>
      <c r="J416" s="26"/>
      <c r="K416" s="18"/>
    </row>
    <row r="417" spans="1:11">
      <c r="A417" s="10" t="s">
        <v>288</v>
      </c>
      <c r="B417" s="1"/>
      <c r="C417" s="1"/>
      <c r="D417" s="1"/>
      <c r="H417" s="26"/>
      <c r="I417" s="78" t="s">
        <v>86</v>
      </c>
      <c r="J417" s="212">
        <f>SUM(K411:K416)</f>
        <v>0</v>
      </c>
      <c r="K417" s="213"/>
    </row>
    <row r="418" spans="1:11">
      <c r="A418" s="10"/>
      <c r="B418" s="1"/>
      <c r="C418" s="1"/>
      <c r="D418" s="1"/>
      <c r="H418" s="26"/>
      <c r="I418" s="78"/>
      <c r="J418" s="154"/>
      <c r="K418" s="155"/>
    </row>
    <row r="419" spans="1:11">
      <c r="A419" s="10"/>
      <c r="B419" s="1"/>
      <c r="C419" s="1"/>
      <c r="D419" s="1"/>
      <c r="H419" s="26"/>
      <c r="J419" s="26"/>
      <c r="K419" s="18"/>
    </row>
    <row r="420" spans="1:11">
      <c r="A420" s="10" t="s">
        <v>294</v>
      </c>
      <c r="B420" s="1"/>
      <c r="C420" s="1"/>
      <c r="D420" s="1"/>
      <c r="H420" s="26"/>
      <c r="J420" s="26"/>
      <c r="K420" s="18"/>
    </row>
    <row r="421" spans="1:11">
      <c r="A421" s="10" t="s">
        <v>295</v>
      </c>
      <c r="B421" s="1"/>
      <c r="C421" s="1"/>
      <c r="D421" s="1"/>
      <c r="H421" s="26"/>
      <c r="J421" s="26"/>
      <c r="K421" s="18"/>
    </row>
    <row r="422" spans="1:11">
      <c r="A422" s="10" t="s">
        <v>296</v>
      </c>
      <c r="B422" s="1"/>
      <c r="C422" s="1"/>
      <c r="D422" s="1"/>
      <c r="H422" s="26"/>
      <c r="J422" s="26"/>
      <c r="K422" s="18"/>
    </row>
    <row r="423" spans="1:11">
      <c r="A423" s="10"/>
      <c r="B423" s="1"/>
      <c r="C423" s="1"/>
      <c r="D423" s="1"/>
      <c r="F423" s="46" t="str">
        <f>[1]popis!$F$1380</f>
        <v>ure</v>
      </c>
      <c r="G423" s="71"/>
      <c r="H423" s="165"/>
      <c r="I423" s="40">
        <v>500</v>
      </c>
      <c r="J423" s="47"/>
      <c r="K423" s="48">
        <f>I423*J423</f>
        <v>0</v>
      </c>
    </row>
    <row r="424" spans="1:11">
      <c r="A424" s="10"/>
      <c r="B424" s="1"/>
      <c r="C424" s="1"/>
      <c r="D424" s="1"/>
      <c r="H424" s="26"/>
      <c r="J424" s="2"/>
      <c r="K424" s="2"/>
    </row>
    <row r="425" spans="1:11">
      <c r="A425" s="10" t="s">
        <v>297</v>
      </c>
      <c r="H425" s="9"/>
      <c r="I425" s="78" t="s">
        <v>86</v>
      </c>
      <c r="J425" s="212">
        <f>K423</f>
        <v>0</v>
      </c>
      <c r="K425" s="213"/>
    </row>
    <row r="426" spans="1:11">
      <c r="A426" s="111"/>
      <c r="H426" s="9"/>
      <c r="I426" s="9"/>
      <c r="J426" s="2"/>
      <c r="K426" s="2"/>
    </row>
    <row r="427" spans="1:11">
      <c r="A427" s="111"/>
      <c r="H427" s="9"/>
      <c r="I427" s="9"/>
      <c r="J427" s="2"/>
      <c r="K427" s="2"/>
    </row>
    <row r="428" spans="1:11">
      <c r="A428" s="111"/>
      <c r="H428" s="9"/>
      <c r="I428" s="9"/>
      <c r="J428" s="2"/>
      <c r="K428" s="2"/>
    </row>
    <row r="429" spans="1:11">
      <c r="A429" s="111"/>
      <c r="C429" s="156" t="s">
        <v>298</v>
      </c>
      <c r="E429" s="69"/>
      <c r="F429" s="44"/>
      <c r="H429" s="18"/>
      <c r="I429" s="44"/>
      <c r="J429" s="44"/>
      <c r="K429" s="92"/>
    </row>
    <row r="430" spans="1:11">
      <c r="A430" s="111"/>
      <c r="C430" s="156"/>
      <c r="E430" s="69"/>
      <c r="F430" s="44"/>
      <c r="H430" s="18"/>
      <c r="I430" s="44"/>
      <c r="J430" s="44"/>
      <c r="K430" s="92" t="s">
        <v>299</v>
      </c>
    </row>
    <row r="431" spans="1:11">
      <c r="A431" s="111"/>
      <c r="C431" s="22" t="s">
        <v>300</v>
      </c>
      <c r="E431" s="69"/>
      <c r="F431" s="44"/>
      <c r="H431" s="157"/>
      <c r="I431" s="214">
        <f>J107</f>
        <v>0</v>
      </c>
      <c r="J431" s="214"/>
      <c r="K431" s="214"/>
    </row>
    <row r="432" spans="1:11">
      <c r="C432" s="22" t="s">
        <v>301</v>
      </c>
      <c r="E432" s="69"/>
      <c r="F432" s="44"/>
      <c r="H432" s="157"/>
      <c r="I432" s="210">
        <f>J132</f>
        <v>0</v>
      </c>
      <c r="J432" s="210"/>
      <c r="K432" s="210"/>
    </row>
    <row r="433" spans="3:11">
      <c r="C433" s="22" t="s">
        <v>58</v>
      </c>
      <c r="E433" s="69"/>
      <c r="F433" s="44"/>
      <c r="H433" s="157"/>
      <c r="I433" s="210">
        <f>J183</f>
        <v>0</v>
      </c>
      <c r="J433" s="210"/>
      <c r="K433" s="210"/>
    </row>
    <row r="434" spans="3:11">
      <c r="C434" s="22" t="s">
        <v>87</v>
      </c>
      <c r="E434" s="69"/>
      <c r="F434" s="44"/>
      <c r="H434" s="157"/>
      <c r="I434" s="210">
        <f>J203</f>
        <v>0</v>
      </c>
      <c r="J434" s="210"/>
      <c r="K434" s="210"/>
    </row>
    <row r="435" spans="3:11">
      <c r="C435" s="22" t="s">
        <v>103</v>
      </c>
      <c r="E435" s="69"/>
      <c r="F435" s="44"/>
      <c r="H435" s="157"/>
      <c r="I435" s="210">
        <f>J266</f>
        <v>0</v>
      </c>
      <c r="J435" s="210"/>
      <c r="K435" s="210"/>
    </row>
    <row r="436" spans="3:11">
      <c r="C436" s="22" t="s">
        <v>158</v>
      </c>
      <c r="E436" s="69"/>
      <c r="F436" s="44"/>
      <c r="H436" s="157"/>
      <c r="I436" s="210">
        <f>J325</f>
        <v>0</v>
      </c>
      <c r="J436" s="210"/>
      <c r="K436" s="210"/>
    </row>
    <row r="437" spans="3:11">
      <c r="C437" s="22" t="s">
        <v>242</v>
      </c>
      <c r="E437" s="69"/>
      <c r="F437" s="44"/>
      <c r="H437" s="157"/>
      <c r="I437" s="210">
        <f>J375</f>
        <v>0</v>
      </c>
      <c r="J437" s="210"/>
      <c r="K437" s="210"/>
    </row>
    <row r="438" spans="3:11">
      <c r="C438" s="22" t="s">
        <v>308</v>
      </c>
      <c r="E438" s="69"/>
      <c r="F438" s="44"/>
      <c r="H438" s="157"/>
      <c r="I438" s="210">
        <f>J381</f>
        <v>0</v>
      </c>
      <c r="J438" s="210"/>
      <c r="K438" s="210"/>
    </row>
    <row r="439" spans="3:11">
      <c r="C439" s="22" t="s">
        <v>280</v>
      </c>
      <c r="E439" s="69"/>
      <c r="F439" s="44"/>
      <c r="H439" s="157"/>
      <c r="I439" s="210">
        <f>J403</f>
        <v>0</v>
      </c>
      <c r="J439" s="210"/>
      <c r="K439" s="210"/>
    </row>
    <row r="440" spans="3:11">
      <c r="C440" s="22" t="s">
        <v>288</v>
      </c>
      <c r="E440" s="69"/>
      <c r="F440" s="44"/>
      <c r="H440" s="157"/>
      <c r="I440" s="210">
        <f>J417</f>
        <v>0</v>
      </c>
      <c r="J440" s="210"/>
      <c r="K440" s="210"/>
    </row>
    <row r="441" spans="3:11" ht="15.75" thickBot="1">
      <c r="C441" s="158" t="s">
        <v>294</v>
      </c>
      <c r="D441" s="158"/>
      <c r="E441" s="159"/>
      <c r="F441" s="160"/>
      <c r="G441" s="161"/>
      <c r="H441" s="162"/>
      <c r="I441" s="209">
        <f>J425</f>
        <v>0</v>
      </c>
      <c r="J441" s="209"/>
      <c r="K441" s="209"/>
    </row>
    <row r="442" spans="3:11" ht="15.75" thickTop="1">
      <c r="C442" s="93" t="s">
        <v>302</v>
      </c>
      <c r="F442" s="26"/>
      <c r="H442" s="163"/>
      <c r="I442" s="211">
        <f>I431+I432+I433+I434+I435+I436+I437+I438+I439+I440+I441</f>
        <v>0</v>
      </c>
      <c r="J442" s="211"/>
      <c r="K442" s="211"/>
    </row>
    <row r="443" spans="3:11">
      <c r="C443" s="93" t="s">
        <v>303</v>
      </c>
      <c r="F443" s="26"/>
      <c r="H443" s="163"/>
      <c r="I443" s="210">
        <f>I442*0.22</f>
        <v>0</v>
      </c>
      <c r="J443" s="210"/>
      <c r="K443" s="210"/>
    </row>
    <row r="444" spans="3:11" ht="15.75" thickBot="1">
      <c r="C444" s="164" t="s">
        <v>304</v>
      </c>
      <c r="E444" s="16"/>
      <c r="F444" s="18"/>
      <c r="G444" s="18"/>
      <c r="H444" s="18"/>
      <c r="I444" s="209">
        <f>I443+I442</f>
        <v>0</v>
      </c>
      <c r="J444" s="209"/>
      <c r="K444" s="209"/>
    </row>
    <row r="445" spans="3:11" ht="15.75" thickTop="1"/>
  </sheetData>
  <mergeCells count="49">
    <mergeCell ref="J203:K203"/>
    <mergeCell ref="H23:I23"/>
    <mergeCell ref="J23:K23"/>
    <mergeCell ref="J107:K107"/>
    <mergeCell ref="J132:K132"/>
    <mergeCell ref="J183:K183"/>
    <mergeCell ref="J266:K266"/>
    <mergeCell ref="J325:K325"/>
    <mergeCell ref="E331:E333"/>
    <mergeCell ref="I331:I333"/>
    <mergeCell ref="J331:J333"/>
    <mergeCell ref="K331:K333"/>
    <mergeCell ref="E334:E335"/>
    <mergeCell ref="I334:I335"/>
    <mergeCell ref="J334:J335"/>
    <mergeCell ref="K334:K335"/>
    <mergeCell ref="E336:E337"/>
    <mergeCell ref="I336:I337"/>
    <mergeCell ref="J336:J337"/>
    <mergeCell ref="K336:K337"/>
    <mergeCell ref="I431:K431"/>
    <mergeCell ref="E347:E349"/>
    <mergeCell ref="G347:G349"/>
    <mergeCell ref="I347:I349"/>
    <mergeCell ref="J347:J349"/>
    <mergeCell ref="K347:K349"/>
    <mergeCell ref="E350:E351"/>
    <mergeCell ref="G350:G351"/>
    <mergeCell ref="I350:I351"/>
    <mergeCell ref="J350:J351"/>
    <mergeCell ref="K350:K351"/>
    <mergeCell ref="J375:K375"/>
    <mergeCell ref="J381:K381"/>
    <mergeCell ref="J403:K403"/>
    <mergeCell ref="J417:K417"/>
    <mergeCell ref="J425:K425"/>
    <mergeCell ref="I444:K444"/>
    <mergeCell ref="I432:K432"/>
    <mergeCell ref="I433:K433"/>
    <mergeCell ref="I434:K434"/>
    <mergeCell ref="I435:K435"/>
    <mergeCell ref="I436:K436"/>
    <mergeCell ref="I437:K437"/>
    <mergeCell ref="I439:K439"/>
    <mergeCell ref="I440:K440"/>
    <mergeCell ref="I441:K441"/>
    <mergeCell ref="I442:K442"/>
    <mergeCell ref="I443:K443"/>
    <mergeCell ref="I438:K438"/>
  </mergeCells>
  <phoneticPr fontId="3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DRSI</vt:lpstr>
      <vt:lpstr>DRSV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Plešec</dc:creator>
  <cp:lastModifiedBy>Gašper Božič</cp:lastModifiedBy>
  <dcterms:created xsi:type="dcterms:W3CDTF">2015-10-15T09:03:14Z</dcterms:created>
  <dcterms:modified xsi:type="dcterms:W3CDTF">2021-08-17T12:14:37Z</dcterms:modified>
</cp:coreProperties>
</file>