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josa/Dropbox/3 - DRSV_SORA/04 RAZPISI/2 - Odprti/02b Stiki z javnostmi (skupno)/2. postopek/3_Razpisna dokumentacija/8_poslano DRSV 04-11-2021/"/>
    </mc:Choice>
  </mc:AlternateContent>
  <xr:revisionPtr revIDLastSave="0" documentId="13_ncr:1_{1AFD33AB-B776-2C41-92A9-0D47AEB9C685}" xr6:coauthVersionLast="36" xr6:coauthVersionMax="47" xr10:uidLastSave="{00000000-0000-0000-0000-000000000000}"/>
  <workbookProtection lockStructure="1"/>
  <bookViews>
    <workbookView xWindow="0" yWindow="500" windowWidth="2880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K37" i="1"/>
  <c r="I37" i="1"/>
  <c r="G25" i="1"/>
  <c r="M25" i="1"/>
  <c r="K25" i="1"/>
  <c r="G24" i="1" l="1"/>
  <c r="M46" i="1"/>
  <c r="K46" i="1"/>
  <c r="M56" i="1"/>
  <c r="K56" i="1"/>
  <c r="M55" i="1"/>
  <c r="K51" i="1"/>
  <c r="K62" i="1" l="1"/>
  <c r="G62" i="1"/>
  <c r="K57" i="1"/>
  <c r="K55" i="1"/>
  <c r="G57" i="1"/>
  <c r="G56" i="1"/>
  <c r="G55" i="1"/>
  <c r="G52" i="1"/>
  <c r="K49" i="1"/>
  <c r="G49" i="1"/>
  <c r="K42" i="1"/>
  <c r="G42" i="1"/>
  <c r="M40" i="1"/>
  <c r="K40" i="1"/>
  <c r="G40" i="1"/>
  <c r="G37" i="1"/>
  <c r="K33" i="1"/>
  <c r="I33" i="1"/>
  <c r="G33" i="1"/>
  <c r="K30" i="1"/>
  <c r="G30" i="1"/>
  <c r="K28" i="1"/>
  <c r="I28" i="1"/>
  <c r="G28" i="1"/>
  <c r="M27" i="1"/>
  <c r="K27" i="1"/>
  <c r="I27" i="1"/>
  <c r="G27" i="1"/>
  <c r="M26" i="1"/>
  <c r="K26" i="1"/>
  <c r="I26" i="1"/>
  <c r="G26" i="1"/>
  <c r="M24" i="1"/>
  <c r="K24" i="1"/>
  <c r="I24" i="1"/>
  <c r="K23" i="1"/>
  <c r="I23" i="1"/>
  <c r="K21" i="1" l="1"/>
  <c r="I60" i="1" l="1"/>
  <c r="K60" i="1"/>
  <c r="M60" i="1"/>
  <c r="I61" i="1"/>
  <c r="K61" i="1"/>
  <c r="M61" i="1"/>
  <c r="I62" i="1"/>
  <c r="M62" i="1"/>
  <c r="M59" i="1"/>
  <c r="K59" i="1"/>
  <c r="I59" i="1"/>
  <c r="I45" i="1"/>
  <c r="K45" i="1"/>
  <c r="M45" i="1"/>
  <c r="I46" i="1"/>
  <c r="I47" i="1"/>
  <c r="K47" i="1"/>
  <c r="I48" i="1"/>
  <c r="K48" i="1"/>
  <c r="I49" i="1"/>
  <c r="M49" i="1"/>
  <c r="I50" i="1"/>
  <c r="K50" i="1"/>
  <c r="I51" i="1"/>
  <c r="K52" i="1"/>
  <c r="I53" i="1"/>
  <c r="K53" i="1"/>
  <c r="I54" i="1"/>
  <c r="K54" i="1"/>
  <c r="M54" i="1"/>
  <c r="I55" i="1"/>
  <c r="I56" i="1"/>
  <c r="I57" i="1"/>
  <c r="M44" i="1"/>
  <c r="K44" i="1"/>
  <c r="I44" i="1"/>
  <c r="M34" i="1"/>
  <c r="K34" i="1"/>
  <c r="I34" i="1"/>
  <c r="M33" i="1"/>
  <c r="M28" i="1"/>
  <c r="M23" i="1"/>
  <c r="I31" i="1"/>
  <c r="I40" i="1"/>
  <c r="I41" i="1"/>
  <c r="K41" i="1"/>
  <c r="M41" i="1"/>
  <c r="M42" i="1"/>
  <c r="M21" i="1"/>
  <c r="I21" i="1"/>
  <c r="G61" i="1"/>
  <c r="G60" i="1"/>
  <c r="G59" i="1"/>
  <c r="G54" i="1"/>
  <c r="G53" i="1"/>
  <c r="G51" i="1"/>
  <c r="G50" i="1"/>
  <c r="G48" i="1"/>
  <c r="G47" i="1"/>
  <c r="G46" i="1"/>
  <c r="G45" i="1"/>
  <c r="G44" i="1"/>
  <c r="G41" i="1"/>
  <c r="G38" i="1"/>
  <c r="G36" i="1"/>
  <c r="G35" i="1"/>
  <c r="G34" i="1"/>
  <c r="G31" i="1"/>
  <c r="G23" i="1"/>
  <c r="G21" i="1"/>
  <c r="M38" i="1" l="1"/>
  <c r="K38" i="1"/>
  <c r="I38" i="1"/>
  <c r="G63" i="1"/>
  <c r="M35" i="1"/>
  <c r="K35" i="1"/>
  <c r="I35" i="1"/>
  <c r="I36" i="1"/>
  <c r="M36" i="1"/>
  <c r="K36" i="1"/>
  <c r="H63" i="1" l="1"/>
  <c r="D66" i="1" s="1"/>
  <c r="D67" i="1" s="1"/>
  <c r="D68" i="1" s="1"/>
  <c r="J63" i="1"/>
  <c r="E66" i="1" s="1"/>
  <c r="E67" i="1" s="1"/>
  <c r="E68" i="1" s="1"/>
  <c r="L63" i="1"/>
  <c r="F66" i="1" s="1"/>
  <c r="F67" i="1" s="1"/>
  <c r="F68" i="1" s="1"/>
  <c r="G66" i="1" l="1"/>
  <c r="G67" i="1" s="1"/>
  <c r="G68" i="1" s="1"/>
</calcChain>
</file>

<file path=xl/sharedStrings.xml><?xml version="1.0" encoding="utf-8"?>
<sst xmlns="http://schemas.openxmlformats.org/spreadsheetml/2006/main" count="165" uniqueCount="127">
  <si>
    <t>OBRAZEC 4</t>
  </si>
  <si>
    <t>PONUDBENI PREDRAČUN</t>
  </si>
  <si>
    <t>Javno naročilo:</t>
  </si>
  <si>
    <t>Komuniciranje in obveščanje javnosti za operacije zmanjševanja poplavne ogroženosti: »Selška Sora«, »Ptujska Drava« in  »Dravinja s Polskavo«</t>
  </si>
  <si>
    <t>Naročnik:</t>
  </si>
  <si>
    <t>Ponudnik:</t>
  </si>
  <si>
    <t xml:space="preserve"> </t>
  </si>
  <si>
    <t>Opomba: zgoraj se navede polni naziv ponudnika, v primeru skupne ponudbe pa tudi polni naziv vseh parterjev v skupni ponudbi.</t>
  </si>
  <si>
    <t>Navodila:</t>
  </si>
  <si>
    <t xml:space="preserve">Ponudbena cena za posamezno postavko obsega vsa dela, aktivnosti in izpolnjuje vse zahteve kot izhajajo iz projektne naloge naročnika in prilog. </t>
  </si>
  <si>
    <t>V kolikor ponudnik pri posamezni postavki ne vpiše cene na enoto oz. skupne cene, bo naročnik smatral, da je cena vključena v enoto cene ostalih postavk.</t>
  </si>
  <si>
    <t>Ponudba mora vsebovati vse stroške v skladu s specifikacijami nalog iz dokumentacije v zvezi z oddajo javnega naročila, ter vse spremljajoče stroške za izvedbo storitve.</t>
  </si>
  <si>
    <r>
      <t xml:space="preserve">Cena je nespremenljiva (fiksna) in vključuje celoten obseg storitev predviden v dokumentaciji v zvezi z oddajo predmetnega javnega naročila. </t>
    </r>
    <r>
      <rPr>
        <sz val="10"/>
        <color theme="1"/>
        <rFont val="Arial"/>
        <family val="2"/>
      </rPr>
      <t>Cene vsebujejo vse stroške in davke, ki bi lahko nastali pri izvedbi tovrstnih del, zato jih izvajalec kot strokovnjak mora predvideti in všteti v ceno na enoto. V ceno so všteti tudi potni stroški izvajalca.</t>
    </r>
  </si>
  <si>
    <t>Ponudnik s podpisom ponudbenega predračuna izjavlja, da je preučil dokumentacijo v zvezi z oddajo javnega naročila z ustrezno skrbnostjo in potrjuje, da ponuja celoten obseg storitev predviden z dokumentacijo v zvezi z oddajo javnega naročila.</t>
  </si>
  <si>
    <t>Št. postavke</t>
  </si>
  <si>
    <t>Opis</t>
  </si>
  <si>
    <t>Skupaj v EUR brez DDV</t>
  </si>
  <si>
    <t xml:space="preserve">»Ptujska Drava« </t>
  </si>
  <si>
    <t>»Dravinja s Polskavo«</t>
  </si>
  <si>
    <t>Enota</t>
  </si>
  <si>
    <t>Količina</t>
  </si>
  <si>
    <t>Cena na enoto v EUR brez DDV</t>
  </si>
  <si>
    <t>1</t>
  </si>
  <si>
    <r>
      <rPr>
        <b/>
        <sz val="11"/>
        <rFont val="Arial"/>
        <family val="2"/>
        <charset val="238"/>
      </rPr>
      <t xml:space="preserve">Komunikacijski načrt
 </t>
    </r>
    <r>
      <rPr>
        <sz val="11"/>
        <rFont val="Arial"/>
        <family val="2"/>
      </rPr>
      <t xml:space="preserve">-izdelava (vključno z projektnimi in komunikacijskimi cilji, ciljne javnosti) </t>
    </r>
  </si>
  <si>
    <t>kpl</t>
  </si>
  <si>
    <t>2</t>
  </si>
  <si>
    <t xml:space="preserve">Komunikacijska infrastruktura </t>
  </si>
  <si>
    <t>2.1</t>
  </si>
  <si>
    <t>2.2</t>
  </si>
  <si>
    <t>2.3</t>
  </si>
  <si>
    <t>2.4</t>
  </si>
  <si>
    <t>Zaključna konferenca operacije in novinarska konferenca</t>
  </si>
  <si>
    <t>2.5</t>
  </si>
  <si>
    <t xml:space="preserve">- Družbena omrežja
- Vplivneži </t>
  </si>
  <si>
    <t>3</t>
  </si>
  <si>
    <t>Spletna mesta operacij</t>
  </si>
  <si>
    <t>3.1</t>
  </si>
  <si>
    <t>3.2</t>
  </si>
  <si>
    <t xml:space="preserve">Spletno mesto operacije Protipoplavna ureditev porečja Selška Sora- tehnična podpora        </t>
  </si>
  <si>
    <t>4</t>
  </si>
  <si>
    <t>4.1</t>
  </si>
  <si>
    <t>4.2</t>
  </si>
  <si>
    <t>TV oglas</t>
  </si>
  <si>
    <t>4.3</t>
  </si>
  <si>
    <t>Radijski oglas</t>
  </si>
  <si>
    <t>kos</t>
  </si>
  <si>
    <t>4.4</t>
  </si>
  <si>
    <t>Tiskani oglas</t>
  </si>
  <si>
    <t>5</t>
  </si>
  <si>
    <t>Objave v tiskanih medijih</t>
  </si>
  <si>
    <t>6</t>
  </si>
  <si>
    <t xml:space="preserve">kos </t>
  </si>
  <si>
    <t>7</t>
  </si>
  <si>
    <t xml:space="preserve">Komunikacijska orodja </t>
  </si>
  <si>
    <t>7.1</t>
  </si>
  <si>
    <t xml:space="preserve">Zloženka </t>
  </si>
  <si>
    <t>7.2</t>
  </si>
  <si>
    <t>Stalna plošča ali pano zasnova</t>
  </si>
  <si>
    <t>storitev</t>
  </si>
  <si>
    <t>7.3</t>
  </si>
  <si>
    <t>Roll up mobilno stojalo s transparentom</t>
  </si>
  <si>
    <t>SKUPAJ</t>
  </si>
  <si>
    <t>Kraj in datum:</t>
  </si>
  <si>
    <t>Podpis</t>
  </si>
  <si>
    <t>Promocijski material</t>
  </si>
  <si>
    <t xml:space="preserve">Nahrbtnik - bombaž/juta </t>
  </si>
  <si>
    <t>Svinčnik s semeni (ki zrastejo)</t>
  </si>
  <si>
    <t>USB ključek s pokrovčkom - 32 GB</t>
  </si>
  <si>
    <t>Paket prve pomoči s svetlečim opozorilnim brezrokavnikom</t>
  </si>
  <si>
    <t>Zložljiv dežnik</t>
  </si>
  <si>
    <t xml:space="preserve">Koledar stenski </t>
  </si>
  <si>
    <t>Rokovnik A5 iz plute s priloženim kemičnim svinčnikom</t>
  </si>
  <si>
    <t>8</t>
  </si>
  <si>
    <t xml:space="preserve">LED naglavna svetilka </t>
  </si>
  <si>
    <t>9</t>
  </si>
  <si>
    <t>LED delovna svetilka</t>
  </si>
  <si>
    <t>Vodoodporen etui za mobilnike</t>
  </si>
  <si>
    <t>Biorazgradljiva pelerina s potiskom</t>
  </si>
  <si>
    <t>Dvoslojna softshell jakna s kapuco</t>
  </si>
  <si>
    <t xml:space="preserve">Polo majica s kratkimi rokavi </t>
  </si>
  <si>
    <t>Iskalec ključev z odzivnikom</t>
  </si>
  <si>
    <t>Promocijska oblačila</t>
  </si>
  <si>
    <t>Pohodna jakna s kapuco</t>
  </si>
  <si>
    <t>Zaščitna čelada za press in protokol</t>
  </si>
  <si>
    <t>Polvisoki pohodni čevlji</t>
  </si>
  <si>
    <t>Udoben škorenj, vodoodporen, gumjast</t>
  </si>
  <si>
    <t>DDV - 22%</t>
  </si>
  <si>
    <t>Skupaj z DDV</t>
  </si>
  <si>
    <t>"Selška Sora"</t>
  </si>
  <si>
    <t>Delitev med posameznimi operacijami (obračunavanje)</t>
  </si>
  <si>
    <t>Tiskovne konference in manjši dogodki povezani s  podpisom večjih pogodb</t>
  </si>
  <si>
    <t>Nacionalne medijske kampanje</t>
  </si>
  <si>
    <t>Zakup medijskega prostora (TV, radio, tiskani mediji) v višini  50.000,00 EUR brez DDV</t>
  </si>
  <si>
    <t xml:space="preserve">Informacijsko dokumentarni film in preroll oglas </t>
  </si>
  <si>
    <t>KOMUNICIRANJE IN OBVEŠČANJE JAVNOSTI</t>
  </si>
  <si>
    <t>SKUPAJ brez DDV</t>
  </si>
  <si>
    <t>SKUPNA REKAPITULACIJA</t>
  </si>
  <si>
    <t>Selška Sora</t>
  </si>
  <si>
    <t>Ptujska Drava</t>
  </si>
  <si>
    <t>Dravinja s Polskavo</t>
  </si>
  <si>
    <t xml:space="preserve">Skupaj brez DDV </t>
  </si>
  <si>
    <t>Ponudnik / Vodilni ponudnik</t>
  </si>
  <si>
    <t>Ime in priimek pooblaščene osebe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</si>
  <si>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</si>
  <si>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</si>
  <si>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</si>
  <si>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</si>
  <si>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</si>
  <si>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</si>
  <si>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</si>
  <si>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</si>
  <si>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</si>
  <si>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</si>
  <si>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</si>
  <si>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</si>
  <si>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</si>
  <si>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</si>
  <si>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9.1</t>
  </si>
  <si>
    <t>9.2</t>
  </si>
  <si>
    <t>9.3</t>
  </si>
  <si>
    <t>9.4</t>
  </si>
  <si>
    <r>
      <rPr>
        <b/>
        <sz val="11"/>
        <rFont val="Arial"/>
        <family val="2"/>
        <charset val="238"/>
      </rPr>
      <t xml:space="preserve">Temelji komunikacijskih aktivnosti:
</t>
    </r>
    <r>
      <rPr>
        <sz val="11"/>
        <rFont val="Arial"/>
        <family val="2"/>
        <charset val="238"/>
      </rPr>
      <t>- projektna skupina izvajalca komunikacijskih aktivnosti</t>
    </r>
    <r>
      <rPr>
        <sz val="11"/>
        <rFont val="Arial"/>
        <family val="2"/>
      </rPr>
      <t xml:space="preserve">
- krizni komunikacijski načrt,
- adrema medijev in sistem uradnih govorcev, 
- sporočila za javnost, 
- Osnovni paket za novinarje,
-  Priprava ključnih komunikacijskih sporočil za
   posamezne ciljne javnosti, 
- Priprava nabora najpogostejših vprašanj in odgovorov, 
  Redno spremljanje medijskih objav in komuniciranje z 
  deležniki na spletu, 
- Priprava e-mape ključnih deležnikov, 
- Ključna navodila za komuniciranje s ciljnimi javnostmi, 
- celostna grafična podoba, 
</t>
    </r>
  </si>
  <si>
    <r>
      <rPr>
        <b/>
        <sz val="11"/>
        <rFont val="Arial"/>
        <family val="2"/>
        <charset val="238"/>
      </rPr>
      <t>Dodatne pričakovane komunikacijske aktivnosti:</t>
    </r>
    <r>
      <rPr>
        <sz val="11"/>
        <rFont val="Arial"/>
        <family val="2"/>
        <charset val="238"/>
      </rPr>
      <t xml:space="preserve">
- celostna grafična podoba, 
 -Načrt spodbujanja medijskih objav,
- Predlog dodatnih kreativnih komunikacijskih orodij oz. 
  Aktivnosti
-  Organizacija aktivnosti v okviru operacije v uradnih prostorih naročnika </t>
    </r>
  </si>
  <si>
    <t>2.6</t>
  </si>
  <si>
    <t>Skupno spletno mesto operacij Ptujska Drava in Dravinja s Polskavo</t>
  </si>
  <si>
    <t>REPUBLIKA SLOVENIJA, MINISTRSTVO ZA OKOLJE IN PROSTOR, DIREKCIJA REPUBLIKE SLOVENIJE ZA VODE, Mariborska cesta 88, 3000 CELJE</t>
  </si>
  <si>
    <t>Organizacija predstavitve gradnje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</si>
</sst>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&quot;€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1">
    <xf numFmtId="0" fontId="0" fillId="0" borderId="0" xfId="0"/>
    <xf numFmtId="165" fontId="14" fillId="5" borderId="23" xfId="0" applyNumberFormat="1" applyFont="1" applyFill="1" applyBorder="1" applyAlignment="1" applyProtection="1">
      <alignment horizontal="right" vertical="center"/>
      <protection locked="0"/>
    </xf>
    <xf numFmtId="165" fontId="14" fillId="5" borderId="20" xfId="0" applyNumberFormat="1" applyFont="1" applyFill="1" applyBorder="1" applyAlignment="1" applyProtection="1">
      <alignment horizontal="right" vertical="center"/>
      <protection locked="0"/>
    </xf>
    <xf numFmtId="165" fontId="14" fillId="7" borderId="24" xfId="0" applyNumberFormat="1" applyFont="1" applyFill="1" applyBorder="1" applyAlignment="1" applyProtection="1">
      <alignment horizontal="right" vertical="center"/>
      <protection locked="0"/>
    </xf>
    <xf numFmtId="165" fontId="7" fillId="7" borderId="24" xfId="0" applyNumberFormat="1" applyFont="1" applyFill="1" applyBorder="1" applyAlignment="1" applyProtection="1">
      <alignment horizontal="right" vertical="center"/>
      <protection locked="0"/>
    </xf>
    <xf numFmtId="165" fontId="7" fillId="7" borderId="30" xfId="0" applyNumberFormat="1" applyFont="1" applyFill="1" applyBorder="1" applyAlignment="1" applyProtection="1">
      <alignment horizontal="right" vertical="center"/>
      <protection locked="0"/>
    </xf>
    <xf numFmtId="165" fontId="14" fillId="7" borderId="1" xfId="0" applyNumberFormat="1" applyFont="1" applyFill="1" applyBorder="1" applyAlignment="1" applyProtection="1">
      <alignment horizontal="right" vertical="center"/>
      <protection locked="0"/>
    </xf>
    <xf numFmtId="165" fontId="14" fillId="7" borderId="31" xfId="0" applyNumberFormat="1" applyFont="1" applyFill="1" applyBorder="1" applyAlignment="1" applyProtection="1">
      <alignment horizontal="right" vertical="center"/>
      <protection locked="0"/>
    </xf>
    <xf numFmtId="165" fontId="9" fillId="7" borderId="24" xfId="0" applyNumberFormat="1" applyFont="1" applyFill="1" applyBorder="1" applyAlignment="1" applyProtection="1">
      <alignment horizontal="right" vertical="center"/>
      <protection locked="0"/>
    </xf>
    <xf numFmtId="165" fontId="14" fillId="7" borderId="30" xfId="0" applyNumberFormat="1" applyFont="1" applyFill="1" applyBorder="1" applyAlignment="1" applyProtection="1">
      <alignment horizontal="right" vertical="center"/>
      <protection locked="0"/>
    </xf>
    <xf numFmtId="165" fontId="14" fillId="7" borderId="44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Protection="1"/>
    <xf numFmtId="0" fontId="2" fillId="0" borderId="0" xfId="0" applyFont="1" applyProtection="1"/>
    <xf numFmtId="4" fontId="2" fillId="0" borderId="0" xfId="0" applyNumberFormat="1" applyFont="1" applyAlignment="1" applyProtection="1">
      <alignment horizontal="center"/>
    </xf>
    <xf numFmtId="4" fontId="3" fillId="0" borderId="0" xfId="0" applyNumberFormat="1" applyFont="1" applyProtection="1"/>
    <xf numFmtId="0" fontId="3" fillId="0" borderId="0" xfId="0" applyFont="1" applyProtection="1"/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justify" vertical="center"/>
    </xf>
    <xf numFmtId="0" fontId="5" fillId="0" borderId="0" xfId="0" applyFont="1" applyProtection="1"/>
    <xf numFmtId="49" fontId="4" fillId="3" borderId="5" xfId="0" applyNumberFormat="1" applyFont="1" applyFill="1" applyBorder="1" applyAlignment="1" applyProtection="1">
      <alignment horizontal="justify" vertical="center" wrapText="1"/>
    </xf>
    <xf numFmtId="49" fontId="4" fillId="3" borderId="8" xfId="0" applyNumberFormat="1" applyFont="1" applyFill="1" applyBorder="1" applyAlignment="1" applyProtection="1">
      <alignment horizontal="justify" vertical="center" wrapText="1"/>
    </xf>
    <xf numFmtId="49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4" fontId="9" fillId="5" borderId="11" xfId="0" applyNumberFormat="1" applyFont="1" applyFill="1" applyBorder="1" applyAlignment="1" applyProtection="1">
      <alignment horizontal="center" vertical="center" wrapText="1"/>
    </xf>
    <xf numFmtId="165" fontId="9" fillId="5" borderId="12" xfId="0" applyNumberFormat="1" applyFont="1" applyFill="1" applyBorder="1" applyAlignment="1" applyProtection="1">
      <alignment horizontal="center" vertical="center" wrapText="1"/>
    </xf>
    <xf numFmtId="4" fontId="9" fillId="5" borderId="12" xfId="0" applyNumberFormat="1" applyFont="1" applyFill="1" applyBorder="1" applyAlignment="1" applyProtection="1">
      <alignment horizontal="center" vertical="center" wrapText="1"/>
    </xf>
    <xf numFmtId="165" fontId="9" fillId="5" borderId="13" xfId="0" applyNumberFormat="1" applyFont="1" applyFill="1" applyBorder="1" applyAlignment="1" applyProtection="1">
      <alignment horizontal="center" vertical="center" wrapText="1"/>
    </xf>
    <xf numFmtId="49" fontId="16" fillId="0" borderId="1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left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4" fontId="3" fillId="0" borderId="43" xfId="0" applyNumberFormat="1" applyFont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horizontal="right" vertical="center"/>
    </xf>
    <xf numFmtId="4" fontId="3" fillId="0" borderId="14" xfId="0" applyNumberFormat="1" applyFont="1" applyBorder="1" applyAlignment="1" applyProtection="1">
      <alignment vertical="center"/>
    </xf>
    <xf numFmtId="165" fontId="3" fillId="0" borderId="16" xfId="0" applyNumberFormat="1" applyFont="1" applyBorder="1" applyAlignment="1" applyProtection="1">
      <alignment vertical="center"/>
    </xf>
    <xf numFmtId="165" fontId="3" fillId="0" borderId="0" xfId="0" applyNumberFormat="1" applyFont="1" applyProtection="1"/>
    <xf numFmtId="49" fontId="16" fillId="5" borderId="5" xfId="0" applyNumberFormat="1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left" vertical="center" wrapText="1"/>
    </xf>
    <xf numFmtId="0" fontId="13" fillId="5" borderId="6" xfId="0" applyFont="1" applyFill="1" applyBorder="1" applyAlignment="1" applyProtection="1">
      <alignment horizontal="center" vertical="center" wrapText="1"/>
    </xf>
    <xf numFmtId="4" fontId="3" fillId="5" borderId="28" xfId="0" applyNumberFormat="1" applyFont="1" applyFill="1" applyBorder="1" applyAlignment="1" applyProtection="1">
      <alignment horizontal="center" vertical="center"/>
    </xf>
    <xf numFmtId="165" fontId="3" fillId="5" borderId="41" xfId="0" applyNumberFormat="1" applyFont="1" applyFill="1" applyBorder="1" applyAlignment="1" applyProtection="1">
      <alignment horizontal="right" vertical="center"/>
    </xf>
    <xf numFmtId="4" fontId="11" fillId="5" borderId="5" xfId="0" applyNumberFormat="1" applyFont="1" applyFill="1" applyBorder="1" applyAlignment="1" applyProtection="1">
      <alignment horizontal="left" vertical="center" wrapText="1"/>
    </xf>
    <xf numFmtId="0" fontId="11" fillId="5" borderId="7" xfId="0" applyFont="1" applyFill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center" vertical="center" wrapText="1"/>
    </xf>
    <xf numFmtId="4" fontId="3" fillId="0" borderId="19" xfId="0" applyNumberFormat="1" applyFont="1" applyBorder="1" applyAlignment="1" applyProtection="1">
      <alignment horizontal="center" vertical="center"/>
    </xf>
    <xf numFmtId="165" fontId="3" fillId="0" borderId="21" xfId="0" applyNumberFormat="1" applyFont="1" applyBorder="1" applyAlignment="1" applyProtection="1">
      <alignment horizontal="right" vertical="center"/>
    </xf>
    <xf numFmtId="4" fontId="3" fillId="0" borderId="8" xfId="0" applyNumberFormat="1" applyFont="1" applyBorder="1" applyAlignment="1" applyProtection="1">
      <alignment vertical="center"/>
    </xf>
    <xf numFmtId="165" fontId="3" fillId="0" borderId="10" xfId="0" applyNumberFormat="1" applyFont="1" applyBorder="1" applyAlignment="1" applyProtection="1">
      <alignment vertical="center"/>
    </xf>
    <xf numFmtId="49" fontId="10" fillId="0" borderId="9" xfId="0" applyNumberFormat="1" applyFont="1" applyBorder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 wrapText="1"/>
    </xf>
    <xf numFmtId="0" fontId="22" fillId="0" borderId="9" xfId="0" applyFont="1" applyBorder="1" applyAlignment="1" applyProtection="1">
      <alignment horizontal="center" vertical="center" wrapText="1"/>
    </xf>
    <xf numFmtId="4" fontId="23" fillId="0" borderId="19" xfId="0" applyNumberFormat="1" applyFont="1" applyBorder="1" applyAlignment="1" applyProtection="1">
      <alignment horizontal="center" vertical="center"/>
    </xf>
    <xf numFmtId="165" fontId="23" fillId="0" borderId="21" xfId="0" applyNumberFormat="1" applyFont="1" applyBorder="1" applyAlignment="1" applyProtection="1">
      <alignment horizontal="right" vertical="center"/>
    </xf>
    <xf numFmtId="4" fontId="23" fillId="0" borderId="8" xfId="0" applyNumberFormat="1" applyFont="1" applyBorder="1" applyAlignment="1" applyProtection="1">
      <alignment vertical="center"/>
    </xf>
    <xf numFmtId="165" fontId="23" fillId="0" borderId="10" xfId="0" applyNumberFormat="1" applyFont="1" applyBorder="1" applyAlignment="1" applyProtection="1">
      <alignment vertical="center"/>
    </xf>
    <xf numFmtId="0" fontId="3" fillId="0" borderId="0" xfId="0" applyFont="1" applyFill="1" applyProtection="1"/>
    <xf numFmtId="49" fontId="2" fillId="0" borderId="11" xfId="0" applyNumberFormat="1" applyFont="1" applyBorder="1" applyAlignment="1" applyProtection="1">
      <alignment horizontal="center" vertical="center"/>
    </xf>
    <xf numFmtId="49" fontId="11" fillId="0" borderId="12" xfId="0" applyNumberFormat="1" applyFont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4" fontId="22" fillId="0" borderId="29" xfId="0" applyNumberFormat="1" applyFont="1" applyBorder="1" applyAlignment="1" applyProtection="1">
      <alignment horizontal="center" vertical="center"/>
    </xf>
    <xf numFmtId="165" fontId="3" fillId="0" borderId="3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vertical="center"/>
    </xf>
    <xf numFmtId="165" fontId="3" fillId="0" borderId="13" xfId="0" applyNumberFormat="1" applyFont="1" applyBorder="1" applyAlignment="1" applyProtection="1">
      <alignment vertical="center"/>
    </xf>
    <xf numFmtId="49" fontId="16" fillId="5" borderId="22" xfId="0" applyNumberFormat="1" applyFont="1" applyFill="1" applyBorder="1" applyAlignment="1" applyProtection="1">
      <alignment horizontal="center" vertical="center"/>
    </xf>
    <xf numFmtId="49" fontId="11" fillId="5" borderId="38" xfId="0" applyNumberFormat="1" applyFont="1" applyFill="1" applyBorder="1" applyAlignment="1" applyProtection="1">
      <alignment horizontal="left" vertical="center" wrapText="1"/>
    </xf>
    <xf numFmtId="0" fontId="13" fillId="5" borderId="38" xfId="0" applyFont="1" applyFill="1" applyBorder="1" applyAlignment="1" applyProtection="1">
      <alignment horizontal="center" vertical="center" wrapText="1"/>
    </xf>
    <xf numFmtId="4" fontId="3" fillId="5" borderId="39" xfId="0" applyNumberFormat="1" applyFont="1" applyFill="1" applyBorder="1" applyAlignment="1" applyProtection="1">
      <alignment horizontal="center" vertical="center"/>
    </xf>
    <xf numFmtId="165" fontId="3" fillId="5" borderId="37" xfId="0" applyNumberFormat="1" applyFont="1" applyFill="1" applyBorder="1" applyAlignment="1" applyProtection="1">
      <alignment horizontal="right" vertical="center"/>
    </xf>
    <xf numFmtId="4" fontId="11" fillId="5" borderId="22" xfId="0" applyNumberFormat="1" applyFont="1" applyFill="1" applyBorder="1" applyAlignment="1" applyProtection="1">
      <alignment horizontal="left" vertical="center" wrapText="1"/>
    </xf>
    <xf numFmtId="0" fontId="11" fillId="5" borderId="35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49" fontId="12" fillId="0" borderId="8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left" vertical="center" wrapText="1"/>
    </xf>
    <xf numFmtId="165" fontId="14" fillId="0" borderId="24" xfId="0" applyNumberFormat="1" applyFont="1" applyFill="1" applyBorder="1" applyAlignment="1" applyProtection="1">
      <alignment horizontal="right" vertical="center"/>
    </xf>
    <xf numFmtId="165" fontId="3" fillId="0" borderId="0" xfId="0" applyNumberFormat="1" applyFont="1" applyFill="1" applyProtection="1"/>
    <xf numFmtId="4" fontId="13" fillId="0" borderId="19" xfId="0" applyNumberFormat="1" applyFont="1" applyBorder="1" applyAlignment="1" applyProtection="1">
      <alignment horizontal="center" vertical="center"/>
    </xf>
    <xf numFmtId="165" fontId="13" fillId="0" borderId="21" xfId="0" applyNumberFormat="1" applyFont="1" applyBorder="1" applyAlignment="1" applyProtection="1">
      <alignment horizontal="right" vertical="center"/>
    </xf>
    <xf numFmtId="49" fontId="12" fillId="0" borderId="11" xfId="0" applyNumberFormat="1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4" fontId="3" fillId="0" borderId="27" xfId="0" applyNumberFormat="1" applyFont="1" applyBorder="1" applyAlignment="1" applyProtection="1">
      <alignment horizontal="center" vertical="center"/>
    </xf>
    <xf numFmtId="165" fontId="13" fillId="0" borderId="36" xfId="0" applyNumberFormat="1" applyFont="1" applyBorder="1" applyAlignment="1" applyProtection="1">
      <alignment horizontal="right" vertical="center"/>
    </xf>
    <xf numFmtId="49" fontId="4" fillId="0" borderId="32" xfId="0" applyNumberFormat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right" vertical="center"/>
    </xf>
    <xf numFmtId="4" fontId="3" fillId="0" borderId="32" xfId="0" applyNumberFormat="1" applyFont="1" applyFill="1" applyBorder="1" applyAlignment="1" applyProtection="1">
      <alignment vertical="center"/>
    </xf>
    <xf numFmtId="165" fontId="3" fillId="0" borderId="33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49" fontId="4" fillId="0" borderId="45" xfId="0" applyNumberFormat="1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left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4" fontId="3" fillId="0" borderId="47" xfId="0" applyNumberFormat="1" applyFont="1" applyFill="1" applyBorder="1" applyAlignment="1" applyProtection="1">
      <alignment horizontal="center" vertical="center"/>
    </xf>
    <xf numFmtId="165" fontId="3" fillId="0" borderId="34" xfId="0" applyNumberFormat="1" applyFont="1" applyFill="1" applyBorder="1" applyAlignment="1" applyProtection="1">
      <alignment horizontal="right" vertical="center"/>
    </xf>
    <xf numFmtId="4" fontId="3" fillId="0" borderId="22" xfId="0" applyNumberFormat="1" applyFont="1" applyFill="1" applyBorder="1" applyAlignment="1" applyProtection="1">
      <alignment vertical="center"/>
    </xf>
    <xf numFmtId="165" fontId="3" fillId="0" borderId="35" xfId="0" applyNumberFormat="1" applyFont="1" applyFill="1" applyBorder="1" applyAlignment="1" applyProtection="1">
      <alignment vertical="center"/>
    </xf>
    <xf numFmtId="49" fontId="2" fillId="0" borderId="22" xfId="1" applyNumberFormat="1" applyFont="1" applyBorder="1" applyAlignment="1" applyProtection="1">
      <alignment horizontal="center" vertical="center"/>
    </xf>
    <xf numFmtId="164" fontId="12" fillId="0" borderId="38" xfId="1" applyFont="1" applyBorder="1" applyAlignment="1" applyProtection="1">
      <alignment horizontal="left" vertical="center" wrapText="1" indent="1"/>
    </xf>
    <xf numFmtId="164" fontId="13" fillId="0" borderId="38" xfId="1" applyFont="1" applyBorder="1" applyAlignment="1" applyProtection="1">
      <alignment horizontal="center" vertical="center" wrapText="1"/>
    </xf>
    <xf numFmtId="164" fontId="3" fillId="0" borderId="35" xfId="1" applyFont="1" applyBorder="1" applyAlignment="1" applyProtection="1">
      <alignment horizontal="center" vertical="center"/>
    </xf>
    <xf numFmtId="164" fontId="3" fillId="0" borderId="49" xfId="1" applyFont="1" applyBorder="1" applyAlignment="1" applyProtection="1">
      <alignment horizontal="right" vertical="center"/>
    </xf>
    <xf numFmtId="4" fontId="0" fillId="0" borderId="8" xfId="0" applyNumberFormat="1" applyBorder="1" applyAlignment="1" applyProtection="1">
      <alignment vertical="center"/>
    </xf>
    <xf numFmtId="49" fontId="2" fillId="0" borderId="8" xfId="1" applyNumberFormat="1" applyFont="1" applyBorder="1" applyAlignment="1" applyProtection="1">
      <alignment horizontal="center" vertical="center"/>
    </xf>
    <xf numFmtId="164" fontId="12" fillId="6" borderId="9" xfId="1" applyFont="1" applyFill="1" applyBorder="1" applyAlignment="1" applyProtection="1">
      <alignment horizontal="left" vertical="center" wrapText="1" indent="1"/>
    </xf>
    <xf numFmtId="164" fontId="13" fillId="0" borderId="9" xfId="1" applyFont="1" applyBorder="1" applyAlignment="1" applyProtection="1">
      <alignment horizontal="center" vertical="center" wrapText="1"/>
    </xf>
    <xf numFmtId="164" fontId="3" fillId="0" borderId="10" xfId="1" applyFont="1" applyBorder="1" applyAlignment="1" applyProtection="1">
      <alignment horizontal="center" vertical="center"/>
    </xf>
    <xf numFmtId="164" fontId="3" fillId="0" borderId="40" xfId="1" applyFont="1" applyBorder="1" applyAlignment="1" applyProtection="1">
      <alignment horizontal="right" vertical="center"/>
    </xf>
    <xf numFmtId="164" fontId="12" fillId="0" borderId="9" xfId="1" applyFont="1" applyBorder="1" applyAlignment="1" applyProtection="1">
      <alignment horizontal="left" vertical="center" wrapText="1" indent="1"/>
    </xf>
    <xf numFmtId="164" fontId="2" fillId="0" borderId="9" xfId="1" applyFont="1" applyBorder="1" applyAlignment="1" applyProtection="1">
      <alignment horizontal="left" vertical="center" wrapText="1" indent="1"/>
    </xf>
    <xf numFmtId="164" fontId="3" fillId="0" borderId="9" xfId="1" applyFont="1" applyBorder="1" applyAlignment="1" applyProtection="1">
      <alignment horizontal="center" vertical="center" wrapText="1"/>
    </xf>
    <xf numFmtId="4" fontId="0" fillId="0" borderId="8" xfId="0" applyNumberFormat="1" applyFont="1" applyBorder="1" applyAlignment="1" applyProtection="1">
      <alignment vertical="center"/>
    </xf>
    <xf numFmtId="49" fontId="2" fillId="0" borderId="8" xfId="1" applyNumberFormat="1" applyFont="1" applyFill="1" applyBorder="1" applyAlignment="1" applyProtection="1">
      <alignment horizontal="center" vertical="center"/>
    </xf>
    <xf numFmtId="164" fontId="2" fillId="0" borderId="9" xfId="1" applyFont="1" applyFill="1" applyBorder="1" applyAlignment="1" applyProtection="1">
      <alignment horizontal="left" vertical="center" wrapText="1" indent="1"/>
    </xf>
    <xf numFmtId="164" fontId="3" fillId="0" borderId="9" xfId="1" applyFont="1" applyFill="1" applyBorder="1" applyAlignment="1" applyProtection="1">
      <alignment horizontal="center" vertical="center" wrapText="1"/>
    </xf>
    <xf numFmtId="164" fontId="3" fillId="0" borderId="10" xfId="1" applyFont="1" applyFill="1" applyBorder="1" applyAlignment="1" applyProtection="1">
      <alignment horizontal="center" vertical="center"/>
    </xf>
    <xf numFmtId="164" fontId="3" fillId="0" borderId="40" xfId="1" applyFont="1" applyFill="1" applyBorder="1" applyAlignment="1" applyProtection="1">
      <alignment horizontal="right" vertical="center"/>
    </xf>
    <xf numFmtId="4" fontId="0" fillId="0" borderId="8" xfId="0" applyNumberFormat="1" applyFont="1" applyFill="1" applyBorder="1" applyAlignment="1" applyProtection="1">
      <alignment vertical="center"/>
    </xf>
    <xf numFmtId="165" fontId="3" fillId="0" borderId="10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9" fontId="2" fillId="0" borderId="22" xfId="1" applyNumberFormat="1" applyFont="1" applyFill="1" applyBorder="1" applyAlignment="1" applyProtection="1">
      <alignment horizontal="center" vertical="center"/>
    </xf>
    <xf numFmtId="164" fontId="2" fillId="0" borderId="26" xfId="1" applyFont="1" applyBorder="1" applyAlignment="1" applyProtection="1">
      <alignment horizontal="left" vertical="center" wrapText="1" indent="1"/>
    </xf>
    <xf numFmtId="164" fontId="3" fillId="0" borderId="26" xfId="1" applyFont="1" applyBorder="1" applyAlignment="1" applyProtection="1">
      <alignment horizontal="center" vertical="center" wrapText="1"/>
    </xf>
    <xf numFmtId="164" fontId="3" fillId="0" borderId="42" xfId="1" applyFont="1" applyBorder="1" applyAlignment="1" applyProtection="1">
      <alignment horizontal="center" vertical="center"/>
    </xf>
    <xf numFmtId="164" fontId="3" fillId="0" borderId="53" xfId="1" applyFont="1" applyBorder="1" applyAlignment="1" applyProtection="1">
      <alignment horizontal="right" vertical="center"/>
    </xf>
    <xf numFmtId="4" fontId="0" fillId="0" borderId="25" xfId="0" applyNumberFormat="1" applyFont="1" applyBorder="1" applyAlignment="1" applyProtection="1">
      <alignment vertical="center"/>
    </xf>
    <xf numFmtId="165" fontId="3" fillId="0" borderId="42" xfId="0" applyNumberFormat="1" applyFont="1" applyBorder="1" applyAlignment="1" applyProtection="1">
      <alignment vertical="center"/>
    </xf>
    <xf numFmtId="4" fontId="3" fillId="0" borderId="25" xfId="0" applyNumberFormat="1" applyFont="1" applyBorder="1" applyAlignment="1" applyProtection="1">
      <alignment vertical="center"/>
    </xf>
    <xf numFmtId="49" fontId="2" fillId="0" borderId="11" xfId="1" applyNumberFormat="1" applyFont="1" applyBorder="1" applyAlignment="1" applyProtection="1">
      <alignment horizontal="center" vertical="center"/>
    </xf>
    <xf numFmtId="164" fontId="2" fillId="0" borderId="12" xfId="1" applyFont="1" applyBorder="1" applyAlignment="1" applyProtection="1">
      <alignment horizontal="left" vertical="center" wrapText="1" indent="1"/>
    </xf>
    <xf numFmtId="164" fontId="3" fillId="0" borderId="12" xfId="1" applyFont="1" applyBorder="1" applyAlignment="1" applyProtection="1">
      <alignment horizontal="center" vertical="center" wrapText="1"/>
    </xf>
    <xf numFmtId="164" fontId="3" fillId="0" borderId="13" xfId="1" applyFont="1" applyBorder="1" applyAlignment="1" applyProtection="1">
      <alignment horizontal="center" vertical="center"/>
    </xf>
    <xf numFmtId="164" fontId="3" fillId="0" borderId="50" xfId="1" applyFont="1" applyBorder="1" applyAlignment="1" applyProtection="1">
      <alignment horizontal="right" vertical="center"/>
    </xf>
    <xf numFmtId="4" fontId="0" fillId="0" borderId="11" xfId="0" applyNumberFormat="1" applyFont="1" applyBorder="1" applyAlignment="1" applyProtection="1">
      <alignment vertical="center"/>
    </xf>
    <xf numFmtId="49" fontId="2" fillId="0" borderId="0" xfId="1" applyNumberFormat="1" applyFont="1" applyProtection="1"/>
    <xf numFmtId="164" fontId="2" fillId="0" borderId="0" xfId="1" applyFont="1" applyProtection="1"/>
    <xf numFmtId="165" fontId="15" fillId="4" borderId="51" xfId="0" applyNumberFormat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/>
    </xf>
    <xf numFmtId="0" fontId="20" fillId="4" borderId="5" xfId="0" applyFont="1" applyFill="1" applyBorder="1" applyAlignment="1" applyProtection="1">
      <alignment vertical="center"/>
    </xf>
    <xf numFmtId="164" fontId="16" fillId="4" borderId="6" xfId="1" applyFont="1" applyFill="1" applyBorder="1" applyAlignment="1" applyProtection="1">
      <alignment horizontal="center" vertical="center" wrapText="1"/>
    </xf>
    <xf numFmtId="4" fontId="9" fillId="4" borderId="6" xfId="0" applyNumberFormat="1" applyFont="1" applyFill="1" applyBorder="1" applyAlignment="1" applyProtection="1">
      <alignment horizontal="center" vertical="center" wrapText="1"/>
    </xf>
    <xf numFmtId="164" fontId="16" fillId="4" borderId="7" xfId="1" applyFont="1" applyFill="1" applyBorder="1" applyAlignment="1" applyProtection="1">
      <alignment horizontal="center" vertical="center" wrapText="1"/>
    </xf>
    <xf numFmtId="49" fontId="3" fillId="0" borderId="0" xfId="0" applyNumberFormat="1" applyFont="1" applyProtection="1"/>
    <xf numFmtId="0" fontId="19" fillId="4" borderId="8" xfId="0" applyFont="1" applyFill="1" applyBorder="1" applyAlignment="1" applyProtection="1">
      <alignment horizontal="left"/>
    </xf>
    <xf numFmtId="165" fontId="18" fillId="4" borderId="9" xfId="1" applyNumberFormat="1" applyFont="1" applyFill="1" applyBorder="1" applyProtection="1"/>
    <xf numFmtId="165" fontId="19" fillId="4" borderId="10" xfId="1" applyNumberFormat="1" applyFont="1" applyFill="1" applyBorder="1" applyProtection="1"/>
    <xf numFmtId="0" fontId="19" fillId="4" borderId="11" xfId="0" applyFont="1" applyFill="1" applyBorder="1" applyAlignment="1" applyProtection="1">
      <alignment horizontal="left"/>
    </xf>
    <xf numFmtId="165" fontId="18" fillId="4" borderId="12" xfId="1" applyNumberFormat="1" applyFont="1" applyFill="1" applyBorder="1" applyProtection="1"/>
    <xf numFmtId="165" fontId="19" fillId="4" borderId="13" xfId="1" applyNumberFormat="1" applyFont="1" applyFill="1" applyBorder="1" applyProtection="1"/>
    <xf numFmtId="4" fontId="3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left"/>
    </xf>
    <xf numFmtId="4" fontId="3" fillId="0" borderId="37" xfId="0" applyNumberFormat="1" applyFont="1" applyBorder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4" fontId="3" fillId="0" borderId="9" xfId="0" applyNumberFormat="1" applyFont="1" applyBorder="1" applyAlignment="1" applyProtection="1">
      <alignment horizontal="center"/>
    </xf>
    <xf numFmtId="165" fontId="15" fillId="4" borderId="51" xfId="0" applyNumberFormat="1" applyFont="1" applyFill="1" applyBorder="1" applyAlignment="1" applyProtection="1">
      <alignment horizontal="center" vertical="center"/>
    </xf>
    <xf numFmtId="165" fontId="15" fillId="4" borderId="52" xfId="0" applyNumberFormat="1" applyFont="1" applyFill="1" applyBorder="1" applyAlignment="1" applyProtection="1">
      <alignment horizontal="center" vertical="center"/>
    </xf>
    <xf numFmtId="0" fontId="15" fillId="4" borderId="51" xfId="0" applyFont="1" applyFill="1" applyBorder="1" applyAlignment="1" applyProtection="1">
      <alignment horizontal="center" vertical="center"/>
    </xf>
    <xf numFmtId="0" fontId="15" fillId="4" borderId="52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  <xf numFmtId="4" fontId="4" fillId="5" borderId="6" xfId="0" applyNumberFormat="1" applyFont="1" applyFill="1" applyBorder="1" applyAlignment="1" applyProtection="1">
      <alignment horizontal="center" vertical="center"/>
    </xf>
    <xf numFmtId="4" fontId="4" fillId="5" borderId="9" xfId="0" applyNumberFormat="1" applyFont="1" applyFill="1" applyBorder="1" applyAlignment="1" applyProtection="1">
      <alignment horizontal="center" vertical="center"/>
    </xf>
    <xf numFmtId="4" fontId="4" fillId="5" borderId="12" xfId="0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49" fontId="8" fillId="5" borderId="5" xfId="0" applyNumberFormat="1" applyFont="1" applyFill="1" applyBorder="1" applyAlignment="1" applyProtection="1">
      <alignment horizontal="center" vertical="center" wrapText="1"/>
    </xf>
    <xf numFmtId="49" fontId="8" fillId="5" borderId="8" xfId="0" applyNumberFormat="1" applyFont="1" applyFill="1" applyBorder="1" applyAlignment="1" applyProtection="1">
      <alignment horizontal="center" vertical="center" wrapText="1"/>
    </xf>
    <xf numFmtId="49" fontId="8" fillId="5" borderId="11" xfId="0" applyNumberFormat="1" applyFont="1" applyFill="1" applyBorder="1" applyAlignment="1" applyProtection="1">
      <alignment horizontal="center" vertical="center" wrapText="1"/>
    </xf>
    <xf numFmtId="165" fontId="9" fillId="5" borderId="8" xfId="0" applyNumberFormat="1" applyFont="1" applyFill="1" applyBorder="1" applyAlignment="1" applyProtection="1">
      <alignment horizontal="center" vertical="center"/>
    </xf>
    <xf numFmtId="165" fontId="9" fillId="5" borderId="9" xfId="0" applyNumberFormat="1" applyFont="1" applyFill="1" applyBorder="1" applyAlignment="1" applyProtection="1">
      <alignment horizontal="center" vertical="center"/>
    </xf>
    <xf numFmtId="165" fontId="9" fillId="5" borderId="5" xfId="0" applyNumberFormat="1" applyFont="1" applyFill="1" applyBorder="1" applyAlignment="1" applyProtection="1">
      <alignment horizontal="center" vertical="center"/>
    </xf>
    <xf numFmtId="165" fontId="9" fillId="5" borderId="6" xfId="0" applyNumberFormat="1" applyFont="1" applyFill="1" applyBorder="1" applyAlignment="1" applyProtection="1">
      <alignment horizontal="center" vertical="center"/>
    </xf>
    <xf numFmtId="165" fontId="9" fillId="5" borderId="7" xfId="0" applyNumberFormat="1" applyFont="1" applyFill="1" applyBorder="1" applyAlignment="1" applyProtection="1">
      <alignment horizontal="center" vertical="center"/>
    </xf>
    <xf numFmtId="0" fontId="4" fillId="5" borderId="28" xfId="0" applyFont="1" applyFill="1" applyBorder="1" applyAlignment="1" applyProtection="1">
      <alignment horizontal="center" vertical="center" wrapText="1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5" borderId="29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165" fontId="9" fillId="5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7"/>
  <sheetViews>
    <sheetView tabSelected="1" topLeftCell="A45" zoomScale="70" zoomScaleNormal="70" workbookViewId="0">
      <selection activeCell="E57" sqref="E57"/>
    </sheetView>
  </sheetViews>
  <sheetFormatPr baseColWidth="10" defaultColWidth="12.5" defaultRowHeight="13"/>
  <cols>
    <col min="1" max="1" width="12.5" style="15"/>
    <col min="2" max="2" width="14.83203125" style="148" customWidth="1"/>
    <col min="3" max="3" width="55.83203125" style="15" customWidth="1"/>
    <col min="4" max="4" width="17.6640625" style="15" customWidth="1"/>
    <col min="5" max="5" width="17.83203125" style="155" customWidth="1"/>
    <col min="6" max="6" width="16.5" style="15" customWidth="1"/>
    <col min="7" max="7" width="17.33203125" style="15" customWidth="1"/>
    <col min="8" max="8" width="14" style="14" customWidth="1"/>
    <col min="9" max="9" width="14" style="15" customWidth="1"/>
    <col min="10" max="10" width="14" style="14" customWidth="1"/>
    <col min="11" max="11" width="14" style="15" customWidth="1"/>
    <col min="12" max="12" width="14" style="14" customWidth="1"/>
    <col min="13" max="13" width="14" style="15" customWidth="1"/>
    <col min="14" max="14" width="12.5" style="60"/>
    <col min="15" max="17" width="12.5" style="60" customWidth="1"/>
    <col min="18" max="16384" width="12.5" style="60"/>
  </cols>
  <sheetData>
    <row r="1" spans="2:12" s="15" customFormat="1" ht="15" thickBot="1">
      <c r="B1" s="11"/>
      <c r="C1" s="12"/>
      <c r="D1" s="12"/>
      <c r="E1" s="13"/>
      <c r="F1" s="12"/>
      <c r="G1" s="12"/>
      <c r="H1" s="14"/>
      <c r="J1" s="14"/>
      <c r="L1" s="14"/>
    </row>
    <row r="2" spans="2:12" s="15" customFormat="1" ht="16" thickBot="1">
      <c r="B2" s="16" t="s">
        <v>0</v>
      </c>
      <c r="C2" s="189" t="s">
        <v>1</v>
      </c>
      <c r="D2" s="190"/>
      <c r="E2" s="190"/>
      <c r="F2" s="190"/>
      <c r="G2" s="191"/>
      <c r="H2" s="14"/>
      <c r="J2" s="14"/>
      <c r="L2" s="14"/>
    </row>
    <row r="3" spans="2:12" s="15" customFormat="1" ht="16" thickBot="1">
      <c r="B3" s="17"/>
      <c r="C3" s="18"/>
      <c r="D3" s="12"/>
      <c r="E3" s="13"/>
      <c r="F3" s="12"/>
      <c r="G3" s="12"/>
      <c r="H3" s="14"/>
      <c r="J3" s="14"/>
      <c r="L3" s="14"/>
    </row>
    <row r="4" spans="2:12" s="15" customFormat="1" ht="43" customHeight="1">
      <c r="B4" s="19" t="s">
        <v>2</v>
      </c>
      <c r="C4" s="192" t="s">
        <v>3</v>
      </c>
      <c r="D4" s="192"/>
      <c r="E4" s="192"/>
      <c r="F4" s="192"/>
      <c r="G4" s="193"/>
      <c r="H4" s="14"/>
      <c r="J4" s="14"/>
      <c r="L4" s="14"/>
    </row>
    <row r="5" spans="2:12" s="15" customFormat="1" ht="43" customHeight="1">
      <c r="B5" s="20" t="s">
        <v>4</v>
      </c>
      <c r="C5" s="194" t="s">
        <v>125</v>
      </c>
      <c r="D5" s="194"/>
      <c r="E5" s="194"/>
      <c r="F5" s="194"/>
      <c r="G5" s="195"/>
      <c r="H5" s="14"/>
      <c r="J5" s="14"/>
      <c r="L5" s="14"/>
    </row>
    <row r="6" spans="2:12" s="15" customFormat="1" ht="30" customHeight="1">
      <c r="B6" s="20" t="s">
        <v>5</v>
      </c>
      <c r="C6" s="196" t="s">
        <v>6</v>
      </c>
      <c r="D6" s="196"/>
      <c r="E6" s="196"/>
      <c r="F6" s="196"/>
      <c r="G6" s="197"/>
      <c r="H6" s="14"/>
      <c r="J6" s="14"/>
      <c r="L6" s="14"/>
    </row>
    <row r="7" spans="2:12" s="15" customFormat="1" ht="26" customHeight="1" thickBot="1">
      <c r="B7" s="198" t="s">
        <v>7</v>
      </c>
      <c r="C7" s="199"/>
      <c r="D7" s="199"/>
      <c r="E7" s="199"/>
      <c r="F7" s="199"/>
      <c r="G7" s="200"/>
      <c r="H7" s="14"/>
      <c r="J7" s="14"/>
      <c r="L7" s="14"/>
    </row>
    <row r="8" spans="2:12" s="15" customFormat="1" ht="16" customHeight="1">
      <c r="B8" s="21"/>
      <c r="C8" s="22"/>
      <c r="D8" s="22"/>
      <c r="E8" s="22"/>
      <c r="F8" s="22"/>
      <c r="G8" s="22"/>
      <c r="H8" s="14"/>
      <c r="J8" s="14"/>
      <c r="L8" s="14"/>
    </row>
    <row r="9" spans="2:12" s="15" customFormat="1" ht="16" customHeight="1">
      <c r="B9" s="159" t="s">
        <v>8</v>
      </c>
      <c r="C9" s="159"/>
      <c r="D9" s="159"/>
      <c r="E9" s="159"/>
      <c r="F9" s="159"/>
      <c r="G9" s="159"/>
      <c r="H9" s="14"/>
      <c r="J9" s="14"/>
      <c r="L9" s="14"/>
    </row>
    <row r="10" spans="2:12" s="15" customFormat="1" ht="33" customHeight="1">
      <c r="B10" s="187" t="s">
        <v>9</v>
      </c>
      <c r="C10" s="187"/>
      <c r="D10" s="187"/>
      <c r="E10" s="187"/>
      <c r="F10" s="187"/>
      <c r="G10" s="187"/>
      <c r="H10" s="14"/>
      <c r="J10" s="14"/>
      <c r="L10" s="14"/>
    </row>
    <row r="11" spans="2:12" s="15" customFormat="1" ht="29" customHeight="1">
      <c r="B11" s="187" t="s">
        <v>10</v>
      </c>
      <c r="C11" s="187"/>
      <c r="D11" s="187"/>
      <c r="E11" s="187"/>
      <c r="F11" s="187"/>
      <c r="G11" s="187"/>
      <c r="H11" s="14"/>
      <c r="J11" s="14"/>
      <c r="L11" s="14"/>
    </row>
    <row r="12" spans="2:12" s="15" customFormat="1" ht="29" customHeight="1">
      <c r="B12" s="187" t="s">
        <v>11</v>
      </c>
      <c r="C12" s="187"/>
      <c r="D12" s="187"/>
      <c r="E12" s="187"/>
      <c r="F12" s="187"/>
      <c r="G12" s="187"/>
      <c r="H12" s="14"/>
      <c r="J12" s="14"/>
      <c r="L12" s="14"/>
    </row>
    <row r="13" spans="2:12" s="15" customFormat="1" ht="42" customHeight="1">
      <c r="B13" s="188" t="s">
        <v>12</v>
      </c>
      <c r="C13" s="188"/>
      <c r="D13" s="188"/>
      <c r="E13" s="188"/>
      <c r="F13" s="188"/>
      <c r="G13" s="188"/>
      <c r="H13" s="14"/>
      <c r="J13" s="14"/>
      <c r="L13" s="14"/>
    </row>
    <row r="14" spans="2:12" s="15" customFormat="1" ht="38" customHeight="1">
      <c r="B14" s="188" t="s">
        <v>13</v>
      </c>
      <c r="C14" s="188"/>
      <c r="D14" s="188"/>
      <c r="E14" s="188"/>
      <c r="F14" s="188"/>
      <c r="G14" s="188"/>
      <c r="H14" s="14"/>
      <c r="J14" s="14"/>
      <c r="L14" s="14"/>
    </row>
    <row r="15" spans="2:12" s="15" customFormat="1">
      <c r="B15" s="23"/>
      <c r="C15" s="23"/>
      <c r="D15" s="23"/>
      <c r="E15" s="23"/>
      <c r="F15" s="23"/>
      <c r="G15" s="23"/>
      <c r="H15" s="14"/>
      <c r="J15" s="14"/>
      <c r="L15" s="14"/>
    </row>
    <row r="16" spans="2:12" s="15" customFormat="1" ht="20">
      <c r="B16" s="24" t="s">
        <v>94</v>
      </c>
      <c r="C16" s="23"/>
      <c r="D16" s="23"/>
      <c r="E16" s="23"/>
      <c r="F16" s="23"/>
      <c r="G16" s="23"/>
      <c r="H16" s="14"/>
      <c r="J16" s="14"/>
      <c r="L16" s="14"/>
    </row>
    <row r="17" spans="2:17" s="15" customFormat="1" ht="14" thickBot="1">
      <c r="B17" s="23"/>
      <c r="C17" s="23"/>
      <c r="D17" s="23"/>
      <c r="E17" s="23"/>
      <c r="F17" s="23"/>
      <c r="G17" s="23"/>
      <c r="H17" s="14"/>
      <c r="J17" s="14"/>
      <c r="L17" s="14"/>
    </row>
    <row r="18" spans="2:17" s="15" customFormat="1" ht="45.75" customHeight="1">
      <c r="B18" s="172" t="s">
        <v>14</v>
      </c>
      <c r="C18" s="169" t="s">
        <v>15</v>
      </c>
      <c r="D18" s="169" t="s">
        <v>19</v>
      </c>
      <c r="E18" s="166" t="s">
        <v>20</v>
      </c>
      <c r="F18" s="183" t="s">
        <v>21</v>
      </c>
      <c r="G18" s="180" t="s">
        <v>16</v>
      </c>
      <c r="H18" s="177" t="s">
        <v>89</v>
      </c>
      <c r="I18" s="178"/>
      <c r="J18" s="178"/>
      <c r="K18" s="178"/>
      <c r="L18" s="178"/>
      <c r="M18" s="179"/>
    </row>
    <row r="19" spans="2:17" s="15" customFormat="1" ht="33" customHeight="1">
      <c r="B19" s="173"/>
      <c r="C19" s="170"/>
      <c r="D19" s="170"/>
      <c r="E19" s="167"/>
      <c r="F19" s="184"/>
      <c r="G19" s="181"/>
      <c r="H19" s="175" t="s">
        <v>88</v>
      </c>
      <c r="I19" s="176"/>
      <c r="J19" s="176" t="s">
        <v>17</v>
      </c>
      <c r="K19" s="176"/>
      <c r="L19" s="176" t="s">
        <v>18</v>
      </c>
      <c r="M19" s="186"/>
    </row>
    <row r="20" spans="2:17" s="15" customFormat="1" ht="53" customHeight="1" thickBot="1">
      <c r="B20" s="174"/>
      <c r="C20" s="171"/>
      <c r="D20" s="171"/>
      <c r="E20" s="168"/>
      <c r="F20" s="185"/>
      <c r="G20" s="182"/>
      <c r="H20" s="25" t="s">
        <v>20</v>
      </c>
      <c r="I20" s="26" t="s">
        <v>16</v>
      </c>
      <c r="J20" s="27" t="s">
        <v>20</v>
      </c>
      <c r="K20" s="26" t="s">
        <v>16</v>
      </c>
      <c r="L20" s="27" t="s">
        <v>20</v>
      </c>
      <c r="M20" s="28" t="s">
        <v>16</v>
      </c>
    </row>
    <row r="21" spans="2:17" s="15" customFormat="1" ht="63" customHeight="1" thickBot="1">
      <c r="B21" s="29" t="s">
        <v>22</v>
      </c>
      <c r="C21" s="30" t="s">
        <v>23</v>
      </c>
      <c r="D21" s="31" t="s">
        <v>24</v>
      </c>
      <c r="E21" s="32">
        <v>1</v>
      </c>
      <c r="F21" s="10">
        <v>0</v>
      </c>
      <c r="G21" s="33">
        <f t="shared" ref="G21:G41" si="0">ROUND(F21*E21,2)</f>
        <v>0</v>
      </c>
      <c r="H21" s="34">
        <v>0.48</v>
      </c>
      <c r="I21" s="35">
        <f>H21*F21</f>
        <v>0</v>
      </c>
      <c r="J21" s="34">
        <v>0.32</v>
      </c>
      <c r="K21" s="35">
        <f>J21*F21</f>
        <v>0</v>
      </c>
      <c r="L21" s="34">
        <v>0.2</v>
      </c>
      <c r="M21" s="35">
        <f>L21*F21</f>
        <v>0</v>
      </c>
      <c r="P21" s="36"/>
    </row>
    <row r="22" spans="2:17" s="15" customFormat="1" ht="42" customHeight="1">
      <c r="B22" s="37" t="s">
        <v>25</v>
      </c>
      <c r="C22" s="38" t="s">
        <v>26</v>
      </c>
      <c r="D22" s="39"/>
      <c r="E22" s="40"/>
      <c r="F22" s="2"/>
      <c r="G22" s="41"/>
      <c r="H22" s="42"/>
      <c r="I22" s="43"/>
      <c r="J22" s="42"/>
      <c r="K22" s="43"/>
      <c r="L22" s="42"/>
      <c r="M22" s="43"/>
      <c r="P22" s="36"/>
    </row>
    <row r="23" spans="2:17" s="15" customFormat="1" ht="243.75" customHeight="1">
      <c r="B23" s="44" t="s">
        <v>27</v>
      </c>
      <c r="C23" s="45" t="s">
        <v>121</v>
      </c>
      <c r="D23" s="46" t="s">
        <v>24</v>
      </c>
      <c r="E23" s="47">
        <v>1</v>
      </c>
      <c r="F23" s="3">
        <v>0</v>
      </c>
      <c r="G23" s="48">
        <f>ROUND(F23*E23,2)</f>
        <v>0</v>
      </c>
      <c r="H23" s="49">
        <v>0.6</v>
      </c>
      <c r="I23" s="50">
        <f>F23*H23</f>
        <v>0</v>
      </c>
      <c r="J23" s="49">
        <v>0.3</v>
      </c>
      <c r="K23" s="50">
        <f>J23*F23</f>
        <v>0</v>
      </c>
      <c r="L23" s="49">
        <v>0.1</v>
      </c>
      <c r="M23" s="50">
        <f>L23*F23</f>
        <v>0</v>
      </c>
      <c r="P23" s="36"/>
    </row>
    <row r="24" spans="2:17" s="15" customFormat="1" ht="100" customHeight="1">
      <c r="B24" s="44" t="s">
        <v>28</v>
      </c>
      <c r="C24" s="51" t="s">
        <v>122</v>
      </c>
      <c r="D24" s="46" t="s">
        <v>24</v>
      </c>
      <c r="E24" s="47">
        <v>1</v>
      </c>
      <c r="F24" s="3">
        <v>0</v>
      </c>
      <c r="G24" s="48">
        <f>F24*E24</f>
        <v>0</v>
      </c>
      <c r="H24" s="49">
        <v>0.25</v>
      </c>
      <c r="I24" s="50">
        <f>H24*F24</f>
        <v>0</v>
      </c>
      <c r="J24" s="49">
        <v>0.55000000000000004</v>
      </c>
      <c r="K24" s="50">
        <f>J24*F24</f>
        <v>0</v>
      </c>
      <c r="L24" s="49">
        <v>0.2</v>
      </c>
      <c r="M24" s="50">
        <f>L24*F24</f>
        <v>0</v>
      </c>
      <c r="P24" s="36"/>
    </row>
    <row r="25" spans="2:17" s="15" customFormat="1" ht="100" customHeight="1">
      <c r="B25" s="44" t="s">
        <v>29</v>
      </c>
      <c r="C25" s="52" t="s">
        <v>126</v>
      </c>
      <c r="D25" s="53" t="s">
        <v>24</v>
      </c>
      <c r="E25" s="47">
        <v>4</v>
      </c>
      <c r="F25" s="3">
        <v>0</v>
      </c>
      <c r="G25" s="48">
        <f>E25*F25</f>
        <v>0</v>
      </c>
      <c r="H25" s="49"/>
      <c r="I25" s="50"/>
      <c r="J25" s="49">
        <v>3</v>
      </c>
      <c r="K25" s="50">
        <f>F25*J25</f>
        <v>0</v>
      </c>
      <c r="L25" s="49">
        <v>1</v>
      </c>
      <c r="M25" s="50">
        <f>F25*L25</f>
        <v>0</v>
      </c>
      <c r="P25" s="36"/>
    </row>
    <row r="26" spans="2:17" s="15" customFormat="1" ht="30.75" customHeight="1">
      <c r="B26" s="44" t="s">
        <v>30</v>
      </c>
      <c r="C26" s="54" t="s">
        <v>90</v>
      </c>
      <c r="D26" s="55" t="s">
        <v>24</v>
      </c>
      <c r="E26" s="47">
        <v>2</v>
      </c>
      <c r="F26" s="3">
        <v>0</v>
      </c>
      <c r="G26" s="48">
        <f>F26*E26</f>
        <v>0</v>
      </c>
      <c r="H26" s="49">
        <v>2</v>
      </c>
      <c r="I26" s="50">
        <f>H26*F26</f>
        <v>0</v>
      </c>
      <c r="J26" s="49">
        <v>0</v>
      </c>
      <c r="K26" s="50">
        <f>J26*F26</f>
        <v>0</v>
      </c>
      <c r="L26" s="49">
        <v>0</v>
      </c>
      <c r="M26" s="50">
        <f>L26*F26</f>
        <v>0</v>
      </c>
      <c r="P26" s="36"/>
    </row>
    <row r="27" spans="2:17" ht="30.75" customHeight="1">
      <c r="B27" s="44" t="s">
        <v>32</v>
      </c>
      <c r="C27" s="54" t="s">
        <v>31</v>
      </c>
      <c r="D27" s="55" t="s">
        <v>24</v>
      </c>
      <c r="E27" s="56">
        <v>3</v>
      </c>
      <c r="F27" s="8">
        <v>0</v>
      </c>
      <c r="G27" s="57">
        <f>F27*E27</f>
        <v>0</v>
      </c>
      <c r="H27" s="58">
        <v>1</v>
      </c>
      <c r="I27" s="59">
        <f>H27*F27</f>
        <v>0</v>
      </c>
      <c r="J27" s="58">
        <v>1</v>
      </c>
      <c r="K27" s="59">
        <f>J27*F27</f>
        <v>0</v>
      </c>
      <c r="L27" s="58">
        <v>1</v>
      </c>
      <c r="M27" s="59">
        <f>L27*F27</f>
        <v>0</v>
      </c>
      <c r="O27" s="15"/>
      <c r="P27" s="36"/>
      <c r="Q27" s="15"/>
    </row>
    <row r="28" spans="2:17" ht="30.75" customHeight="1" thickBot="1">
      <c r="B28" s="61" t="s">
        <v>123</v>
      </c>
      <c r="C28" s="62" t="s">
        <v>33</v>
      </c>
      <c r="D28" s="63" t="s">
        <v>24</v>
      </c>
      <c r="E28" s="64">
        <v>1</v>
      </c>
      <c r="F28" s="9">
        <v>0</v>
      </c>
      <c r="G28" s="65">
        <f>F28*E28</f>
        <v>0</v>
      </c>
      <c r="H28" s="66">
        <v>0.6</v>
      </c>
      <c r="I28" s="67">
        <f>H28*F28</f>
        <v>0</v>
      </c>
      <c r="J28" s="66">
        <v>0.3</v>
      </c>
      <c r="K28" s="67">
        <f>J28*F28</f>
        <v>0</v>
      </c>
      <c r="L28" s="66">
        <v>0.1</v>
      </c>
      <c r="M28" s="67">
        <f>L28*F28</f>
        <v>0</v>
      </c>
      <c r="O28" s="15"/>
      <c r="P28" s="36"/>
      <c r="Q28" s="15"/>
    </row>
    <row r="29" spans="2:17" ht="43.5" customHeight="1">
      <c r="B29" s="68" t="s">
        <v>34</v>
      </c>
      <c r="C29" s="69" t="s">
        <v>35</v>
      </c>
      <c r="D29" s="70"/>
      <c r="E29" s="71"/>
      <c r="F29" s="1"/>
      <c r="G29" s="72"/>
      <c r="H29" s="73"/>
      <c r="I29" s="74"/>
      <c r="J29" s="73"/>
      <c r="K29" s="74"/>
      <c r="L29" s="73"/>
      <c r="M29" s="74"/>
      <c r="O29" s="15"/>
      <c r="P29" s="36"/>
      <c r="Q29" s="15"/>
    </row>
    <row r="30" spans="2:17" ht="30">
      <c r="B30" s="44" t="s">
        <v>36</v>
      </c>
      <c r="C30" s="75" t="s">
        <v>124</v>
      </c>
      <c r="D30" s="53" t="s">
        <v>24</v>
      </c>
      <c r="E30" s="47">
        <v>1</v>
      </c>
      <c r="F30" s="3">
        <v>0</v>
      </c>
      <c r="G30" s="48">
        <f>F30*E30</f>
        <v>0</v>
      </c>
      <c r="H30" s="49"/>
      <c r="I30" s="50"/>
      <c r="J30" s="49">
        <v>1</v>
      </c>
      <c r="K30" s="50">
        <f>J30*F30</f>
        <v>0</v>
      </c>
      <c r="L30" s="49"/>
      <c r="M30" s="50"/>
      <c r="O30" s="15"/>
      <c r="P30" s="36"/>
      <c r="Q30" s="15"/>
    </row>
    <row r="31" spans="2:17" ht="31" thickBot="1">
      <c r="B31" s="44" t="s">
        <v>37</v>
      </c>
      <c r="C31" s="76" t="s">
        <v>38</v>
      </c>
      <c r="D31" s="46" t="s">
        <v>24</v>
      </c>
      <c r="E31" s="47">
        <v>1</v>
      </c>
      <c r="F31" s="3">
        <v>0</v>
      </c>
      <c r="G31" s="48">
        <f t="shared" si="0"/>
        <v>0</v>
      </c>
      <c r="H31" s="49">
        <v>1</v>
      </c>
      <c r="I31" s="50">
        <f t="shared" ref="I31:I41" si="1">H31*F31</f>
        <v>0</v>
      </c>
      <c r="J31" s="49"/>
      <c r="K31" s="50"/>
      <c r="L31" s="49"/>
      <c r="M31" s="50"/>
      <c r="O31" s="15"/>
      <c r="P31" s="36"/>
      <c r="Q31" s="15"/>
    </row>
    <row r="32" spans="2:17" ht="52.5" customHeight="1">
      <c r="B32" s="37" t="s">
        <v>39</v>
      </c>
      <c r="C32" s="38" t="s">
        <v>91</v>
      </c>
      <c r="D32" s="39"/>
      <c r="E32" s="40"/>
      <c r="F32" s="2"/>
      <c r="G32" s="41"/>
      <c r="H32" s="42"/>
      <c r="I32" s="43"/>
      <c r="J32" s="42"/>
      <c r="K32" s="43"/>
      <c r="L32" s="42"/>
      <c r="M32" s="43"/>
      <c r="O32" s="15"/>
      <c r="P32" s="36"/>
      <c r="Q32" s="15"/>
    </row>
    <row r="33" spans="1:18" ht="40.5" customHeight="1">
      <c r="B33" s="77" t="s">
        <v>40</v>
      </c>
      <c r="C33" s="78" t="s">
        <v>92</v>
      </c>
      <c r="D33" s="46" t="s">
        <v>24</v>
      </c>
      <c r="E33" s="47">
        <v>1</v>
      </c>
      <c r="F33" s="79">
        <v>50000</v>
      </c>
      <c r="G33" s="48">
        <f>ROUND(F33*E33,2)</f>
        <v>50000</v>
      </c>
      <c r="H33" s="49">
        <v>0.6</v>
      </c>
      <c r="I33" s="50">
        <f>H33*F33</f>
        <v>30000</v>
      </c>
      <c r="J33" s="49">
        <v>0.3</v>
      </c>
      <c r="K33" s="50">
        <f>J33*F33</f>
        <v>15000</v>
      </c>
      <c r="L33" s="49">
        <v>0.1</v>
      </c>
      <c r="M33" s="50">
        <f>L33*F33</f>
        <v>5000</v>
      </c>
      <c r="O33" s="15"/>
      <c r="P33" s="36"/>
      <c r="Q33" s="15"/>
      <c r="R33" s="80"/>
    </row>
    <row r="34" spans="1:18" ht="29.25" customHeight="1">
      <c r="B34" s="77" t="s">
        <v>41</v>
      </c>
      <c r="C34" s="78" t="s">
        <v>42</v>
      </c>
      <c r="D34" s="46" t="s">
        <v>45</v>
      </c>
      <c r="E34" s="81">
        <v>1</v>
      </c>
      <c r="F34" s="4">
        <v>0</v>
      </c>
      <c r="G34" s="82">
        <f t="shared" si="0"/>
        <v>0</v>
      </c>
      <c r="H34" s="49">
        <v>0.48</v>
      </c>
      <c r="I34" s="50">
        <f>H34*F34</f>
        <v>0</v>
      </c>
      <c r="J34" s="49">
        <v>0.32</v>
      </c>
      <c r="K34" s="50">
        <f>J34*F34</f>
        <v>0</v>
      </c>
      <c r="L34" s="49">
        <v>0.2</v>
      </c>
      <c r="M34" s="50">
        <f>L34*F34</f>
        <v>0</v>
      </c>
      <c r="O34" s="15"/>
      <c r="P34" s="36"/>
      <c r="Q34" s="15"/>
    </row>
    <row r="35" spans="1:18" ht="26.25" customHeight="1">
      <c r="B35" s="77" t="s">
        <v>43</v>
      </c>
      <c r="C35" s="78" t="s">
        <v>44</v>
      </c>
      <c r="D35" s="46" t="s">
        <v>45</v>
      </c>
      <c r="E35" s="81">
        <v>3</v>
      </c>
      <c r="F35" s="4">
        <v>0</v>
      </c>
      <c r="G35" s="82">
        <f t="shared" si="0"/>
        <v>0</v>
      </c>
      <c r="H35" s="49">
        <v>0.48</v>
      </c>
      <c r="I35" s="50">
        <f>H35*G35</f>
        <v>0</v>
      </c>
      <c r="J35" s="49">
        <v>0.32</v>
      </c>
      <c r="K35" s="50">
        <f>J35*G35</f>
        <v>0</v>
      </c>
      <c r="L35" s="49">
        <v>0.2</v>
      </c>
      <c r="M35" s="50">
        <f>L35*G35</f>
        <v>0</v>
      </c>
      <c r="O35" s="15"/>
      <c r="P35" s="36"/>
      <c r="Q35" s="15"/>
    </row>
    <row r="36" spans="1:18" ht="29.25" customHeight="1" thickBot="1">
      <c r="B36" s="83" t="s">
        <v>46</v>
      </c>
      <c r="C36" s="84" t="s">
        <v>47</v>
      </c>
      <c r="D36" s="85" t="s">
        <v>45</v>
      </c>
      <c r="E36" s="86">
        <v>3</v>
      </c>
      <c r="F36" s="5">
        <v>0</v>
      </c>
      <c r="G36" s="87">
        <f t="shared" si="0"/>
        <v>0</v>
      </c>
      <c r="H36" s="66">
        <v>0.48</v>
      </c>
      <c r="I36" s="67">
        <f>H36*G36</f>
        <v>0</v>
      </c>
      <c r="J36" s="66">
        <v>0.32</v>
      </c>
      <c r="K36" s="67">
        <f>J36*G36</f>
        <v>0</v>
      </c>
      <c r="L36" s="66">
        <v>0.2</v>
      </c>
      <c r="M36" s="67">
        <f>L36*G36</f>
        <v>0</v>
      </c>
      <c r="O36" s="15"/>
      <c r="P36" s="36"/>
      <c r="Q36" s="15"/>
    </row>
    <row r="37" spans="1:18" ht="30.75" customHeight="1" thickBot="1">
      <c r="A37" s="60"/>
      <c r="B37" s="88" t="s">
        <v>48</v>
      </c>
      <c r="C37" s="89" t="s">
        <v>49</v>
      </c>
      <c r="D37" s="90" t="s">
        <v>45</v>
      </c>
      <c r="E37" s="91">
        <v>12</v>
      </c>
      <c r="F37" s="6">
        <v>0</v>
      </c>
      <c r="G37" s="92">
        <f>ROUND(F37*E37,2)</f>
        <v>0</v>
      </c>
      <c r="H37" s="93">
        <v>4</v>
      </c>
      <c r="I37" s="94">
        <f>H37*F37</f>
        <v>0</v>
      </c>
      <c r="J37" s="93">
        <v>6</v>
      </c>
      <c r="K37" s="94">
        <f>J37*F37</f>
        <v>0</v>
      </c>
      <c r="L37" s="93">
        <v>2</v>
      </c>
      <c r="M37" s="94">
        <f>L37*F37</f>
        <v>0</v>
      </c>
      <c r="O37" s="15"/>
      <c r="P37" s="95"/>
      <c r="Q37" s="95"/>
    </row>
    <row r="38" spans="1:18" ht="33" customHeight="1" thickBot="1">
      <c r="A38" s="60"/>
      <c r="B38" s="96" t="s">
        <v>50</v>
      </c>
      <c r="C38" s="97" t="s">
        <v>93</v>
      </c>
      <c r="D38" s="98" t="s">
        <v>51</v>
      </c>
      <c r="E38" s="99">
        <v>3</v>
      </c>
      <c r="F38" s="7">
        <v>0</v>
      </c>
      <c r="G38" s="100">
        <f t="shared" si="0"/>
        <v>0</v>
      </c>
      <c r="H38" s="101">
        <v>0.5</v>
      </c>
      <c r="I38" s="102">
        <f>H38*G38</f>
        <v>0</v>
      </c>
      <c r="J38" s="101">
        <v>0.4</v>
      </c>
      <c r="K38" s="102">
        <f>J38*G38</f>
        <v>0</v>
      </c>
      <c r="L38" s="101">
        <v>0.1</v>
      </c>
      <c r="M38" s="102">
        <f>L38*G38</f>
        <v>0</v>
      </c>
      <c r="O38" s="15"/>
      <c r="P38" s="80"/>
    </row>
    <row r="39" spans="1:18" ht="33" customHeight="1">
      <c r="B39" s="37" t="s">
        <v>52</v>
      </c>
      <c r="C39" s="38" t="s">
        <v>53</v>
      </c>
      <c r="D39" s="39"/>
      <c r="E39" s="40"/>
      <c r="F39" s="2"/>
      <c r="G39" s="41"/>
      <c r="H39" s="42"/>
      <c r="I39" s="43"/>
      <c r="J39" s="42"/>
      <c r="K39" s="43"/>
      <c r="L39" s="42"/>
      <c r="M39" s="43"/>
      <c r="O39" s="15"/>
      <c r="P39" s="36"/>
      <c r="Q39" s="15"/>
    </row>
    <row r="40" spans="1:18" ht="33" customHeight="1">
      <c r="B40" s="44" t="s">
        <v>54</v>
      </c>
      <c r="C40" s="75" t="s">
        <v>55</v>
      </c>
      <c r="D40" s="53" t="s">
        <v>45</v>
      </c>
      <c r="E40" s="47">
        <v>3000</v>
      </c>
      <c r="F40" s="3">
        <v>0</v>
      </c>
      <c r="G40" s="48">
        <f>ROUND(F40*E40,2)</f>
        <v>0</v>
      </c>
      <c r="H40" s="49">
        <v>1500</v>
      </c>
      <c r="I40" s="50">
        <f t="shared" si="1"/>
        <v>0</v>
      </c>
      <c r="J40" s="49">
        <v>1000</v>
      </c>
      <c r="K40" s="50">
        <f>J40*F40</f>
        <v>0</v>
      </c>
      <c r="L40" s="49">
        <v>500</v>
      </c>
      <c r="M40" s="50">
        <f>L40*F40</f>
        <v>0</v>
      </c>
      <c r="O40" s="15"/>
      <c r="P40" s="36"/>
      <c r="Q40" s="15"/>
    </row>
    <row r="41" spans="1:18" ht="53" customHeight="1">
      <c r="B41" s="44" t="s">
        <v>56</v>
      </c>
      <c r="C41" s="75" t="s">
        <v>57</v>
      </c>
      <c r="D41" s="53" t="s">
        <v>58</v>
      </c>
      <c r="E41" s="47">
        <v>20</v>
      </c>
      <c r="F41" s="3">
        <v>0</v>
      </c>
      <c r="G41" s="48">
        <f t="shared" si="0"/>
        <v>0</v>
      </c>
      <c r="H41" s="49">
        <v>1</v>
      </c>
      <c r="I41" s="50">
        <f t="shared" si="1"/>
        <v>0</v>
      </c>
      <c r="J41" s="49">
        <v>13</v>
      </c>
      <c r="K41" s="50">
        <f t="shared" ref="K41" si="2">J41*F41</f>
        <v>0</v>
      </c>
      <c r="L41" s="49">
        <v>6</v>
      </c>
      <c r="M41" s="50">
        <f t="shared" ref="M41:M42" si="3">L41*F41</f>
        <v>0</v>
      </c>
      <c r="O41" s="15"/>
      <c r="P41" s="36"/>
      <c r="Q41" s="15"/>
    </row>
    <row r="42" spans="1:18" ht="39" customHeight="1" thickBot="1">
      <c r="B42" s="44" t="s">
        <v>59</v>
      </c>
      <c r="C42" s="75" t="s">
        <v>60</v>
      </c>
      <c r="D42" s="53" t="s">
        <v>45</v>
      </c>
      <c r="E42" s="47">
        <v>2</v>
      </c>
      <c r="F42" s="3">
        <v>0</v>
      </c>
      <c r="G42" s="48">
        <f>ROUND(F42*E42,2)</f>
        <v>0</v>
      </c>
      <c r="H42" s="49"/>
      <c r="I42" s="50"/>
      <c r="J42" s="49">
        <v>1</v>
      </c>
      <c r="K42" s="50">
        <f>J42*F42</f>
        <v>0</v>
      </c>
      <c r="L42" s="49">
        <v>1</v>
      </c>
      <c r="M42" s="50">
        <f t="shared" si="3"/>
        <v>0</v>
      </c>
      <c r="O42" s="15"/>
      <c r="P42" s="36"/>
      <c r="Q42" s="15"/>
    </row>
    <row r="43" spans="1:18" s="15" customFormat="1" ht="42" customHeight="1">
      <c r="B43" s="37" t="s">
        <v>72</v>
      </c>
      <c r="C43" s="38" t="s">
        <v>64</v>
      </c>
      <c r="D43" s="39"/>
      <c r="E43" s="40"/>
      <c r="F43" s="2"/>
      <c r="G43" s="41"/>
      <c r="H43" s="42"/>
      <c r="I43" s="43"/>
      <c r="J43" s="42"/>
      <c r="K43" s="43"/>
      <c r="L43" s="42"/>
      <c r="M43" s="43"/>
      <c r="P43" s="36"/>
    </row>
    <row r="44" spans="1:18" ht="40" customHeight="1">
      <c r="B44" s="103" t="s">
        <v>103</v>
      </c>
      <c r="C44" s="104" t="s">
        <v>65</v>
      </c>
      <c r="D44" s="105" t="s">
        <v>45</v>
      </c>
      <c r="E44" s="106">
        <v>1100</v>
      </c>
      <c r="F44" s="3">
        <v>0</v>
      </c>
      <c r="G44" s="107">
        <f t="shared" ref="G44:G54" si="4">ROUND(F44*E44,2)</f>
        <v>0</v>
      </c>
      <c r="H44" s="108">
        <v>800</v>
      </c>
      <c r="I44" s="50">
        <f>H44*$F44</f>
        <v>0</v>
      </c>
      <c r="J44" s="49">
        <v>200</v>
      </c>
      <c r="K44" s="50">
        <f>J44*$F44</f>
        <v>0</v>
      </c>
      <c r="L44" s="49">
        <v>100</v>
      </c>
      <c r="M44" s="50">
        <f>L44*$F44</f>
        <v>0</v>
      </c>
      <c r="O44" s="15"/>
      <c r="P44" s="36"/>
      <c r="Q44" s="15"/>
    </row>
    <row r="45" spans="1:18" ht="41.25" customHeight="1">
      <c r="B45" s="109" t="s">
        <v>104</v>
      </c>
      <c r="C45" s="110" t="s">
        <v>66</v>
      </c>
      <c r="D45" s="111" t="s">
        <v>45</v>
      </c>
      <c r="E45" s="112">
        <v>900</v>
      </c>
      <c r="F45" s="3">
        <v>0</v>
      </c>
      <c r="G45" s="113">
        <f t="shared" si="4"/>
        <v>0</v>
      </c>
      <c r="H45" s="108">
        <v>400</v>
      </c>
      <c r="I45" s="50">
        <f t="shared" ref="I45:I62" si="5">H45*$F45</f>
        <v>0</v>
      </c>
      <c r="J45" s="49">
        <v>400</v>
      </c>
      <c r="K45" s="50">
        <f t="shared" ref="K45:K61" si="6">J45*$F45</f>
        <v>0</v>
      </c>
      <c r="L45" s="49">
        <v>100</v>
      </c>
      <c r="M45" s="50">
        <f t="shared" ref="M45:M62" si="7">L45*$F45</f>
        <v>0</v>
      </c>
      <c r="O45" s="15"/>
      <c r="P45" s="36"/>
      <c r="Q45" s="15"/>
    </row>
    <row r="46" spans="1:18" ht="41.25" customHeight="1">
      <c r="B46" s="109" t="s">
        <v>105</v>
      </c>
      <c r="C46" s="114" t="s">
        <v>67</v>
      </c>
      <c r="D46" s="111" t="s">
        <v>45</v>
      </c>
      <c r="E46" s="112">
        <v>700</v>
      </c>
      <c r="F46" s="3">
        <v>0</v>
      </c>
      <c r="G46" s="113">
        <f t="shared" si="4"/>
        <v>0</v>
      </c>
      <c r="H46" s="108">
        <v>300</v>
      </c>
      <c r="I46" s="50">
        <f t="shared" si="5"/>
        <v>0</v>
      </c>
      <c r="J46" s="49">
        <v>300</v>
      </c>
      <c r="K46" s="50">
        <f>J46*$F46</f>
        <v>0</v>
      </c>
      <c r="L46" s="49">
        <v>100</v>
      </c>
      <c r="M46" s="50">
        <f>L46*$F46</f>
        <v>0</v>
      </c>
      <c r="O46" s="15"/>
      <c r="P46" s="36"/>
      <c r="Q46" s="15"/>
    </row>
    <row r="47" spans="1:18" ht="41.25" customHeight="1">
      <c r="B47" s="103" t="s">
        <v>106</v>
      </c>
      <c r="C47" s="114" t="s">
        <v>68</v>
      </c>
      <c r="D47" s="111" t="s">
        <v>45</v>
      </c>
      <c r="E47" s="112">
        <v>200</v>
      </c>
      <c r="F47" s="3">
        <v>0</v>
      </c>
      <c r="G47" s="113">
        <f t="shared" si="4"/>
        <v>0</v>
      </c>
      <c r="H47" s="108">
        <v>100</v>
      </c>
      <c r="I47" s="50">
        <f t="shared" si="5"/>
        <v>0</v>
      </c>
      <c r="J47" s="49">
        <v>100</v>
      </c>
      <c r="K47" s="50">
        <f t="shared" si="6"/>
        <v>0</v>
      </c>
      <c r="L47" s="49"/>
      <c r="M47" s="50"/>
      <c r="O47" s="15"/>
      <c r="P47" s="36"/>
      <c r="Q47" s="15"/>
    </row>
    <row r="48" spans="1:18" ht="41.25" customHeight="1">
      <c r="B48" s="109" t="s">
        <v>107</v>
      </c>
      <c r="C48" s="114" t="s">
        <v>69</v>
      </c>
      <c r="D48" s="111" t="s">
        <v>45</v>
      </c>
      <c r="E48" s="112">
        <v>500</v>
      </c>
      <c r="F48" s="3">
        <v>0</v>
      </c>
      <c r="G48" s="113">
        <f t="shared" si="4"/>
        <v>0</v>
      </c>
      <c r="H48" s="108">
        <v>200</v>
      </c>
      <c r="I48" s="50">
        <f t="shared" si="5"/>
        <v>0</v>
      </c>
      <c r="J48" s="49">
        <v>300</v>
      </c>
      <c r="K48" s="50">
        <f t="shared" si="6"/>
        <v>0</v>
      </c>
      <c r="L48" s="49"/>
      <c r="M48" s="50"/>
      <c r="O48" s="15"/>
      <c r="P48" s="36"/>
      <c r="Q48" s="15"/>
    </row>
    <row r="49" spans="1:17" ht="41.25" customHeight="1">
      <c r="B49" s="109" t="s">
        <v>108</v>
      </c>
      <c r="C49" s="115" t="s">
        <v>70</v>
      </c>
      <c r="D49" s="116" t="s">
        <v>45</v>
      </c>
      <c r="E49" s="112">
        <v>600</v>
      </c>
      <c r="F49" s="3">
        <v>0</v>
      </c>
      <c r="G49" s="113">
        <f>ROUND(F49*E49,2)</f>
        <v>0</v>
      </c>
      <c r="H49" s="117">
        <v>250</v>
      </c>
      <c r="I49" s="50">
        <f t="shared" si="5"/>
        <v>0</v>
      </c>
      <c r="J49" s="49">
        <v>250</v>
      </c>
      <c r="K49" s="50">
        <f>J49*$F49</f>
        <v>0</v>
      </c>
      <c r="L49" s="49">
        <v>100</v>
      </c>
      <c r="M49" s="50">
        <f t="shared" si="7"/>
        <v>0</v>
      </c>
      <c r="O49" s="15"/>
      <c r="P49" s="36"/>
      <c r="Q49" s="15"/>
    </row>
    <row r="50" spans="1:17" ht="41.25" customHeight="1">
      <c r="B50" s="103" t="s">
        <v>109</v>
      </c>
      <c r="C50" s="115" t="s">
        <v>71</v>
      </c>
      <c r="D50" s="116" t="s">
        <v>45</v>
      </c>
      <c r="E50" s="112">
        <v>600</v>
      </c>
      <c r="F50" s="3">
        <v>0</v>
      </c>
      <c r="G50" s="113">
        <f t="shared" si="4"/>
        <v>0</v>
      </c>
      <c r="H50" s="117">
        <v>300</v>
      </c>
      <c r="I50" s="50">
        <f t="shared" si="5"/>
        <v>0</v>
      </c>
      <c r="J50" s="49">
        <v>300</v>
      </c>
      <c r="K50" s="50">
        <f t="shared" si="6"/>
        <v>0</v>
      </c>
      <c r="L50" s="49"/>
      <c r="M50" s="50"/>
      <c r="O50" s="15"/>
      <c r="P50" s="36"/>
      <c r="Q50" s="15"/>
    </row>
    <row r="51" spans="1:17" ht="41.25" customHeight="1">
      <c r="B51" s="109" t="s">
        <v>110</v>
      </c>
      <c r="C51" s="115" t="s">
        <v>73</v>
      </c>
      <c r="D51" s="116" t="s">
        <v>45</v>
      </c>
      <c r="E51" s="112">
        <v>400</v>
      </c>
      <c r="F51" s="3">
        <v>0</v>
      </c>
      <c r="G51" s="113">
        <f t="shared" si="4"/>
        <v>0</v>
      </c>
      <c r="H51" s="117">
        <v>300</v>
      </c>
      <c r="I51" s="50">
        <f t="shared" si="5"/>
        <v>0</v>
      </c>
      <c r="J51" s="49">
        <v>100</v>
      </c>
      <c r="K51" s="50">
        <f t="shared" si="6"/>
        <v>0</v>
      </c>
      <c r="L51" s="49"/>
      <c r="M51" s="50"/>
      <c r="O51" s="15"/>
      <c r="P51" s="36"/>
      <c r="Q51" s="15"/>
    </row>
    <row r="52" spans="1:17" ht="41.25" customHeight="1">
      <c r="A52" s="60"/>
      <c r="B52" s="118" t="s">
        <v>111</v>
      </c>
      <c r="C52" s="119" t="s">
        <v>75</v>
      </c>
      <c r="D52" s="120" t="s">
        <v>45</v>
      </c>
      <c r="E52" s="121">
        <v>100</v>
      </c>
      <c r="F52" s="3">
        <v>0</v>
      </c>
      <c r="G52" s="122">
        <f>ROUND(F52*E52,2)</f>
        <v>0</v>
      </c>
      <c r="H52" s="123"/>
      <c r="I52" s="124"/>
      <c r="J52" s="125">
        <v>100</v>
      </c>
      <c r="K52" s="124">
        <f t="shared" si="6"/>
        <v>0</v>
      </c>
      <c r="L52" s="125"/>
      <c r="M52" s="124"/>
      <c r="O52" s="15"/>
      <c r="P52" s="80"/>
    </row>
    <row r="53" spans="1:17" ht="41.25" customHeight="1">
      <c r="B53" s="103" t="s">
        <v>112</v>
      </c>
      <c r="C53" s="115" t="s">
        <v>76</v>
      </c>
      <c r="D53" s="116" t="s">
        <v>45</v>
      </c>
      <c r="E53" s="112">
        <v>400</v>
      </c>
      <c r="F53" s="3">
        <v>0</v>
      </c>
      <c r="G53" s="113">
        <f t="shared" si="4"/>
        <v>0</v>
      </c>
      <c r="H53" s="117">
        <v>200</v>
      </c>
      <c r="I53" s="50">
        <f t="shared" si="5"/>
        <v>0</v>
      </c>
      <c r="J53" s="49">
        <v>200</v>
      </c>
      <c r="K53" s="50">
        <f t="shared" si="6"/>
        <v>0</v>
      </c>
      <c r="L53" s="49"/>
      <c r="M53" s="50"/>
      <c r="O53" s="15"/>
      <c r="P53" s="36"/>
      <c r="Q53" s="15"/>
    </row>
    <row r="54" spans="1:17" ht="41.25" customHeight="1">
      <c r="B54" s="109" t="s">
        <v>113</v>
      </c>
      <c r="C54" s="115" t="s">
        <v>77</v>
      </c>
      <c r="D54" s="116" t="s">
        <v>45</v>
      </c>
      <c r="E54" s="112">
        <v>350</v>
      </c>
      <c r="F54" s="3">
        <v>0</v>
      </c>
      <c r="G54" s="113">
        <f t="shared" si="4"/>
        <v>0</v>
      </c>
      <c r="H54" s="117">
        <v>200</v>
      </c>
      <c r="I54" s="50">
        <f t="shared" si="5"/>
        <v>0</v>
      </c>
      <c r="J54" s="49">
        <v>100</v>
      </c>
      <c r="K54" s="50">
        <f t="shared" si="6"/>
        <v>0</v>
      </c>
      <c r="L54" s="49">
        <v>50</v>
      </c>
      <c r="M54" s="50">
        <f t="shared" si="7"/>
        <v>0</v>
      </c>
      <c r="O54" s="15"/>
      <c r="P54" s="36"/>
      <c r="Q54" s="15"/>
    </row>
    <row r="55" spans="1:17" ht="41.25" customHeight="1">
      <c r="B55" s="109" t="s">
        <v>114</v>
      </c>
      <c r="C55" s="115" t="s">
        <v>78</v>
      </c>
      <c r="D55" s="116" t="s">
        <v>45</v>
      </c>
      <c r="E55" s="112">
        <v>37</v>
      </c>
      <c r="F55" s="3">
        <v>0</v>
      </c>
      <c r="G55" s="113">
        <f>ROUND(F55*E55,2)</f>
        <v>0</v>
      </c>
      <c r="H55" s="117">
        <v>30</v>
      </c>
      <c r="I55" s="50">
        <f t="shared" si="5"/>
        <v>0</v>
      </c>
      <c r="J55" s="49">
        <v>4</v>
      </c>
      <c r="K55" s="50">
        <f>J55*$F55</f>
        <v>0</v>
      </c>
      <c r="L55" s="49">
        <v>3</v>
      </c>
      <c r="M55" s="50">
        <f>L55*$F55</f>
        <v>0</v>
      </c>
      <c r="O55" s="15"/>
      <c r="P55" s="36"/>
      <c r="Q55" s="15"/>
    </row>
    <row r="56" spans="1:17" ht="41.25" customHeight="1">
      <c r="A56" s="60"/>
      <c r="B56" s="126" t="s">
        <v>115</v>
      </c>
      <c r="C56" s="119" t="s">
        <v>79</v>
      </c>
      <c r="D56" s="120" t="s">
        <v>45</v>
      </c>
      <c r="E56" s="112">
        <v>650</v>
      </c>
      <c r="F56" s="3">
        <v>0</v>
      </c>
      <c r="G56" s="113">
        <f>ROUND(F56*E56,2)</f>
        <v>0</v>
      </c>
      <c r="H56" s="117">
        <v>300</v>
      </c>
      <c r="I56" s="50">
        <f t="shared" si="5"/>
        <v>0</v>
      </c>
      <c r="J56" s="49">
        <v>300</v>
      </c>
      <c r="K56" s="50">
        <f t="shared" si="6"/>
        <v>0</v>
      </c>
      <c r="L56" s="49">
        <v>50</v>
      </c>
      <c r="M56" s="50">
        <f>L56*$F56</f>
        <v>0</v>
      </c>
      <c r="O56" s="15"/>
      <c r="P56" s="80"/>
    </row>
    <row r="57" spans="1:17" ht="41.25" customHeight="1" thickBot="1">
      <c r="B57" s="109" t="s">
        <v>116</v>
      </c>
      <c r="C57" s="127" t="s">
        <v>80</v>
      </c>
      <c r="D57" s="128" t="s">
        <v>45</v>
      </c>
      <c r="E57" s="129">
        <v>200</v>
      </c>
      <c r="F57" s="3">
        <v>0</v>
      </c>
      <c r="G57" s="130">
        <f>ROUND(F57*E57,2)</f>
        <v>0</v>
      </c>
      <c r="H57" s="131">
        <v>50</v>
      </c>
      <c r="I57" s="132">
        <f t="shared" si="5"/>
        <v>0</v>
      </c>
      <c r="J57" s="133">
        <v>150</v>
      </c>
      <c r="K57" s="132">
        <f>J57*$F57</f>
        <v>0</v>
      </c>
      <c r="L57" s="133"/>
      <c r="M57" s="132"/>
      <c r="O57" s="15"/>
      <c r="P57" s="36"/>
      <c r="Q57" s="15"/>
    </row>
    <row r="58" spans="1:17" s="15" customFormat="1" ht="42" customHeight="1">
      <c r="B58" s="37" t="s">
        <v>74</v>
      </c>
      <c r="C58" s="38" t="s">
        <v>81</v>
      </c>
      <c r="D58" s="39"/>
      <c r="E58" s="40"/>
      <c r="F58" s="2"/>
      <c r="G58" s="41"/>
      <c r="H58" s="42"/>
      <c r="I58" s="43"/>
      <c r="J58" s="42"/>
      <c r="K58" s="43"/>
      <c r="L58" s="42"/>
      <c r="M58" s="43"/>
      <c r="P58" s="36"/>
    </row>
    <row r="59" spans="1:17" ht="41.25" customHeight="1">
      <c r="B59" s="109" t="s">
        <v>117</v>
      </c>
      <c r="C59" s="114" t="s">
        <v>82</v>
      </c>
      <c r="D59" s="111" t="s">
        <v>45</v>
      </c>
      <c r="E59" s="112">
        <v>17</v>
      </c>
      <c r="F59" s="3">
        <v>0</v>
      </c>
      <c r="G59" s="113">
        <f>ROUND(F59*E59,2)</f>
        <v>0</v>
      </c>
      <c r="H59" s="108">
        <v>10</v>
      </c>
      <c r="I59" s="50">
        <f t="shared" si="5"/>
        <v>0</v>
      </c>
      <c r="J59" s="49">
        <v>4</v>
      </c>
      <c r="K59" s="50">
        <f t="shared" si="6"/>
        <v>0</v>
      </c>
      <c r="L59" s="49">
        <v>3</v>
      </c>
      <c r="M59" s="50">
        <f t="shared" si="7"/>
        <v>0</v>
      </c>
      <c r="O59" s="15"/>
      <c r="P59" s="36"/>
      <c r="Q59" s="15"/>
    </row>
    <row r="60" spans="1:17" ht="41.25" customHeight="1">
      <c r="B60" s="109" t="s">
        <v>118</v>
      </c>
      <c r="C60" s="114" t="s">
        <v>83</v>
      </c>
      <c r="D60" s="111" t="s">
        <v>45</v>
      </c>
      <c r="E60" s="112">
        <v>33</v>
      </c>
      <c r="F60" s="3">
        <v>0</v>
      </c>
      <c r="G60" s="113">
        <f>ROUND(F60*E60,2)</f>
        <v>0</v>
      </c>
      <c r="H60" s="108">
        <v>20</v>
      </c>
      <c r="I60" s="50">
        <f t="shared" si="5"/>
        <v>0</v>
      </c>
      <c r="J60" s="49">
        <v>10</v>
      </c>
      <c r="K60" s="50">
        <f t="shared" si="6"/>
        <v>0</v>
      </c>
      <c r="L60" s="49">
        <v>3</v>
      </c>
      <c r="M60" s="50">
        <f t="shared" si="7"/>
        <v>0</v>
      </c>
      <c r="O60" s="15"/>
      <c r="P60" s="36"/>
      <c r="Q60" s="15"/>
    </row>
    <row r="61" spans="1:17" ht="41.25" customHeight="1">
      <c r="B61" s="109" t="s">
        <v>119</v>
      </c>
      <c r="C61" s="114" t="s">
        <v>84</v>
      </c>
      <c r="D61" s="111" t="s">
        <v>45</v>
      </c>
      <c r="E61" s="112">
        <v>17</v>
      </c>
      <c r="F61" s="3">
        <v>0</v>
      </c>
      <c r="G61" s="113">
        <f>ROUND(F61*E61,2)</f>
        <v>0</v>
      </c>
      <c r="H61" s="108">
        <v>10</v>
      </c>
      <c r="I61" s="50">
        <f t="shared" si="5"/>
        <v>0</v>
      </c>
      <c r="J61" s="49">
        <v>4</v>
      </c>
      <c r="K61" s="50">
        <f t="shared" si="6"/>
        <v>0</v>
      </c>
      <c r="L61" s="49">
        <v>3</v>
      </c>
      <c r="M61" s="50">
        <f t="shared" si="7"/>
        <v>0</v>
      </c>
      <c r="O61" s="15"/>
      <c r="P61" s="36"/>
      <c r="Q61" s="15"/>
    </row>
    <row r="62" spans="1:17" ht="41.25" customHeight="1" thickBot="1">
      <c r="B62" s="134" t="s">
        <v>120</v>
      </c>
      <c r="C62" s="135" t="s">
        <v>85</v>
      </c>
      <c r="D62" s="136" t="s">
        <v>45</v>
      </c>
      <c r="E62" s="137">
        <v>28</v>
      </c>
      <c r="F62" s="3">
        <v>0</v>
      </c>
      <c r="G62" s="138">
        <f>ROUND(F62*E62,2)</f>
        <v>0</v>
      </c>
      <c r="H62" s="139">
        <v>15</v>
      </c>
      <c r="I62" s="67">
        <f t="shared" si="5"/>
        <v>0</v>
      </c>
      <c r="J62" s="66">
        <v>10</v>
      </c>
      <c r="K62" s="67">
        <f>J62*$F62</f>
        <v>0</v>
      </c>
      <c r="L62" s="66">
        <v>3</v>
      </c>
      <c r="M62" s="67">
        <f t="shared" si="7"/>
        <v>0</v>
      </c>
      <c r="O62" s="15"/>
      <c r="P62" s="36"/>
      <c r="Q62" s="15"/>
    </row>
    <row r="63" spans="1:17" ht="41.25" customHeight="1" thickBot="1">
      <c r="B63" s="140"/>
      <c r="C63" s="141"/>
      <c r="D63" s="141"/>
      <c r="E63" s="163" t="s">
        <v>95</v>
      </c>
      <c r="F63" s="164"/>
      <c r="G63" s="142">
        <f>SUM(G21:G62)</f>
        <v>50000</v>
      </c>
      <c r="H63" s="161">
        <f>SUM(I21:I62)</f>
        <v>30000</v>
      </c>
      <c r="I63" s="162"/>
      <c r="J63" s="161">
        <f>SUM(K21:K62)</f>
        <v>15000</v>
      </c>
      <c r="K63" s="162"/>
      <c r="L63" s="161">
        <f>SUM(M21:M62)</f>
        <v>5000</v>
      </c>
      <c r="M63" s="162"/>
    </row>
    <row r="64" spans="1:17" ht="41.25" customHeight="1" thickBot="1">
      <c r="B64" s="140"/>
      <c r="C64" s="141"/>
      <c r="D64" s="141"/>
      <c r="E64" s="143"/>
      <c r="F64" s="141"/>
      <c r="G64" s="141"/>
    </row>
    <row r="65" spans="2:13" ht="41.25" customHeight="1">
      <c r="B65" s="140"/>
      <c r="C65" s="144" t="s">
        <v>96</v>
      </c>
      <c r="D65" s="145" t="s">
        <v>97</v>
      </c>
      <c r="E65" s="146" t="s">
        <v>98</v>
      </c>
      <c r="F65" s="146" t="s">
        <v>99</v>
      </c>
      <c r="G65" s="147" t="s">
        <v>61</v>
      </c>
    </row>
    <row r="66" spans="2:13" ht="16">
      <c r="C66" s="149" t="s">
        <v>100</v>
      </c>
      <c r="D66" s="150">
        <f>H63</f>
        <v>30000</v>
      </c>
      <c r="E66" s="150">
        <f>J63</f>
        <v>15000</v>
      </c>
      <c r="F66" s="150">
        <f>L63</f>
        <v>5000</v>
      </c>
      <c r="G66" s="151">
        <f>SUM(D66:F66)</f>
        <v>50000</v>
      </c>
    </row>
    <row r="67" spans="2:13" ht="16">
      <c r="C67" s="149" t="s">
        <v>86</v>
      </c>
      <c r="D67" s="150">
        <f>ROUND(D66*0.22,2)</f>
        <v>6600</v>
      </c>
      <c r="E67" s="150">
        <f t="shared" ref="E67:G67" si="8">ROUND(E66*0.22,2)</f>
        <v>3300</v>
      </c>
      <c r="F67" s="150">
        <f t="shared" si="8"/>
        <v>1100</v>
      </c>
      <c r="G67" s="151">
        <f t="shared" si="8"/>
        <v>11000</v>
      </c>
    </row>
    <row r="68" spans="2:13" ht="17" thickBot="1">
      <c r="C68" s="152" t="s">
        <v>87</v>
      </c>
      <c r="D68" s="153">
        <f>D66+D67</f>
        <v>36600</v>
      </c>
      <c r="E68" s="153">
        <f t="shared" ref="E68:G68" si="9">E66+E67</f>
        <v>18300</v>
      </c>
      <c r="F68" s="153">
        <f t="shared" si="9"/>
        <v>6100</v>
      </c>
      <c r="G68" s="154">
        <f t="shared" si="9"/>
        <v>61000</v>
      </c>
    </row>
    <row r="73" spans="2:13" ht="15" customHeight="1">
      <c r="F73" s="159" t="s">
        <v>62</v>
      </c>
      <c r="G73" s="159"/>
      <c r="H73" s="156" t="s">
        <v>101</v>
      </c>
      <c r="I73" s="156"/>
      <c r="J73" s="156"/>
      <c r="K73" s="156"/>
      <c r="L73" s="158" t="s">
        <v>102</v>
      </c>
      <c r="M73" s="158"/>
    </row>
    <row r="74" spans="2:13">
      <c r="F74" s="165"/>
      <c r="G74" s="165"/>
      <c r="H74" s="160"/>
      <c r="I74" s="160"/>
      <c r="J74" s="160"/>
      <c r="K74" s="160"/>
      <c r="L74" s="160"/>
      <c r="M74" s="160"/>
    </row>
    <row r="76" spans="2:13">
      <c r="L76" s="156" t="s">
        <v>63</v>
      </c>
      <c r="M76" s="156"/>
    </row>
    <row r="77" spans="2:13">
      <c r="L77" s="157"/>
      <c r="M77" s="157"/>
    </row>
  </sheetData>
  <sheetProtection sheet="1" objects="1" scenarios="1"/>
  <mergeCells count="33">
    <mergeCell ref="B9:G9"/>
    <mergeCell ref="C2:G2"/>
    <mergeCell ref="C4:G4"/>
    <mergeCell ref="C5:G5"/>
    <mergeCell ref="C6:G6"/>
    <mergeCell ref="B7:G7"/>
    <mergeCell ref="B10:G10"/>
    <mergeCell ref="B11:G11"/>
    <mergeCell ref="B12:G12"/>
    <mergeCell ref="B13:G13"/>
    <mergeCell ref="B14:G14"/>
    <mergeCell ref="E18:E20"/>
    <mergeCell ref="D18:D20"/>
    <mergeCell ref="C18:C20"/>
    <mergeCell ref="B18:B20"/>
    <mergeCell ref="H19:I19"/>
    <mergeCell ref="H18:M18"/>
    <mergeCell ref="G18:G20"/>
    <mergeCell ref="F18:F20"/>
    <mergeCell ref="J19:K19"/>
    <mergeCell ref="L19:M19"/>
    <mergeCell ref="L63:M63"/>
    <mergeCell ref="E63:F63"/>
    <mergeCell ref="H63:I63"/>
    <mergeCell ref="J63:K63"/>
    <mergeCell ref="H74:K74"/>
    <mergeCell ref="F74:G74"/>
    <mergeCell ref="L76:M76"/>
    <mergeCell ref="L77:M77"/>
    <mergeCell ref="L73:M73"/>
    <mergeCell ref="F73:G73"/>
    <mergeCell ref="H73:K73"/>
    <mergeCell ref="L74:M74"/>
  </mergeCells>
  <phoneticPr fontId="21" type="noConversion"/>
  <pageMargins left="0.7" right="0.7" top="0.75" bottom="0.75" header="0.3" footer="0.3"/>
  <pageSetup paperSize="9" scale="55" orientation="landscape" r:id="rId1"/>
  <rowBreaks count="2" manualBreakCount="2">
    <brk id="15" max="16383" man="1"/>
    <brk id="31" max="16383" man="1"/>
  </rowBreaks>
  <ignoredErrors>
    <ignoredError sqref="B22 B29 B32 B37:B39 B43 B58" numberStoredAsText="1"/>
    <ignoredError sqref="B56:B57" twoDigitTextYear="1"/>
    <ignoredError sqref="G25:M25 J37 I37 K37:M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Aljoša Peternel</dc:creator>
  <cp:lastModifiedBy>Aljoša Peternel</cp:lastModifiedBy>
  <dcterms:created xsi:type="dcterms:W3CDTF">2021-10-12T08:26:42Z</dcterms:created>
  <dcterms:modified xsi:type="dcterms:W3CDTF">2021-11-04T14:28:07Z</dcterms:modified>
</cp:coreProperties>
</file>