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a_delovni_zvezek" defaultThemeVersion="124226"/>
  <mc:AlternateContent xmlns:mc="http://schemas.openxmlformats.org/markup-compatibility/2006">
    <mc:Choice Requires="x15">
      <x15ac:absPath xmlns:x15ac="http://schemas.microsoft.com/office/spreadsheetml/2010/11/ac" url="C:\Users\IOrazem\Documents\IRIS - DOKUMENTI\PROTIPOPLAVNI ZID MIREN - GRABEC\RAZPISNA DOKUMENTACIJA\RD-20-07-2021\"/>
    </mc:Choice>
  </mc:AlternateContent>
  <bookViews>
    <workbookView xWindow="-120" yWindow="-120" windowWidth="29040" windowHeight="17640" tabRatio="842" activeTab="5"/>
  </bookViews>
  <sheets>
    <sheet name="OPOMBE" sheetId="22" r:id="rId1"/>
    <sheet name="REKAPITULACIJA" sheetId="23" r:id="rId2"/>
    <sheet name="PRIPRAVLJALNA DELA" sheetId="29" r:id="rId3"/>
    <sheet name="MK2" sheetId="24" r:id="rId4"/>
    <sheet name="ČRPALIŠČE" sheetId="25" r:id="rId5"/>
    <sheet name="NN PRIKLJUČEK" sheetId="38" r:id="rId6"/>
    <sheet name="ZID ODSEK33-47" sheetId="31" r:id="rId7"/>
    <sheet name="ZID ODSEK47-54" sheetId="32" r:id="rId8"/>
    <sheet name="DRUGE STORITVE" sheetId="26" r:id="rId9"/>
    <sheet name="Module1" sheetId="15" state="veryHidden" r:id="rId10"/>
    <sheet name="Module2" sheetId="16" state="veryHidden" r:id="rId11"/>
    <sheet name="Module3" sheetId="17" state="veryHidden" r:id="rId12"/>
    <sheet name="Module4" sheetId="18" state="veryHidden" r:id="rId13"/>
    <sheet name="Module5" sheetId="19" state="veryHidden" r:id="rId14"/>
  </sheets>
  <externalReferences>
    <externalReference r:id="rId15"/>
  </externalReferences>
  <definedNames>
    <definedName name="AKUMULACIJA" localSheetId="5">#REF!</definedName>
    <definedName name="AKUMULACIJA">#REF!</definedName>
    <definedName name="FAK_MATERIAL" localSheetId="5">#REF!</definedName>
    <definedName name="FAK_MATERIAL">#REF!</definedName>
    <definedName name="FAKTOR_NA_URE" localSheetId="5">#REF!</definedName>
    <definedName name="FAKTOR_NA_URE">#REF!</definedName>
    <definedName name="indeks">#REF!</definedName>
    <definedName name="KALK_URA" localSheetId="5">#REF!</definedName>
    <definedName name="KALK_URA">#REF!</definedName>
    <definedName name="_xlnm.Print_Area" localSheetId="4">ČRPALIŠČE!$A$1:$G$205</definedName>
    <definedName name="_xlnm.Print_Area" localSheetId="8">'DRUGE STORITVE'!$A$1:$G$18</definedName>
    <definedName name="_xlnm.Print_Area" localSheetId="3">'MK2'!$A$1:$G$145</definedName>
    <definedName name="_xlnm.Print_Area" localSheetId="5">'NN PRIKLJUČEK'!$A$1:$G$239</definedName>
    <definedName name="_xlnm.Print_Area" localSheetId="2">'PRIPRAVLJALNA DELA'!$A$1:$G$15</definedName>
    <definedName name="_xlnm.Print_Area" localSheetId="1">REKAPITULACIJA!$A$1:$C$47</definedName>
    <definedName name="_xlnm.Print_Area" localSheetId="6">'ZID ODSEK33-47'!$A$1:$G$162</definedName>
    <definedName name="_xlnm.Print_Area" localSheetId="7">'ZID ODSEK47-54'!$A$1:$G$148</definedName>
    <definedName name="PROC_MATERIAL" localSheetId="5">#REF!</definedName>
    <definedName name="PROC_MATERIAL">#REF!</definedName>
    <definedName name="SKUPAJ_AKUMULACIJA" localSheetId="5">#REF!</definedName>
    <definedName name="SKUPAJ_AKUMULACIJA">#REF!</definedName>
    <definedName name="SKUPAJ_BRUTO_MATERIAL" localSheetId="5">#REF!</definedName>
    <definedName name="SKUPAJ_BRUTO_MATERIAL">#REF!</definedName>
    <definedName name="SKUPAJ_DELO" localSheetId="5">#REF!</definedName>
    <definedName name="SKUPAJ_DELO">#REF!</definedName>
    <definedName name="SKUPAJ_DODATEK_NA_MATERIAL" localSheetId="5">#REF!</definedName>
    <definedName name="SKUPAJ_DODATEK_NA_MATERIAL">#REF!</definedName>
    <definedName name="SKUPAJ_NETO_MATERIAL" localSheetId="5">#REF!</definedName>
    <definedName name="SKUPAJ_NETO_MATERIAL">#REF!</definedName>
    <definedName name="SKUPAJ_PREDRAČUN" localSheetId="5">#REF!</definedName>
    <definedName name="SKUPAJ_PREDRAČUN">#REF!</definedName>
    <definedName name="SKUPAJ_ŠT_UR" localSheetId="5">#REF!</definedName>
    <definedName name="SKUPAJ_ŠT_UR">#REF!</definedName>
    <definedName name="_xlnm.Print_Titles" localSheetId="5">'NN PRIKLJUČEK'!$41:$42</definedName>
    <definedName name="vv">[1]Rekapitulacija!$D$40</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53" i="38" l="1"/>
  <c r="G55" i="38"/>
  <c r="G57" i="38"/>
  <c r="G59" i="38"/>
  <c r="G51" i="38"/>
  <c r="G49" i="38"/>
  <c r="F145" i="24"/>
  <c r="F130" i="24"/>
  <c r="F97" i="24"/>
  <c r="F70" i="24"/>
  <c r="F13" i="29"/>
  <c r="F17" i="26"/>
  <c r="F15" i="26"/>
  <c r="F7" i="26"/>
  <c r="F9" i="26"/>
  <c r="F11" i="26"/>
  <c r="F13" i="26"/>
  <c r="F5" i="26"/>
  <c r="F148" i="32"/>
  <c r="F146" i="32"/>
  <c r="F139" i="32"/>
  <c r="F137" i="32"/>
  <c r="F135" i="32"/>
  <c r="F128" i="32"/>
  <c r="F116" i="32"/>
  <c r="F118" i="32"/>
  <c r="F120" i="32"/>
  <c r="F122" i="32"/>
  <c r="F124" i="32"/>
  <c r="F126" i="32"/>
  <c r="F114" i="32"/>
  <c r="F107" i="32"/>
  <c r="F101" i="32"/>
  <c r="F103" i="32"/>
  <c r="F105" i="32"/>
  <c r="F99" i="32"/>
  <c r="F92" i="32"/>
  <c r="F72" i="32"/>
  <c r="F74" i="32"/>
  <c r="F76" i="32"/>
  <c r="F78" i="32"/>
  <c r="F80" i="32"/>
  <c r="F82" i="32"/>
  <c r="F84" i="32"/>
  <c r="F86" i="32"/>
  <c r="F88" i="32"/>
  <c r="F90" i="32"/>
  <c r="F70" i="32"/>
  <c r="F59" i="32"/>
  <c r="F63" i="32" s="1"/>
  <c r="F61" i="32"/>
  <c r="F57" i="32"/>
  <c r="F158" i="31"/>
  <c r="F156" i="31"/>
  <c r="F129" i="31"/>
  <c r="F131" i="31"/>
  <c r="F133" i="31"/>
  <c r="F135" i="31"/>
  <c r="F137" i="31"/>
  <c r="F139" i="31"/>
  <c r="F141" i="31"/>
  <c r="F143" i="31"/>
  <c r="F145" i="31"/>
  <c r="F147" i="31"/>
  <c r="F127" i="31"/>
  <c r="F149" i="31" s="1"/>
  <c r="F108" i="31"/>
  <c r="F110" i="31"/>
  <c r="F112" i="31"/>
  <c r="F114" i="31"/>
  <c r="F116" i="31"/>
  <c r="F118" i="31"/>
  <c r="F106" i="31"/>
  <c r="F85" i="31"/>
  <c r="F87" i="31"/>
  <c r="F89" i="31"/>
  <c r="F91" i="31"/>
  <c r="F93" i="31"/>
  <c r="F95" i="31"/>
  <c r="F97" i="31"/>
  <c r="F83" i="31"/>
  <c r="F58" i="31"/>
  <c r="F60" i="31"/>
  <c r="F62" i="31"/>
  <c r="F64" i="31"/>
  <c r="F66" i="31"/>
  <c r="F68" i="31"/>
  <c r="F70" i="31"/>
  <c r="F72" i="31"/>
  <c r="F76" i="31" s="1"/>
  <c r="F74" i="31"/>
  <c r="F56" i="31"/>
  <c r="C21" i="23"/>
  <c r="G223" i="38"/>
  <c r="G225" i="38"/>
  <c r="G227" i="38"/>
  <c r="G229" i="38"/>
  <c r="G231" i="38"/>
  <c r="G233" i="38"/>
  <c r="G235" i="38"/>
  <c r="G237" i="38"/>
  <c r="G221" i="38"/>
  <c r="G212" i="38"/>
  <c r="G210" i="38"/>
  <c r="G208" i="38"/>
  <c r="G206" i="38"/>
  <c r="G204" i="38"/>
  <c r="G203" i="38"/>
  <c r="G202" i="38"/>
  <c r="G199" i="38"/>
  <c r="G153" i="38"/>
  <c r="G155" i="38"/>
  <c r="G157" i="38"/>
  <c r="G151" i="38"/>
  <c r="G148" i="38"/>
  <c r="G146" i="38"/>
  <c r="G144" i="38"/>
  <c r="G143" i="38"/>
  <c r="G142" i="38"/>
  <c r="G139" i="38"/>
  <c r="G136" i="38"/>
  <c r="G135" i="38"/>
  <c r="G132" i="38"/>
  <c r="G129" i="38"/>
  <c r="G117" i="38"/>
  <c r="G115" i="38"/>
  <c r="G93" i="38"/>
  <c r="G95" i="38"/>
  <c r="G97" i="38"/>
  <c r="G99" i="38"/>
  <c r="G91" i="38"/>
  <c r="G46" i="38"/>
  <c r="G62" i="38"/>
  <c r="G64" i="38"/>
  <c r="G66" i="38"/>
  <c r="G68" i="38"/>
  <c r="G70" i="38"/>
  <c r="G72" i="38"/>
  <c r="G74" i="38"/>
  <c r="G76" i="38"/>
  <c r="G78" i="38"/>
  <c r="G80" i="38"/>
  <c r="G44" i="38"/>
  <c r="F27" i="25"/>
  <c r="F26" i="25"/>
  <c r="F203" i="25"/>
  <c r="F201" i="25"/>
  <c r="F199" i="25"/>
  <c r="F197" i="25"/>
  <c r="F205" i="25" s="1"/>
  <c r="F176" i="25"/>
  <c r="F178" i="25"/>
  <c r="F180" i="25"/>
  <c r="F182" i="25"/>
  <c r="F184" i="25"/>
  <c r="F186" i="25"/>
  <c r="F188" i="25"/>
  <c r="F163" i="25"/>
  <c r="F164" i="25"/>
  <c r="F165" i="25"/>
  <c r="F166" i="25"/>
  <c r="F167" i="25"/>
  <c r="F168" i="25"/>
  <c r="F169" i="25"/>
  <c r="F170" i="25"/>
  <c r="F171" i="25"/>
  <c r="F172" i="25"/>
  <c r="F173" i="25"/>
  <c r="F174" i="25"/>
  <c r="F162" i="25"/>
  <c r="F190" i="25" s="1"/>
  <c r="F123" i="25"/>
  <c r="F125" i="25"/>
  <c r="F127" i="25"/>
  <c r="F129" i="25"/>
  <c r="F131" i="25"/>
  <c r="F133" i="25"/>
  <c r="F135" i="25"/>
  <c r="F121" i="25"/>
  <c r="F137" i="25" s="1"/>
  <c r="F100" i="25"/>
  <c r="F102" i="25"/>
  <c r="F104" i="25"/>
  <c r="F106" i="25"/>
  <c r="F108" i="25"/>
  <c r="F110" i="25"/>
  <c r="F112" i="25"/>
  <c r="F98" i="25"/>
  <c r="F114" i="25" s="1"/>
  <c r="F75" i="25"/>
  <c r="F77" i="25"/>
  <c r="F79" i="25"/>
  <c r="F81" i="25"/>
  <c r="F83" i="25"/>
  <c r="F85" i="25"/>
  <c r="F87" i="25"/>
  <c r="F89" i="25"/>
  <c r="F73" i="25"/>
  <c r="F91" i="25" s="1"/>
  <c r="F60" i="25"/>
  <c r="F66" i="25" s="1"/>
  <c r="F62" i="25"/>
  <c r="F64" i="25"/>
  <c r="F58" i="25"/>
  <c r="F137" i="24"/>
  <c r="F139" i="24"/>
  <c r="F141" i="24"/>
  <c r="F143" i="24"/>
  <c r="F116" i="24"/>
  <c r="F118" i="24"/>
  <c r="F120" i="24"/>
  <c r="F122" i="24"/>
  <c r="F124" i="24"/>
  <c r="F126" i="24"/>
  <c r="F128" i="24"/>
  <c r="F114" i="24"/>
  <c r="F112" i="24"/>
  <c r="F111" i="24"/>
  <c r="F110" i="24"/>
  <c r="F106" i="24"/>
  <c r="F104" i="24"/>
  <c r="F79" i="24"/>
  <c r="F81" i="24"/>
  <c r="F83" i="24"/>
  <c r="F85" i="24"/>
  <c r="F87" i="24"/>
  <c r="F89" i="24"/>
  <c r="F91" i="24"/>
  <c r="F93" i="24"/>
  <c r="F95" i="24"/>
  <c r="F77" i="24"/>
  <c r="F60" i="24"/>
  <c r="F62" i="24"/>
  <c r="F64" i="24"/>
  <c r="F66" i="24"/>
  <c r="F68" i="24"/>
  <c r="F58" i="24"/>
  <c r="F7" i="29"/>
  <c r="F9" i="29"/>
  <c r="F11" i="29"/>
  <c r="F5" i="29"/>
  <c r="C25" i="23"/>
  <c r="F120" i="31" l="1"/>
  <c r="F99" i="31"/>
  <c r="A46" i="38"/>
  <c r="A49" i="38" s="1"/>
  <c r="A51" i="38" s="1"/>
  <c r="A53" i="38" s="1"/>
  <c r="A55" i="38" s="1"/>
  <c r="A57" i="38" s="1"/>
  <c r="A59" i="38" s="1"/>
  <c r="A62" i="38" s="1"/>
  <c r="A64" i="38" s="1"/>
  <c r="A66" i="38" s="1"/>
  <c r="A68" i="38" s="1"/>
  <c r="A70" i="38" s="1"/>
  <c r="A72" i="38" s="1"/>
  <c r="A74" i="38" s="1"/>
  <c r="A76" i="38" s="1"/>
  <c r="A78" i="38" s="1"/>
  <c r="A80" i="38" s="1"/>
  <c r="G82" i="38"/>
  <c r="A93" i="38"/>
  <c r="A95" i="38" s="1"/>
  <c r="A97" i="38" s="1"/>
  <c r="A99" i="38" s="1"/>
  <c r="A101" i="38" s="1"/>
  <c r="A117" i="38" s="1"/>
  <c r="G119" i="38"/>
  <c r="G20" i="38" s="1"/>
  <c r="G214" i="38"/>
  <c r="G21" i="38" s="1"/>
  <c r="A131" i="38"/>
  <c r="A134" i="38" s="1"/>
  <c r="A138" i="38" s="1"/>
  <c r="A141" i="38" s="1"/>
  <c r="A146" i="38" s="1"/>
  <c r="A148" i="38" s="1"/>
  <c r="A150" i="38" s="1"/>
  <c r="A153" i="38" s="1"/>
  <c r="A155" i="38" s="1"/>
  <c r="A157" i="38" s="1"/>
  <c r="A159" i="38" s="1"/>
  <c r="A201" i="38" s="1"/>
  <c r="A206" i="38" s="1"/>
  <c r="A208" i="38" s="1"/>
  <c r="A210" i="38" s="1"/>
  <c r="A212" i="38" s="1"/>
  <c r="G239" i="38"/>
  <c r="G22" i="38" s="1"/>
  <c r="A223" i="38"/>
  <c r="A225" i="38" s="1"/>
  <c r="A227" i="38" s="1"/>
  <c r="A229" i="38" s="1"/>
  <c r="A231" i="38" s="1"/>
  <c r="A233" i="38" s="1"/>
  <c r="A235" i="38" s="1"/>
  <c r="A237" i="38" s="1"/>
  <c r="G19" i="38" l="1"/>
  <c r="G23" i="38" s="1"/>
  <c r="C22" i="23" s="1"/>
  <c r="F23" i="32" l="1"/>
  <c r="G23" i="32" s="1"/>
  <c r="F21" i="32"/>
  <c r="G21" i="32" s="1"/>
  <c r="G63" i="32"/>
  <c r="F22" i="31"/>
  <c r="G22" i="31" s="1"/>
  <c r="G24" i="38"/>
  <c r="G25" i="38" s="1"/>
  <c r="G13" i="29"/>
  <c r="F20" i="31"/>
  <c r="G20" i="31" s="1"/>
  <c r="G120" i="31"/>
  <c r="G128" i="32"/>
  <c r="G148" i="32"/>
  <c r="F19" i="31"/>
  <c r="F160" i="31"/>
  <c r="F23" i="31" s="1"/>
  <c r="G23" i="31" s="1"/>
  <c r="G139" i="32" l="1"/>
  <c r="G107" i="32"/>
  <c r="F24" i="32"/>
  <c r="G24" i="32" s="1"/>
  <c r="F22" i="32"/>
  <c r="G22" i="32" s="1"/>
  <c r="F19" i="32"/>
  <c r="G99" i="31"/>
  <c r="G149" i="31"/>
  <c r="C19" i="23"/>
  <c r="G97" i="24"/>
  <c r="F20" i="25"/>
  <c r="G20" i="25" s="1"/>
  <c r="G114" i="25"/>
  <c r="G137" i="25"/>
  <c r="G190" i="25"/>
  <c r="G205" i="25"/>
  <c r="F21" i="31"/>
  <c r="G21" i="31" s="1"/>
  <c r="G160" i="31"/>
  <c r="G76" i="31"/>
  <c r="G145" i="24"/>
  <c r="F19" i="24"/>
  <c r="G66" i="25"/>
  <c r="G130" i="24"/>
  <c r="G19" i="32"/>
  <c r="G19" i="31"/>
  <c r="G17" i="26"/>
  <c r="F24" i="25" l="1"/>
  <c r="G24" i="25" s="1"/>
  <c r="F23" i="25"/>
  <c r="G23" i="25" s="1"/>
  <c r="F21" i="25"/>
  <c r="G21" i="25" s="1"/>
  <c r="G91" i="25"/>
  <c r="F19" i="25"/>
  <c r="G19" i="25" s="1"/>
  <c r="F22" i="24"/>
  <c r="G22" i="24" s="1"/>
  <c r="F20" i="24"/>
  <c r="G20" i="24" s="1"/>
  <c r="G70" i="24"/>
  <c r="F22" i="25"/>
  <c r="G22" i="25" s="1"/>
  <c r="F21" i="24"/>
  <c r="G21" i="24" s="1"/>
  <c r="F24" i="31"/>
  <c r="G19" i="24"/>
  <c r="G24" i="31" l="1"/>
  <c r="C23" i="23"/>
  <c r="F25" i="31"/>
  <c r="G25" i="31" s="1"/>
  <c r="F25" i="25"/>
  <c r="F23" i="24"/>
  <c r="F26" i="31" l="1"/>
  <c r="F24" i="24"/>
  <c r="C20" i="23"/>
  <c r="G25" i="25"/>
  <c r="G23" i="24"/>
  <c r="G26" i="31" l="1"/>
  <c r="G26" i="25"/>
  <c r="G24" i="24" l="1"/>
  <c r="G27" i="25"/>
  <c r="F25" i="24" l="1"/>
  <c r="G25" i="24" s="1"/>
  <c r="G92" i="32"/>
  <c r="F20" i="32"/>
  <c r="G20" i="32" l="1"/>
  <c r="F25" i="32"/>
  <c r="C24" i="23" l="1"/>
  <c r="C26" i="23" s="1"/>
  <c r="F26" i="32"/>
  <c r="G26" i="32" s="1"/>
  <c r="G25" i="32"/>
  <c r="C27" i="23" l="1"/>
  <c r="C28" i="23" s="1"/>
  <c r="F27" i="32"/>
  <c r="G27" i="32" s="1"/>
  <c r="C29" i="23" l="1"/>
  <c r="C30" i="23" s="1"/>
</calcChain>
</file>

<file path=xl/sharedStrings.xml><?xml version="1.0" encoding="utf-8"?>
<sst xmlns="http://schemas.openxmlformats.org/spreadsheetml/2006/main" count="1071" uniqueCount="453">
  <si>
    <t>m</t>
  </si>
  <si>
    <t>kos</t>
  </si>
  <si>
    <t>DDV 22%</t>
  </si>
  <si>
    <t>ur</t>
  </si>
  <si>
    <t>kg</t>
  </si>
  <si>
    <t>SPLOŠNO</t>
  </si>
  <si>
    <t>Pri oddaji ponudbe naročniku je izvajalec dolžan sam preveriti zmnožke in seštevke ter prenose le-teh v rekapitulacijo.</t>
  </si>
  <si>
    <t>KOLIČINE V POPISU DEL</t>
  </si>
  <si>
    <t>STROŠKI IN DELA, KI MORAJO BITI ZAJETI V PONUDBENI CENI</t>
  </si>
  <si>
    <t>Pri pripravi enotnih cen posameznih postavk predračuna mora ponudnik upoštevati,  predvideti in zajeti vse stroške za izpolnitev (izvedbo) zahtev in pogojev, ki so navedeni v veljavnih tehničnih specifikacijah in ostalih standardih in pravilnikih, ki veljajo za izvedbo tovrstnih del. V enotnih cenah posameznih postavk predračuna mora ponudnik prav tako zajeti vse pričakovane (spodaj opisane) stroške, v kolikor le te postavke niso posebej navedene v projektantskem predračunu:</t>
  </si>
  <si>
    <r>
      <t>·</t>
    </r>
    <r>
      <rPr>
        <sz val="7"/>
        <color rgb="FF000000"/>
        <rFont val="Times New Roman"/>
        <family val="1"/>
        <charset val="238"/>
      </rPr>
      <t xml:space="preserve">       </t>
    </r>
    <r>
      <rPr>
        <sz val="10"/>
        <color rgb="FF000000"/>
        <rFont val="Arial"/>
        <family val="2"/>
        <charset val="238"/>
      </rPr>
      <t>vse potrebne manipulativne stroške in zavarovanja do predaje investitorju,</t>
    </r>
  </si>
  <si>
    <r>
      <t>·</t>
    </r>
    <r>
      <rPr>
        <sz val="7"/>
        <color rgb="FF000000"/>
        <rFont val="Times New Roman"/>
        <family val="1"/>
        <charset val="238"/>
      </rPr>
      <t xml:space="preserve">       </t>
    </r>
    <r>
      <rPr>
        <sz val="10"/>
        <color rgb="FF000000"/>
        <rFont val="Arial"/>
        <family val="2"/>
        <charset val="238"/>
      </rPr>
      <t>vse potrebno delo,</t>
    </r>
  </si>
  <si>
    <r>
      <t>·</t>
    </r>
    <r>
      <rPr>
        <sz val="7"/>
        <color rgb="FF000000"/>
        <rFont val="Times New Roman"/>
        <family val="1"/>
        <charset val="238"/>
      </rPr>
      <t xml:space="preserve">       </t>
    </r>
    <r>
      <rPr>
        <sz val="10"/>
        <color rgb="FF000000"/>
        <rFont val="Arial"/>
        <family val="2"/>
        <charset val="238"/>
      </rPr>
      <t>vsa potrebna pomožna sredstva za izvedbo objektov,</t>
    </r>
  </si>
  <si>
    <r>
      <t>·</t>
    </r>
    <r>
      <rPr>
        <sz val="7"/>
        <color rgb="FF000000"/>
        <rFont val="Times New Roman"/>
        <family val="1"/>
        <charset val="238"/>
      </rPr>
      <t xml:space="preserve">       </t>
    </r>
    <r>
      <rPr>
        <sz val="10"/>
        <color rgb="FF000000"/>
        <rFont val="Arial"/>
        <family val="2"/>
        <charset val="238"/>
      </rPr>
      <t>usklajevanje z osnovnim načrtom in posvetovanje s projektantom, nadzornikom, investitorjem, naročnikom,</t>
    </r>
  </si>
  <si>
    <r>
      <t>·</t>
    </r>
    <r>
      <rPr>
        <sz val="7"/>
        <color rgb="FF000000"/>
        <rFont val="Times New Roman"/>
        <family val="1"/>
        <charset val="238"/>
      </rPr>
      <t xml:space="preserve">       </t>
    </r>
    <r>
      <rPr>
        <sz val="10"/>
        <color rgb="FF000000"/>
        <rFont val="Arial"/>
        <family val="2"/>
        <charset val="238"/>
      </rPr>
      <t>terminsko usklajevanje del z ostalimi izvajalci in lastniki zemljišč ob gradbišču,</t>
    </r>
  </si>
  <si>
    <r>
      <t>·</t>
    </r>
    <r>
      <rPr>
        <sz val="7"/>
        <color rgb="FF000000"/>
        <rFont val="Times New Roman"/>
        <family val="1"/>
        <charset val="238"/>
      </rPr>
      <t>    </t>
    </r>
    <r>
      <rPr>
        <sz val="10"/>
        <color rgb="FF000000"/>
        <rFont val="Arial"/>
        <family val="2"/>
        <charset val="238"/>
      </rPr>
      <t>  črpanje vode ob izvedbi del v ali ob strugi,</t>
    </r>
  </si>
  <si>
    <r>
      <t>·</t>
    </r>
    <r>
      <rPr>
        <sz val="7"/>
        <color rgb="FF000000"/>
        <rFont val="Times New Roman"/>
        <family val="1"/>
        <charset val="238"/>
      </rPr>
      <t xml:space="preserve">       </t>
    </r>
    <r>
      <rPr>
        <sz val="10"/>
        <color rgb="FF000000"/>
        <rFont val="Arial"/>
        <family val="2"/>
        <charset val="238"/>
      </rPr>
      <t>zagotoviti, da bo gradbišče urejeno v skladu z varnostnim načrtom,</t>
    </r>
  </si>
  <si>
    <r>
      <t>·</t>
    </r>
    <r>
      <rPr>
        <sz val="7"/>
        <color rgb="FF000000"/>
        <rFont val="Times New Roman"/>
        <family val="1"/>
        <charset val="238"/>
      </rPr>
      <t xml:space="preserve">       </t>
    </r>
    <r>
      <rPr>
        <sz val="10"/>
        <color rgb="FF000000"/>
        <rFont val="Arial"/>
        <family val="2"/>
        <charset val="238"/>
      </rPr>
      <t xml:space="preserve">izvesti označitev gradbišča z gradbiščno tablo v skladu z veljavno zakonodajo in predpisi, </t>
    </r>
  </si>
  <si>
    <r>
      <t>·</t>
    </r>
    <r>
      <rPr>
        <sz val="7"/>
        <color rgb="FF000000"/>
        <rFont val="Times New Roman"/>
        <family val="1"/>
        <charset val="238"/>
      </rPr>
      <t xml:space="preserve">       </t>
    </r>
    <r>
      <rPr>
        <sz val="10"/>
        <color rgb="FF000000"/>
        <rFont val="Arial"/>
        <family val="2"/>
        <charset val="238"/>
      </rPr>
      <t>ponovna vzpostavitev odstranjenih mejnikov,</t>
    </r>
  </si>
  <si>
    <r>
      <t>·</t>
    </r>
    <r>
      <rPr>
        <sz val="7"/>
        <color rgb="FF000000"/>
        <rFont val="Times New Roman"/>
        <family val="1"/>
        <charset val="238"/>
      </rPr>
      <t xml:space="preserve">       </t>
    </r>
    <r>
      <rPr>
        <sz val="10"/>
        <color rgb="FF000000"/>
        <rFont val="Arial"/>
        <family val="2"/>
        <charset val="238"/>
      </rPr>
      <t>pregledi in izdaja Potrdil o pregledu in preizkusu delovne opreme,</t>
    </r>
  </si>
  <si>
    <r>
      <t>·</t>
    </r>
    <r>
      <rPr>
        <sz val="7"/>
        <color rgb="FF000000"/>
        <rFont val="Times New Roman"/>
        <family val="1"/>
        <charset val="238"/>
      </rPr>
      <t xml:space="preserve">       </t>
    </r>
    <r>
      <rPr>
        <sz val="10"/>
        <color rgb="FF000000"/>
        <rFont val="Arial"/>
        <family val="2"/>
        <charset val="238"/>
      </rPr>
      <t>stroške zaščite tangiranih ljudi in lastnine, ter okoliških objektov,</t>
    </r>
  </si>
  <si>
    <r>
      <t>·</t>
    </r>
    <r>
      <rPr>
        <sz val="7"/>
        <color rgb="FF000000"/>
        <rFont val="Times New Roman"/>
        <family val="1"/>
        <charset val="238"/>
      </rPr>
      <t xml:space="preserve">       </t>
    </r>
    <r>
      <rPr>
        <sz val="10"/>
        <color rgb="FF000000"/>
        <rFont val="Arial"/>
        <family val="2"/>
        <charset val="238"/>
      </rPr>
      <t>razpiranje gradbene jame, razen če opaž ni v popisu,</t>
    </r>
  </si>
  <si>
    <r>
      <t>·</t>
    </r>
    <r>
      <rPr>
        <sz val="7"/>
        <color rgb="FF000000"/>
        <rFont val="Times New Roman"/>
        <family val="1"/>
        <charset val="238"/>
      </rPr>
      <t xml:space="preserve">       </t>
    </r>
    <r>
      <rPr>
        <sz val="10"/>
        <color theme="1"/>
        <rFont val="Arial"/>
        <family val="2"/>
        <charset val="238"/>
      </rPr>
      <t>vse stroške začasnih deponij, ki jih zagotovi sam,</t>
    </r>
  </si>
  <si>
    <r>
      <t>·</t>
    </r>
    <r>
      <rPr>
        <sz val="7"/>
        <color rgb="FF000000"/>
        <rFont val="Times New Roman"/>
        <family val="1"/>
        <charset val="238"/>
      </rPr>
      <t xml:space="preserve">       </t>
    </r>
    <r>
      <rPr>
        <sz val="10"/>
        <color rgb="FF000000"/>
        <rFont val="Arial"/>
        <family val="2"/>
        <charset val="238"/>
      </rPr>
      <t>izdelava in izrez odprtin za vgradnjo inštalacijskih in drugih elementov,</t>
    </r>
  </si>
  <si>
    <r>
      <t>·</t>
    </r>
    <r>
      <rPr>
        <sz val="7"/>
        <color rgb="FF000000"/>
        <rFont val="Times New Roman"/>
        <family val="1"/>
        <charset val="238"/>
      </rPr>
      <t xml:space="preserve">       </t>
    </r>
    <r>
      <rPr>
        <sz val="10"/>
        <color rgb="FF000000"/>
        <rFont val="Arial"/>
        <family val="2"/>
        <charset val="238"/>
      </rPr>
      <t>pridobitev certifikatov pooblaščenih organizacij za posamezne sklope,</t>
    </r>
  </si>
  <si>
    <r>
      <t>·</t>
    </r>
    <r>
      <rPr>
        <sz val="7"/>
        <color rgb="FF000000"/>
        <rFont val="Times New Roman"/>
        <family val="1"/>
        <charset val="238"/>
      </rPr>
      <t xml:space="preserve">       </t>
    </r>
    <r>
      <rPr>
        <sz val="10"/>
        <color rgb="FF000000"/>
        <rFont val="Arial"/>
        <family val="2"/>
        <charset val="238"/>
      </rPr>
      <t>čiščenje terena po končanih delih in odvoz odvečnega materiala,</t>
    </r>
  </si>
  <si>
    <r>
      <t>·</t>
    </r>
    <r>
      <rPr>
        <sz val="7"/>
        <color rgb="FF000000"/>
        <rFont val="Times New Roman"/>
        <family val="1"/>
        <charset val="238"/>
      </rPr>
      <t xml:space="preserve">       </t>
    </r>
    <r>
      <rPr>
        <sz val="10"/>
        <color rgb="FF000000"/>
        <rFont val="Arial"/>
        <family val="2"/>
        <charset val="238"/>
      </rPr>
      <t>dokazovanje kvalitete materialov z atesti, certifikati in končnimi poročili,</t>
    </r>
  </si>
  <si>
    <r>
      <t>·</t>
    </r>
    <r>
      <rPr>
        <sz val="7"/>
        <color rgb="FF000000"/>
        <rFont val="Times New Roman"/>
        <family val="1"/>
        <charset val="238"/>
      </rPr>
      <t xml:space="preserve">       </t>
    </r>
    <r>
      <rPr>
        <sz val="10"/>
        <color rgb="FF000000"/>
        <rFont val="Arial"/>
        <family val="2"/>
        <charset val="238"/>
      </rPr>
      <t xml:space="preserve">sprotne geodetske meritve in kontrole izvedenih del, </t>
    </r>
  </si>
  <si>
    <r>
      <t>·</t>
    </r>
    <r>
      <rPr>
        <sz val="7"/>
        <color rgb="FF000000"/>
        <rFont val="Times New Roman"/>
        <family val="1"/>
        <charset val="238"/>
      </rPr>
      <t xml:space="preserve">       </t>
    </r>
    <r>
      <rPr>
        <sz val="10"/>
        <color rgb="FF000000"/>
        <rFont val="Arial"/>
        <family val="2"/>
        <charset val="238"/>
      </rPr>
      <t>stroške obveščanja javnosti o morebitnih motnjah ter posledic nastalih zaradi motenj,</t>
    </r>
  </si>
  <si>
    <r>
      <t>·</t>
    </r>
    <r>
      <rPr>
        <sz val="7"/>
        <color rgb="FF000000"/>
        <rFont val="Times New Roman"/>
        <family val="1"/>
        <charset val="238"/>
      </rPr>
      <t xml:space="preserve">       </t>
    </r>
    <r>
      <rPr>
        <sz val="10"/>
        <color rgb="FF000000"/>
        <rFont val="Arial"/>
        <family val="2"/>
        <charset val="238"/>
      </rPr>
      <t>izdelavo vseh potrebnih detajlov in dopolnilnih del, katera je potrebno izvesti za dokončanje posameznih del, tudi če potrebni detajli niso podrobno obdelani v načrtu navedeni in opisani v popisu del, in so ta dopolnila nujna za izvedbo objekta,</t>
    </r>
  </si>
  <si>
    <r>
      <t>·</t>
    </r>
    <r>
      <rPr>
        <sz val="7"/>
        <color rgb="FF000000"/>
        <rFont val="Times New Roman"/>
        <family val="1"/>
        <charset val="238"/>
      </rPr>
      <t xml:space="preserve">       </t>
    </r>
    <r>
      <rPr>
        <sz val="10"/>
        <color rgb="FF000000"/>
        <rFont val="Arial"/>
        <family val="2"/>
        <charset val="238"/>
      </rPr>
      <t>sprotno beleženje vseh sprememb nastalih med izvedbo z vrisovanjem v PZI načrt ter obveščanje odgovornega projektanta (OP) o njih s pridobitvijo soglasij nanje in priprava podatkov za izdelavo PID dokumentacije</t>
    </r>
  </si>
  <si>
    <r>
      <t>·</t>
    </r>
    <r>
      <rPr>
        <sz val="7"/>
        <color rgb="FF000000"/>
        <rFont val="Times New Roman"/>
        <family val="1"/>
        <charset val="238"/>
      </rPr>
      <t xml:space="preserve">       </t>
    </r>
    <r>
      <rPr>
        <sz val="10"/>
        <color rgb="FF000000"/>
        <rFont val="Arial"/>
        <family val="2"/>
        <charset val="238"/>
      </rPr>
      <t>vse stroške zunanjega in notranjega transporta, raztovarjanja, skladiščenja na gradbišču, takse, zavarovanja, manipulativne in ostale lokalne stroške, ki se nanašajo na pridobitev ustreznih dovoljenj za izvedbo del predmetnega naročila in primopredajo objekta s strani izvajalca naročniku,</t>
    </r>
  </si>
  <si>
    <r>
      <t>·</t>
    </r>
    <r>
      <rPr>
        <sz val="7"/>
        <color rgb="FF000000"/>
        <rFont val="Times New Roman"/>
        <family val="1"/>
        <charset val="238"/>
      </rPr>
      <t xml:space="preserve">       </t>
    </r>
    <r>
      <rPr>
        <sz val="10"/>
        <color rgb="FF000000"/>
        <rFont val="Arial"/>
        <family val="2"/>
        <charset val="238"/>
      </rPr>
      <t>vse stroške potrebnih meritev in atestov po pogojih geomehanskega nadzora ter stroške geomehanskega nadzora, vključno z izdelavo geotehničnega poročila,</t>
    </r>
  </si>
  <si>
    <r>
      <t>·</t>
    </r>
    <r>
      <rPr>
        <sz val="7"/>
        <color rgb="FF000000"/>
        <rFont val="Times New Roman"/>
        <family val="1"/>
        <charset val="238"/>
      </rPr>
      <t xml:space="preserve">       </t>
    </r>
    <r>
      <rPr>
        <sz val="10"/>
        <color rgb="FF000000"/>
        <rFont val="Arial"/>
        <family val="2"/>
        <charset val="238"/>
      </rPr>
      <t>vsa dela, ki so posledica geoloških in hidrogeoloških razmer na območju gradnje (varovanje gradbene jame črpanje talne vode,...), morajo biti zajeta v ponudbi. Pri izvedbi projekta mora izvajalec zagotoviti geotehnični nadzor,</t>
    </r>
  </si>
  <si>
    <r>
      <t>·</t>
    </r>
    <r>
      <rPr>
        <sz val="7"/>
        <color rgb="FF000000"/>
        <rFont val="Times New Roman"/>
        <family val="1"/>
        <charset val="238"/>
      </rPr>
      <t xml:space="preserve">       </t>
    </r>
    <r>
      <rPr>
        <sz val="10"/>
        <color rgb="FF000000"/>
        <rFont val="Arial"/>
        <family val="2"/>
        <charset val="238"/>
      </rPr>
      <t>vsa dela za odvodnjavanje padavinske, izvorne in podtalne vode med gradnjo, tako da se zagotovi stalno in kontrolirano odvajanje ter prepreči zadrževanje vode in zamakanje raščenih ali nasutih materialov,</t>
    </r>
  </si>
  <si>
    <r>
      <t>·</t>
    </r>
    <r>
      <rPr>
        <sz val="7"/>
        <color rgb="FF000000"/>
        <rFont val="Times New Roman"/>
        <family val="1"/>
        <charset val="238"/>
      </rPr>
      <t xml:space="preserve">       </t>
    </r>
    <r>
      <rPr>
        <sz val="10"/>
        <color rgb="FF000000"/>
        <rFont val="Arial"/>
        <family val="2"/>
        <charset val="238"/>
      </rPr>
      <t>pred začetkom izgradnje je izvajalec dolžan zapisniško in s kamero posneti in dokumentirati obstoječe stanje okolice, objektov in cestnih površin, ki jih bo uporabljal v času gradnje in dokumentacijo hraniti najmanj do konca garancijskega obdobja,</t>
    </r>
  </si>
  <si>
    <r>
      <t>·</t>
    </r>
    <r>
      <rPr>
        <sz val="7"/>
        <color rgb="FF000000"/>
        <rFont val="Times New Roman"/>
        <family val="1"/>
        <charset val="238"/>
      </rPr>
      <t xml:space="preserve">       </t>
    </r>
    <r>
      <rPr>
        <sz val="10"/>
        <color rgb="FF000000"/>
        <rFont val="Arial"/>
        <family val="2"/>
        <charset val="238"/>
      </rPr>
      <t>stroške vseh potrebnih ukrepov, ki so predpisana in določena z veljavnimi predpisi o varstvu pri delu in varstvom pred požarom, ki jih mora izvajalec obvezno upoštevati,</t>
    </r>
  </si>
  <si>
    <r>
      <t>·</t>
    </r>
    <r>
      <rPr>
        <sz val="7"/>
        <color rgb="FF000000"/>
        <rFont val="Times New Roman"/>
        <family val="1"/>
        <charset val="238"/>
      </rPr>
      <t xml:space="preserve">       </t>
    </r>
    <r>
      <rPr>
        <sz val="10"/>
        <color rgb="FF000000"/>
        <rFont val="Arial"/>
        <family val="2"/>
        <charset val="238"/>
      </rPr>
      <t>izvesti vsa pripravljalna dela (, varnostne ograje, organizacija gradbišča, naloge iz varnostnega načrta, ipd.),</t>
    </r>
  </si>
  <si>
    <r>
      <t>·</t>
    </r>
    <r>
      <rPr>
        <sz val="7"/>
        <color rgb="FF000000"/>
        <rFont val="Times New Roman"/>
        <family val="1"/>
        <charset val="238"/>
      </rPr>
      <t xml:space="preserve">       </t>
    </r>
    <r>
      <rPr>
        <sz val="10"/>
        <color rgb="FF000000"/>
        <rFont val="Arial"/>
        <family val="2"/>
        <charset val="238"/>
      </rPr>
      <t>po končanih delih je dolžan vzpostaviti uporabljeno zemljišče v prvotno stanje in odpraviti vse poškodbe nastale zaradi gradnje na drugih objektih, napravah, površinah, ter na dostopnih cestah, poteh in pridobiti pisna potrdila lastnikov zemljišč, da so zemljišča povrnjena v prvotno stanje,</t>
    </r>
  </si>
  <si>
    <r>
      <t>·</t>
    </r>
    <r>
      <rPr>
        <sz val="7"/>
        <color rgb="FF000000"/>
        <rFont val="Times New Roman"/>
        <family val="1"/>
        <charset val="238"/>
      </rPr>
      <t xml:space="preserve">       </t>
    </r>
    <r>
      <rPr>
        <sz val="10"/>
        <color rgb="FF000000"/>
        <rFont val="Arial"/>
        <family val="2"/>
        <charset val="238"/>
      </rPr>
      <t>vse stroške zaščite ter mikrozakoličbe vseh komunalnih in drugih naprav, ki na terenu obstajajo in to skladno z zahtevami upravljavca teh naprav in objektov,</t>
    </r>
  </si>
  <si>
    <r>
      <t>·</t>
    </r>
    <r>
      <rPr>
        <sz val="7"/>
        <color rgb="FF000000"/>
        <rFont val="Times New Roman"/>
        <family val="1"/>
        <charset val="238"/>
      </rPr>
      <t xml:space="preserve">       </t>
    </r>
    <r>
      <rPr>
        <sz val="10"/>
        <color rgb="FF000000"/>
        <rFont val="Arial"/>
        <family val="2"/>
        <charset val="238"/>
      </rPr>
      <t>vse stroške pridobitve potrebnih soglasij in dovoljenj v zvezi s prečkanji cevovodov, stroške zaščite vseh komunalnih naprav in stroške upravljavcev ali njihovih predstavnikov, stroške raznih pristojbin s tem v zvezi,</t>
    </r>
  </si>
  <si>
    <r>
      <t>·</t>
    </r>
    <r>
      <rPr>
        <sz val="7"/>
        <color rgb="FF000000"/>
        <rFont val="Times New Roman"/>
        <family val="1"/>
        <charset val="238"/>
      </rPr>
      <t xml:space="preserve">       </t>
    </r>
    <r>
      <rPr>
        <sz val="10"/>
        <color rgb="FF000000"/>
        <rFont val="Arial"/>
        <family val="2"/>
        <charset val="238"/>
      </rPr>
      <t>vse stroške soglasij in dovoljenj za zaporo ceste vključno z elaboratom zapore ceste, stroški postavitve prometne in neprometne signalizacije, stroški zapor in preusmeritve prometa, objave v medijih in drugi stroški zapore,</t>
    </r>
  </si>
  <si>
    <r>
      <t>·</t>
    </r>
    <r>
      <rPr>
        <sz val="7"/>
        <color rgb="FF000000"/>
        <rFont val="Times New Roman"/>
        <family val="1"/>
        <charset val="238"/>
      </rPr>
      <t xml:space="preserve">       </t>
    </r>
    <r>
      <rPr>
        <sz val="10"/>
        <color rgb="FF000000"/>
        <rFont val="Arial"/>
        <family val="2"/>
        <charset val="238"/>
      </rPr>
      <t>stroške izdaje soglasij in prevozov, ki presegajo predpisane pogoje osnih obremenitev, skupne mase ali dimenzij in dela opravljati tako, da z deli ne bo ogrožena prometna varnost na cesti, vsi stroški v zvezi z neizvajanjem teh določil so strošek izvajalca,</t>
    </r>
  </si>
  <si>
    <r>
      <t>·</t>
    </r>
    <r>
      <rPr>
        <sz val="7"/>
        <color rgb="FF000000"/>
        <rFont val="Times New Roman"/>
        <family val="1"/>
        <charset val="238"/>
      </rPr>
      <t xml:space="preserve">       </t>
    </r>
    <r>
      <rPr>
        <sz val="10"/>
        <color rgb="FF000000"/>
        <rFont val="Arial"/>
        <family val="2"/>
        <charset val="238"/>
      </rPr>
      <t>Vse morebitne stroške soglasij in drugih stroškov vezanih na uporabo javne površine, na izvedbo posegov v varovalni pas občinske državne ceste, za izvajanje del na in ob občinski oz. državni javni cesti – prekopi, podkopi in vsi stroški vezani na izpolnitev pogojev izdanega soglasja,</t>
    </r>
  </si>
  <si>
    <r>
      <t>·</t>
    </r>
    <r>
      <rPr>
        <sz val="7"/>
        <color rgb="FF000000"/>
        <rFont val="Times New Roman"/>
        <family val="1"/>
        <charset val="238"/>
      </rPr>
      <t xml:space="preserve">       </t>
    </r>
    <r>
      <rPr>
        <sz val="10"/>
        <color rgb="FF000000"/>
        <rFont val="Arial"/>
        <family val="2"/>
        <charset val="238"/>
      </rPr>
      <t>strošek vseh potrebnih testov pri ponudniku in na objektu, atestov in izjav, pridobitve potrebnih dokumentov za uspešno opravljen interni tehnični pregled, izdelava dokazila o  zanesljivosti objekta skladno z veljavno zakonodajo in predpisi,</t>
    </r>
  </si>
  <si>
    <r>
      <t>·</t>
    </r>
    <r>
      <rPr>
        <sz val="7"/>
        <color rgb="FF000000"/>
        <rFont val="Times New Roman"/>
        <family val="1"/>
        <charset val="238"/>
      </rPr>
      <t xml:space="preserve">       </t>
    </r>
    <r>
      <rPr>
        <sz val="10"/>
        <color rgb="FF000000"/>
        <rFont val="Arial"/>
        <family val="2"/>
        <charset val="238"/>
      </rPr>
      <t xml:space="preserve">vse stroške v zvezi z zavarovanjem gradbišča, pripravo in izbiro lokacije deponij humusa in deponij ostale izkopane zemljine, </t>
    </r>
  </si>
  <si>
    <r>
      <t>·</t>
    </r>
    <r>
      <rPr>
        <sz val="7"/>
        <color rgb="FF000000"/>
        <rFont val="Times New Roman"/>
        <family val="1"/>
        <charset val="238"/>
      </rPr>
      <t xml:space="preserve">       </t>
    </r>
    <r>
      <rPr>
        <sz val="10"/>
        <color rgb="FF000000"/>
        <rFont val="Arial"/>
        <family val="2"/>
        <charset val="238"/>
      </rPr>
      <t>vse stroške zavarovanja opreme v času izvedbe del in delavcev ter materiala na gradbišču v času izvajanja del, od začetka do zaključka roka za reklamacijo napak,</t>
    </r>
  </si>
  <si>
    <r>
      <t>·</t>
    </r>
    <r>
      <rPr>
        <sz val="7"/>
        <color rgb="FF000000"/>
        <rFont val="Times New Roman"/>
        <family val="1"/>
        <charset val="238"/>
      </rPr>
      <t xml:space="preserve">       </t>
    </r>
    <r>
      <rPr>
        <sz val="10"/>
        <color rgb="FF000000"/>
        <rFont val="Arial"/>
        <family val="2"/>
        <charset val="238"/>
      </rPr>
      <t xml:space="preserve">vse stroške priprave in izvedbe začasnih dostopov do in na gradbišču (izdelava vseh potrebnih začasnih prehodov), </t>
    </r>
  </si>
  <si>
    <r>
      <t>·</t>
    </r>
    <r>
      <rPr>
        <sz val="7"/>
        <color rgb="FF000000"/>
        <rFont val="Times New Roman"/>
        <family val="1"/>
        <charset val="238"/>
      </rPr>
      <t xml:space="preserve">       </t>
    </r>
    <r>
      <rPr>
        <sz val="10"/>
        <color rgb="FF000000"/>
        <rFont val="Arial"/>
        <family val="2"/>
        <charset val="238"/>
      </rPr>
      <t>vse stroške za izdelavo ali najem in koriščenje, montažo, demontažo vseh delovnih ter zaščitnih odrov, ograj, opažev,…</t>
    </r>
  </si>
  <si>
    <r>
      <t>·</t>
    </r>
    <r>
      <rPr>
        <sz val="7"/>
        <color rgb="FF000000"/>
        <rFont val="Times New Roman"/>
        <family val="1"/>
        <charset val="238"/>
      </rPr>
      <t xml:space="preserve">       </t>
    </r>
    <r>
      <rPr>
        <sz val="10"/>
        <color rgb="FF000000"/>
        <rFont val="Arial"/>
        <family val="2"/>
        <charset val="238"/>
      </rPr>
      <t>ponudnik mora razpolagati z nasipnim materialom ustreznih karakteristik, kateri mora ustrezati geomehanskim pogojem (material, ki ga bo potrebno dobaviti v nasipni sloj). Vsi stroški s pripravo ustrezne zemljine gredo v breme izvajalca.</t>
    </r>
  </si>
  <si>
    <r>
      <t>·</t>
    </r>
    <r>
      <rPr>
        <sz val="7"/>
        <color rgb="FF000000"/>
        <rFont val="Times New Roman"/>
        <family val="1"/>
        <charset val="238"/>
      </rPr>
      <t xml:space="preserve">       </t>
    </r>
    <r>
      <rPr>
        <sz val="10"/>
        <color rgb="FF000000"/>
        <rFont val="Arial"/>
        <family val="2"/>
        <charset val="238"/>
      </rPr>
      <t>odvoz izkopanega materiala na začasne deponije oz. na mesta za vgraditev v zasip ter vse notranje transporte vseh materialov,</t>
    </r>
    <r>
      <rPr>
        <sz val="10"/>
        <color theme="1"/>
        <rFont val="Arial"/>
        <family val="2"/>
        <charset val="238"/>
      </rPr>
      <t xml:space="preserve"> </t>
    </r>
  </si>
  <si>
    <r>
      <t>·</t>
    </r>
    <r>
      <rPr>
        <sz val="7"/>
        <color rgb="FF000000"/>
        <rFont val="Times New Roman"/>
        <family val="1"/>
        <charset val="238"/>
      </rPr>
      <t xml:space="preserve">       </t>
    </r>
    <r>
      <rPr>
        <sz val="10"/>
        <color rgb="FF000000"/>
        <rFont val="Arial"/>
        <family val="2"/>
        <charset val="238"/>
      </rPr>
      <t>izračun izkopov, odvozov in zasipov se vrši v raščenem stanju, zato mora ponudnik v  ponudbeno ceno vkalkulirati faktor razrahljivosti,</t>
    </r>
  </si>
  <si>
    <r>
      <t>·</t>
    </r>
    <r>
      <rPr>
        <sz val="7"/>
        <color rgb="FF000000"/>
        <rFont val="Times New Roman"/>
        <family val="1"/>
        <charset val="238"/>
      </rPr>
      <t xml:space="preserve">       </t>
    </r>
    <r>
      <rPr>
        <sz val="10"/>
        <color rgb="FF000000"/>
        <rFont val="Arial"/>
        <family val="2"/>
        <charset val="238"/>
      </rPr>
      <t>izračun izkopanega materiala – jarka za polaganje infrastrukture se obračuna v enkratnem profilu. Izvajalec mora v pripravi dela optimalno uskladiti izkope za posamezne inštalacije,</t>
    </r>
  </si>
  <si>
    <r>
      <t>·</t>
    </r>
    <r>
      <rPr>
        <sz val="7"/>
        <color rgb="FF000000"/>
        <rFont val="Times New Roman"/>
        <family val="1"/>
        <charset val="238"/>
      </rPr>
      <t xml:space="preserve">       </t>
    </r>
    <r>
      <rPr>
        <sz val="10"/>
        <color rgb="FF000000"/>
        <rFont val="Arial"/>
        <family val="2"/>
        <charset val="238"/>
      </rPr>
      <t xml:space="preserve">vse stroške vključno z vsemi taksami ločenega zbiranja, sortiranja in evidentiranja 
 gradbenih odpadkov, zemeljskega izkopa, kot tudi stroške odvoza in predelave le teh, po določilih veljavne Uredbe o ravnanju z odpadki, ki nastanejo pri gradbenih delih, </t>
    </r>
  </si>
  <si>
    <r>
      <t>·</t>
    </r>
    <r>
      <rPr>
        <sz val="7"/>
        <color rgb="FF000000"/>
        <rFont val="Times New Roman"/>
        <family val="1"/>
        <charset val="238"/>
      </rPr>
      <t xml:space="preserve">       </t>
    </r>
    <r>
      <rPr>
        <sz val="10"/>
        <color rgb="FF000000"/>
        <rFont val="Arial"/>
        <family val="2"/>
        <charset val="238"/>
      </rPr>
      <t>izvajalec mora upoštevati vse stroške za ravnanje z gradbenimi odpadki na gradbišču in pridobitvi vse ustrezne dokumentacije skladno z veljavno zakonodajo,</t>
    </r>
  </si>
  <si>
    <r>
      <t>·</t>
    </r>
    <r>
      <rPr>
        <sz val="7"/>
        <color rgb="FF000000"/>
        <rFont val="Times New Roman"/>
        <family val="1"/>
        <charset val="238"/>
      </rPr>
      <t xml:space="preserve">       </t>
    </r>
    <r>
      <rPr>
        <sz val="10"/>
        <color rgb="FF000000"/>
        <rFont val="Arial"/>
        <family val="2"/>
        <charset val="238"/>
      </rPr>
      <t>izvajalec mora upoštevati vse stroške za varstvo in zaščito okolja ter stroške za izvedbo monitoringa in sanacijskih ukrepov za varstvo in zaščito okolja</t>
    </r>
  </si>
  <si>
    <r>
      <t>·</t>
    </r>
    <r>
      <rPr>
        <sz val="7"/>
        <color rgb="FF000000"/>
        <rFont val="Times New Roman"/>
        <family val="1"/>
        <charset val="238"/>
      </rPr>
      <t xml:space="preserve">       </t>
    </r>
    <r>
      <rPr>
        <sz val="10"/>
        <color rgb="FF000000"/>
        <rFont val="Arial"/>
        <family val="2"/>
        <charset val="238"/>
      </rPr>
      <t>vse stroške povezane z izvajanjem ukrepov skladno s Uredbo o preprečevanju in zmanjševanju emisije delcev iz gradbišč ter izdelavo elaborata preprečevanja in zmanjševanja emisije delcev iz gradbišča,</t>
    </r>
  </si>
  <si>
    <r>
      <t>·</t>
    </r>
    <r>
      <rPr>
        <sz val="7"/>
        <color rgb="FF000000"/>
        <rFont val="Times New Roman"/>
        <family val="1"/>
        <charset val="238"/>
      </rPr>
      <t xml:space="preserve">       </t>
    </r>
    <r>
      <rPr>
        <sz val="10"/>
        <color rgb="FF000000"/>
        <rFont val="Arial"/>
        <family val="2"/>
        <charset val="238"/>
      </rPr>
      <t>izdelava ustreznih delavniških risb in o potrebi enopolnih in vezalnih shem glede na dejansko dobavljeno opremo,</t>
    </r>
  </si>
  <si>
    <r>
      <t>·</t>
    </r>
    <r>
      <rPr>
        <sz val="7"/>
        <color rgb="FF000000"/>
        <rFont val="Times New Roman"/>
        <family val="1"/>
        <charset val="238"/>
      </rPr>
      <t xml:space="preserve">       </t>
    </r>
    <r>
      <rPr>
        <sz val="10"/>
        <color rgb="FF000000"/>
        <rFont val="Arial"/>
        <family val="2"/>
        <charset val="238"/>
      </rPr>
      <t>izdelava vseh izračunov vezanih na izdelavo elementov, potrebnih za doseganje predpisanih zahtev,</t>
    </r>
  </si>
  <si>
    <r>
      <t>·</t>
    </r>
    <r>
      <rPr>
        <sz val="7"/>
        <color rgb="FF000000"/>
        <rFont val="Times New Roman"/>
        <family val="1"/>
        <charset val="238"/>
      </rPr>
      <t xml:space="preserve">       </t>
    </r>
    <r>
      <rPr>
        <sz val="10"/>
        <color rgb="FF000000"/>
        <rFont val="Arial"/>
        <family val="2"/>
        <charset val="238"/>
      </rPr>
      <t xml:space="preserve">izvajalec mora upoštevati vse stroške izvedbe del v vremensko manj ugodnejšem obdobju (jesen, zima), </t>
    </r>
  </si>
  <si>
    <r>
      <t>·</t>
    </r>
    <r>
      <rPr>
        <sz val="7"/>
        <color rgb="FF000000"/>
        <rFont val="Times New Roman"/>
        <family val="1"/>
        <charset val="238"/>
      </rPr>
      <t xml:space="preserve">       </t>
    </r>
    <r>
      <rPr>
        <sz val="10"/>
        <color rgb="FF000000"/>
        <rFont val="Arial"/>
        <family val="2"/>
        <charset val="238"/>
      </rPr>
      <t>vse stroške električne energije, vode, TK priključkov, razsvetljave, ogrevanja za potrebe gradbišča</t>
    </r>
  </si>
  <si>
    <r>
      <t>·</t>
    </r>
    <r>
      <rPr>
        <sz val="7"/>
        <color rgb="FF000000"/>
        <rFont val="Times New Roman"/>
        <family val="1"/>
        <charset val="238"/>
      </rPr>
      <t xml:space="preserve">       </t>
    </r>
    <r>
      <rPr>
        <sz val="10"/>
        <color rgb="FF000000"/>
        <rFont val="Arial"/>
        <family val="2"/>
        <charset val="238"/>
      </rPr>
      <t>odstranitev vseh ovir, na katere se pri delu naleti, razen ovir, ki so kulturnozgodovinskega pomena,</t>
    </r>
  </si>
  <si>
    <r>
      <t>·</t>
    </r>
    <r>
      <rPr>
        <sz val="7"/>
        <color rgb="FF000000"/>
        <rFont val="Times New Roman"/>
        <family val="1"/>
        <charset val="238"/>
      </rPr>
      <t xml:space="preserve">       </t>
    </r>
    <r>
      <rPr>
        <sz val="10"/>
        <color rgb="FF000000"/>
        <rFont val="Arial"/>
        <family val="2"/>
        <charset val="238"/>
      </rPr>
      <t>izvajalec mora predložiti podatke o vrednostih posameznih objektov, inštalacij in posamezne opreme v tabelarični obliki (naziv, vrednost, predlagana amortizacijska stopnja), katera bo omogočala investitorjem vpis v register osnovnih sredstev.</t>
    </r>
  </si>
  <si>
    <r>
      <t>·</t>
    </r>
    <r>
      <rPr>
        <sz val="7"/>
        <color rgb="FF000000"/>
        <rFont val="Times New Roman"/>
        <family val="1"/>
        <charset val="238"/>
      </rPr>
      <t xml:space="preserve">       </t>
    </r>
    <r>
      <rPr>
        <sz val="10"/>
        <color rgb="FF000000"/>
        <rFont val="Arial"/>
        <family val="2"/>
        <charset val="238"/>
      </rPr>
      <t>strošek za izvedbo usposabljanja osebja naročnika za upravljanje in vzdrževanje del na napravah v takem obsegu, da bo upravljavec lahko ta dela izvajal samostojno,</t>
    </r>
  </si>
  <si>
    <r>
      <t>·</t>
    </r>
    <r>
      <rPr>
        <sz val="7"/>
        <color rgb="FF000000"/>
        <rFont val="Times New Roman"/>
        <family val="1"/>
        <charset val="238"/>
      </rPr>
      <t xml:space="preserve">       </t>
    </r>
    <r>
      <rPr>
        <sz val="10"/>
        <color rgb="FF000000"/>
        <rFont val="Arial"/>
        <family val="2"/>
        <charset val="238"/>
      </rPr>
      <t>stroške zavarovanja odgovornosti zaradi potencialne povzročitve škode na privatni lastnini ali na obstoječi infrastrukturi,</t>
    </r>
  </si>
  <si>
    <r>
      <t>·</t>
    </r>
    <r>
      <rPr>
        <sz val="7"/>
        <color rgb="FF000000"/>
        <rFont val="Times New Roman"/>
        <family val="1"/>
        <charset val="238"/>
      </rPr>
      <t xml:space="preserve">       </t>
    </r>
    <r>
      <rPr>
        <sz val="10"/>
        <color rgb="FF000000"/>
        <rFont val="Arial"/>
        <family val="2"/>
        <charset val="238"/>
      </rPr>
      <t>stroške vseh soglasij, dovoljenj ter dokumentacije povezane z njimi, ki so pogoj za izvedbo predmetnega projekta,</t>
    </r>
  </si>
  <si>
    <r>
      <t>·</t>
    </r>
    <r>
      <rPr>
        <sz val="7"/>
        <color rgb="FF000000"/>
        <rFont val="Times New Roman"/>
        <family val="1"/>
        <charset val="238"/>
      </rPr>
      <t xml:space="preserve">       </t>
    </r>
    <r>
      <rPr>
        <sz val="10"/>
        <color rgb="FF000000"/>
        <rFont val="Arial"/>
        <family val="2"/>
        <charset val="238"/>
      </rPr>
      <t>kontrola kakovosti vgrajenih materialov oz. izvedenih del (zbitost, ravnost, tesnost, trdnost…),</t>
    </r>
  </si>
  <si>
    <t>SKUPAJ:</t>
  </si>
  <si>
    <r>
      <t>·</t>
    </r>
    <r>
      <rPr>
        <sz val="7"/>
        <color rgb="FF000000"/>
        <rFont val="Times New Roman"/>
        <family val="1"/>
        <charset val="238"/>
      </rPr>
      <t xml:space="preserve">       </t>
    </r>
    <r>
      <rPr>
        <sz val="10"/>
        <color rgb="FF000000"/>
        <rFont val="Arial"/>
        <family val="2"/>
        <charset val="238"/>
      </rPr>
      <t>stroške izdelave geodetskega posnetka izvedenih del, z višinami terena, temena cevi, lomnimi točkami in vgrajenim materialom, za vzdrževanje in obratovanje objekta, tudi v elektronskem mediju (dwg, Word, Excel,..) Dokumentacija mora biti skladna z navodili posameznih upravljavcev naprav in sistemov (kanalizacija, objekti in naprave, elektro kablovodi),</t>
    </r>
  </si>
  <si>
    <r>
      <t>·</t>
    </r>
    <r>
      <rPr>
        <sz val="7"/>
        <color rgb="FF000000"/>
        <rFont val="Times New Roman"/>
        <family val="1"/>
        <charset val="238"/>
      </rPr>
      <t xml:space="preserve">       </t>
    </r>
    <r>
      <rPr>
        <sz val="10"/>
        <color rgb="FF000000"/>
        <rFont val="Arial"/>
        <family val="2"/>
        <charset val="238"/>
      </rPr>
      <t>izvajalec ni upravičen do povračila stroškov ponovnih vzpostavitev dostopnih poti, preusmeritvenih nasipov ipd, ki bi nastali zaradi izrednih dogodkov/visokih vod.</t>
    </r>
  </si>
  <si>
    <t xml:space="preserve">Vse dejansko izvedene količine del je potrebno prikazati v gradbeni knjigi.
Za dela in količine vgrajenih materialov, kjer v fazi PZI ni možno natančno določiti potrebnih količin, so pripravljene ocene. Dejansko opravljena dela in količine gradbenih materialov se potrdi z gradbenim nadzorom.
</t>
  </si>
  <si>
    <t>DRUGE STORITVE</t>
  </si>
  <si>
    <t>5.</t>
  </si>
  <si>
    <t>NN PRIKLJUČEK IN ELEKTRO OPREMA ZA ČRPALIŠČE</t>
  </si>
  <si>
    <t>4.</t>
  </si>
  <si>
    <t>ČRPALIŠČE</t>
  </si>
  <si>
    <t>3.</t>
  </si>
  <si>
    <t>KANALIZACIJA MK2</t>
  </si>
  <si>
    <t>2.</t>
  </si>
  <si>
    <t>PRIPRAVLJALNA DELA</t>
  </si>
  <si>
    <t>1.</t>
  </si>
  <si>
    <t>R E K A P I T U L A C I J A</t>
  </si>
  <si>
    <t>OSTALA DELA SKUPAJ:</t>
  </si>
  <si>
    <t>Snemanje kanalizacije s kamero.</t>
  </si>
  <si>
    <t>4.5</t>
  </si>
  <si>
    <t>Tlačni preizkus tesnosti kanalizacije, izveden z zrakom ali z vodo, po standardu SIST EN 1610 z izdanim potrdilom.</t>
  </si>
  <si>
    <t>4.4</t>
  </si>
  <si>
    <r>
      <t>m</t>
    </r>
    <r>
      <rPr>
        <vertAlign val="superscript"/>
        <sz val="10"/>
        <rFont val="Arial"/>
        <family val="2"/>
        <charset val="238"/>
      </rPr>
      <t>2</t>
    </r>
  </si>
  <si>
    <t>Izdelava obrabne in zaporne plasti bituminizirane zmesi AC 8 surf B 50/70 A3 v debelini 3 cm.</t>
  </si>
  <si>
    <t>4.3</t>
  </si>
  <si>
    <t>Izdelava nosilne plasti bituminizirane zmesi AC 22 base B 50/70 A3 v debelini 5 cm.</t>
  </si>
  <si>
    <t>4.2</t>
  </si>
  <si>
    <t>Fino planiranje in valjanjem tamponskih površin pred asfaltiranjem, komplet s komprimiranjem.</t>
  </si>
  <si>
    <t>4.1</t>
  </si>
  <si>
    <t>Znesek</t>
  </si>
  <si>
    <t>Cena/enoto</t>
  </si>
  <si>
    <t>Enota</t>
  </si>
  <si>
    <t>Količina</t>
  </si>
  <si>
    <t>Opis del</t>
  </si>
  <si>
    <t>Zap.št.</t>
  </si>
  <si>
    <t>OSTALA DELA</t>
  </si>
  <si>
    <t>MONTAŽNA IN BETONSKA DELA SKUPAJ:</t>
  </si>
  <si>
    <t>Vrtanje betonske cevi ter izdelava PVC "slepega" priključka z gumijastim tesnilom DN250.</t>
  </si>
  <si>
    <t>3.11</t>
  </si>
  <si>
    <t>Dobava in montaža peskolovov iz betonskih cevi DN600 globine 2.00 m, nastavki za PVC cevi  in LTŽ okroglo kanalsko rešetko DN600, nosilnosti 400 kN.</t>
  </si>
  <si>
    <t>3.10</t>
  </si>
  <si>
    <t>Dobava in montaža ventiliranih LŽ pokrovov DN600 z zaklepom, nosilnosti D 400, duktilna litina ISO 1083, komplet z izdelavo AB venca. Konstrukcija pokrova: tečaj max. odpiranje 130°, vzmeten zaklep, EPDM tesnilo.</t>
  </si>
  <si>
    <t>3.9</t>
  </si>
  <si>
    <t>Betoniranje podlitja jaška in pete z betonom C8/10.</t>
  </si>
  <si>
    <t>3.8</t>
  </si>
  <si>
    <t>Dobava in montaža centrifugiranih poliestrskih dotočnih in iztočnih priključnih cevi tip SN10000, po standardu SIST EN 14364, z notranjim zaščitnim slojem iz čistega poliestra debeline 1mm, dimenzije DN250.</t>
  </si>
  <si>
    <t>3.7</t>
  </si>
  <si>
    <t>Dobava in montaža centrifugiranih poliestrskih dotočnih in iztočnih priključnih cevi tip SN10000, po standardu SIST EN 14364, z notranjim zaščitnim slojem iz čistega poliestra debeline 1mm, dimenzije DN200.</t>
  </si>
  <si>
    <t>3.6</t>
  </si>
  <si>
    <t>Dobava in montaža prefabriciranih revizijskih jaškov iz centrifugiranih poliestrskih cevi tip SN10000, po standardu SIST EN 14364, z notranjim zaščitnim slojem iz čistega poliestra debeline 1mm, dimenzije DN1000 globine 1.25 do 1.50 m, brez nastavka za priključne cevi.</t>
  </si>
  <si>
    <t>3.5</t>
  </si>
  <si>
    <t>Dobava in montaža prefabriciranih revizijskih jaškov iz centrifugiranih poliestrskih cevi tip SN10000, po standardu SIST EN 14364, z notranjim zaščitnim slojem iz čistega poliestra debeline 1mm, dimenzije DN800 globine 1.25 do 1.50 m, brez nastavka za priključne cevi.</t>
  </si>
  <si>
    <t>3.4</t>
  </si>
  <si>
    <t>DN200; lok 45°</t>
  </si>
  <si>
    <t>DN250; lok 45°</t>
  </si>
  <si>
    <t>DN250/200;45°-odcep</t>
  </si>
  <si>
    <t xml:space="preserve">Dobava in montaža debelostenskih enoslojnih PVC fazonskih kosov na peščeno posteljico debeline 10+DN/10 cm. </t>
  </si>
  <si>
    <t>3.3</t>
  </si>
  <si>
    <t xml:space="preserve">Dobava in polaganje debelostenskih enoslojnih PVC kanalizacijskih cevi tip SN8 DN250 na peščeno posteljico debeline 10+DN/10 cm. </t>
  </si>
  <si>
    <t>3.2</t>
  </si>
  <si>
    <t xml:space="preserve">Dobava in polaganje debelostenskih enoslojnih PVC kanalizacijskih cevi tip SN8 DN200 na peščeno posteljico debeline 10+DN/10 cm. </t>
  </si>
  <si>
    <t>3.1</t>
  </si>
  <si>
    <t>MONTAŽNA IN BETONSKA DELA</t>
  </si>
  <si>
    <t xml:space="preserve">ZEMELJSKA DELA SKUPAJ: </t>
  </si>
  <si>
    <r>
      <t>m</t>
    </r>
    <r>
      <rPr>
        <vertAlign val="superscript"/>
        <sz val="10"/>
        <rFont val="Arial"/>
        <family val="2"/>
        <charset val="238"/>
      </rPr>
      <t>3</t>
    </r>
  </si>
  <si>
    <t>Izdelava nevezane nosilne plasti voziščne konstrukcije, iz plasti mešanice enakomerno zrnatega drobljenca 0/32 iz kamnine, v debelini 30 cm, komplet s planiranjem in valjanjem planuma s točnostjo +/-2cm 
OPOMBA: 
- Zmrzlinsko odporen kamniti material z atestom.
- Utrjevanjem do potrebne zbitosti EV2 min 80 MPa. 
- Opravljene meritve zbitosti</t>
  </si>
  <si>
    <t>2.10</t>
  </si>
  <si>
    <t>Zasip kanalizacijskih cevi in revizijskih jaškov z drobljencem 0/32, ter komprimiranje  v plasteh po 20 cm, do zbitosti 98% SPP.</t>
  </si>
  <si>
    <t>2.9</t>
  </si>
  <si>
    <t>Strojni zasip kanalizacijske cevi  z materialom od izkopa ter komprimiranjem v plasteh po 20 cm.</t>
  </si>
  <si>
    <t>2.8</t>
  </si>
  <si>
    <t>Izdelava posteljice in zasip kanalizacijskih cevi  s peščenim materialom 0/4 mm ter ročnim komprimiranje v plasteh po 15 cm do višine 30 cm nad temenom  cevi.</t>
  </si>
  <si>
    <t>2.7</t>
  </si>
  <si>
    <t>Planiranje dna rova kanalizacije in dna jaškov s točnostjo +/-3 cm.</t>
  </si>
  <si>
    <t>2.6</t>
  </si>
  <si>
    <r>
      <t>m</t>
    </r>
    <r>
      <rPr>
        <vertAlign val="superscript"/>
        <sz val="10"/>
        <rFont val="Arial"/>
        <family val="2"/>
      </rPr>
      <t>3</t>
    </r>
  </si>
  <si>
    <t>Ročni izkop zemljine III. in IV. ktg., globine do 2 m na križanjih z obst. komunalnimi napravami z odmetom na rob gradbene jame.</t>
  </si>
  <si>
    <t>2.5</t>
  </si>
  <si>
    <t>Dodatni strojni izkop za revizijske jaske v zemljini III. in IV. ktg., naklon brežin 60°, z nakladanjem in odvozom na ustrezno deponijo.</t>
  </si>
  <si>
    <t>2.4</t>
  </si>
  <si>
    <t>Dodatni strojni izkop za revizijske jaske v zemljini III. in IV. ktg., naklon brežin 60°, z odmetom ob trasi kanalizacije.</t>
  </si>
  <si>
    <t>2.3</t>
  </si>
  <si>
    <t>Strojni izkop jarkov za kanalizacijo v zemljini III. in IV. ktg., globine do 2 m, naklon brežin 60°, z nakladanjem in odvozom na ustrezno deponijo.</t>
  </si>
  <si>
    <t>2.2</t>
  </si>
  <si>
    <t>Strojni izkop jarkov za kanalizacijo v zemljini III. in IV. ktg., globine do 2 m, naklon brežin 60°, z odmetom ob trasi kanalizacije.</t>
  </si>
  <si>
    <t>2.1</t>
  </si>
  <si>
    <t>ZEMELJSKA DELA</t>
  </si>
  <si>
    <t>PREDDELA SKUPAJ:</t>
  </si>
  <si>
    <t>Rezkanje asfalta za kanalizacijo v sloju debeline 8 cm z odvozom na ustrezno deponijo.</t>
  </si>
  <si>
    <t>1.6</t>
  </si>
  <si>
    <t>Rezanje asfalta debeline 8 cm, za kanalizacijo.</t>
  </si>
  <si>
    <t>1.5</t>
  </si>
  <si>
    <t>Odstranitev panjev s premerom 10 do 30 cm z odvozom na ustrezno deponijo.</t>
  </si>
  <si>
    <t>1.4</t>
  </si>
  <si>
    <t xml:space="preserve">Strojni posek in odstranitev dreves z deblom premera 10 do 30 cm in sežigom vej.  </t>
  </si>
  <si>
    <t>1.3</t>
  </si>
  <si>
    <t xml:space="preserve">Naprava gradbenih profilov iz količkov z zavarovanjem in meritvami.   </t>
  </si>
  <si>
    <t>1.2</t>
  </si>
  <si>
    <t>Zakoličba trase kanalizacije z niveliranjem.</t>
  </si>
  <si>
    <t>1.1</t>
  </si>
  <si>
    <t>PREDDELA</t>
  </si>
  <si>
    <t>SKUPAJ Z NEPREDVIDENIMI DELI:</t>
  </si>
  <si>
    <t>NEPREDVIDENA DELA (10%)</t>
  </si>
  <si>
    <t>TESARSKA DELA</t>
  </si>
  <si>
    <t>ŽELEZOKRIVSKA IN BETONERSKA DELA</t>
  </si>
  <si>
    <t>MONTAŽNA DELA</t>
  </si>
  <si>
    <t>6.</t>
  </si>
  <si>
    <t>Strojni izkop za črpališče v zemljini III. in IV. ktg., globine do 4 m, naklon brežin 60°, z nakladanjem in odvozom na začasno deponijo.</t>
  </si>
  <si>
    <t>Strojni izkop za črpališče v zemljini III. in IV. ktg., globine do 4 m, naklon brežin 60°, z nakladanjem in odvozom na ustrezno deponijo.</t>
  </si>
  <si>
    <t>Strojni izkop za črpališče v zemljini III. in IV. kategorije, globine do 4 m, z razpiranjem sten jarka, nakladanjem in odvozom na ustrezno deponijo.</t>
  </si>
  <si>
    <t>Planiranje dna gradbene jame +/-3 cm.</t>
  </si>
  <si>
    <t>Strojni zasip črpališča  z materialom od izkopa ter komprimiranjem v plasteh po 20 cm, skupaj z dovozom iz začasnega odlagališča.</t>
  </si>
  <si>
    <t>Dobava, montaža in demontaža enostranskega opaža temeljne plošče.</t>
  </si>
  <si>
    <t>Dobava, montaža in demontaža dvostranskega opaža sten.</t>
  </si>
  <si>
    <t>Dobava, montaža in demontaža ploskovnega opaža plošče vključno s podpiranjem na višini 1.1 m.</t>
  </si>
  <si>
    <t>Dobava, montaža in demontaža ploskovnega opaža krovne plošče vključno s podpiranjem na višini 2.5 m.</t>
  </si>
  <si>
    <t>Dobava, montaža in demontaža ploskovnega opaža AB venca vključno s podpiranjem na višini 3.0 m.</t>
  </si>
  <si>
    <t>Dobava, montaža in demontaža enostranskega opaža stropne plošče.</t>
  </si>
  <si>
    <t>Dobava, montaža in demontaža enostranskega opaža odprtin.</t>
  </si>
  <si>
    <t>Dobava, montaža in demontaža delovnega odra.</t>
  </si>
  <si>
    <t xml:space="preserve">TESARSKA DELA SKUPAJ: </t>
  </si>
  <si>
    <r>
      <t xml:space="preserve">Dobava, dodatno oblikovanje in vgradnja rebraste armature RA 400/500 do </t>
    </r>
    <r>
      <rPr>
        <sz val="10"/>
        <rFont val="GreekC"/>
        <charset val="238"/>
      </rPr>
      <t>F</t>
    </r>
    <r>
      <rPr>
        <sz val="10"/>
        <rFont val="Arial"/>
        <family val="2"/>
        <charset val="238"/>
      </rPr>
      <t>12 mm.</t>
    </r>
  </si>
  <si>
    <r>
      <t xml:space="preserve">Dobava, dodatno oblikovanje in vgradnja rebraste armature RA 400/500 nad </t>
    </r>
    <r>
      <rPr>
        <sz val="10"/>
        <rFont val="GreekC"/>
        <charset val="238"/>
      </rPr>
      <t>F</t>
    </r>
    <r>
      <rPr>
        <sz val="10"/>
        <rFont val="Arial"/>
        <family val="2"/>
        <charset val="238"/>
      </rPr>
      <t>12 mm.</t>
    </r>
  </si>
  <si>
    <t>Dobava, oblikovanje in vgradnja mrežne armature MA 500/560.</t>
  </si>
  <si>
    <t>Dobava in vgraditev podložnega betona C8/10 debeline 15 cm.</t>
  </si>
  <si>
    <t>Dobava in vgraditev vodotesnega betona C25/30, deb. 25 cm v plošče, stene in temelje črpališča.</t>
  </si>
  <si>
    <t>4.6</t>
  </si>
  <si>
    <t>Dobava in vgraditev betona C8/10 debeline 5 cm za zaščito hidroizolacije.</t>
  </si>
  <si>
    <t>4.7</t>
  </si>
  <si>
    <t>Dobava in vgraditev tesnilnih trakov za zatesnitev stikov med posameznimi fazami betoniranja.</t>
  </si>
  <si>
    <t>4.8</t>
  </si>
  <si>
    <t xml:space="preserve">Tesnenje spojev cevi na preboju betonske stene s trajnoelastičnim kitom. </t>
  </si>
  <si>
    <t xml:space="preserve">ŽELEZOKRIVSKA IN BETONERSKA DELA SKUPAJ: </t>
  </si>
  <si>
    <t>Splošne zahteve</t>
  </si>
  <si>
    <t>CEVI NL</t>
  </si>
  <si>
    <t>Cevi morajo biti izdelane na obojko v skladu z EN 545:2010 (na STANDARDNI spoj). Zaščita izvedena: na zunanji strani mora biti aktivna galvanska zaščita, ki omogoča vgradnjo cevi tudi v agresivno zemljo ( z zlitino Zn + Al debeline 400 g/m2 v razmerju 85% Zn in 15% Al ) in epoksi premazom, na notranji strani pa s cementno  oblogo. Cevi morajo biti imeti siderni spoj, ki mora prenesti najmanj 16 bar. Obojčno tesnilo oz. cel spoj mora biti preiskušen skupaj s cevjo (certifikat).</t>
  </si>
  <si>
    <t>FAZONSKI KOSI</t>
  </si>
  <si>
    <t xml:space="preserve">Fazonski kosi morajo biti izdelani iz duktilne litine GGG 400 v skladu z EN 545:2010, z zunanjo in notranjo epoksi zaščito min. debeline 70 mikronov po postopku kataforeze oz. min debeline 250 mikronov po klasičnem postopku v skladu z EN 14901.  
</t>
  </si>
  <si>
    <t xml:space="preserve">Fazonski kosi morajo biti opremljeni z odgovarjajočimi tesnili v skladu z EN 681-1. </t>
  </si>
  <si>
    <t>Obojčni kosi z varovanim spojem so opremljeni z ustreznim varovanim tesnilom (Vi tesnilo). Obojčno tesnilo oz. cel spoj mora biti preiskušen skupaj s fazonom (certifikat).</t>
  </si>
  <si>
    <t>MONTAŽNO DEMONTAŽNI KOSI</t>
  </si>
  <si>
    <t xml:space="preserve">Montažno - demontažni kosi morajo biti izdelani iz duktilne litine GGG400, z Epoxy zaščito minimalne debeline 250 mikronov, s stojnimi vijaki in maticami za regulacijo, s koničnim tesnenjem. Vse v skladu z ISO 2531.   </t>
  </si>
  <si>
    <t>EV ZASUNI</t>
  </si>
  <si>
    <t>EV zasuni morajo biti izdelani iz litine GGG400, z epoxy zaščito minimalne debeline 250 mikronov. Klin zasuna je zaščiten z EPDM elastomerno gumo. Vreteno zasuna je izdelano iz nerjavečega jekla. Tesnenje na vretenu je izvedeno z dvema "O" tesniloma iz NBR. Na obeh straneh klina sta teflonska vodila. Spoj telesa in pokrova mora biti izveden brez vijakov in zagozd. Ustrezati morajo standardu EN 1074 in ISO 7259.  PN16.</t>
  </si>
  <si>
    <t>CESTNA KAPA TELESKOPSKA</t>
  </si>
  <si>
    <t>Kapa mora biti izdelana iz litine GG 250. Cesta kapa mora imeti samozaporni element. Podobno kot proizvajalec npr. Saint-Gobain PAM.</t>
  </si>
  <si>
    <t xml:space="preserve">VIJAČNI IN TESNILNI  MATERIAL </t>
  </si>
  <si>
    <r>
      <t xml:space="preserve">Vijaki z matico morajo biti izdelani po EN ISO 7091, EN ISO 4016 v pocinkani izvedbi natezne trdnosti min. 5.8.  
Prirobnična tesnila morajo biti iz EPDM gume, ki ustreza uporabi v stiku s pitno vodo. Prirobnična tesnila imajo vgrajen nosilni kovinski obroč in so profilirane oblike (na notranjem premeru ojačitev okrogle oblike). 
</t>
    </r>
    <r>
      <rPr>
        <b/>
        <sz val="9"/>
        <rFont val="Arial"/>
        <family val="2"/>
        <charset val="238"/>
      </rPr>
      <t>Obojčna tesnila morajo biti enaka, kot so ponujena za cevi in fazone.</t>
    </r>
  </si>
  <si>
    <t>5.1</t>
  </si>
  <si>
    <t>Dobava in montaža vodovodnih fazonskih kosov</t>
  </si>
  <si>
    <t>NEPOVRATNI VENTIL DN250</t>
  </si>
  <si>
    <t>F-KOS DN250, L=1000mm</t>
  </si>
  <si>
    <t>F-KOS DN400, L=500mm</t>
  </si>
  <si>
    <t>FF-KOS DN80, L=1000mm</t>
  </si>
  <si>
    <t>FF-KOS DN400, L=300mm</t>
  </si>
  <si>
    <t>FF-KOS DN400, L=700mm</t>
  </si>
  <si>
    <t>ZASUN DN200</t>
  </si>
  <si>
    <r>
      <t>FFK-KOS 22.5</t>
    </r>
    <r>
      <rPr>
        <vertAlign val="superscript"/>
        <sz val="10"/>
        <rFont val="Arial"/>
        <family val="2"/>
      </rPr>
      <t xml:space="preserve">0 </t>
    </r>
    <r>
      <rPr>
        <sz val="10"/>
        <rFont val="Arial"/>
        <family val="2"/>
      </rPr>
      <t>DN80</t>
    </r>
  </si>
  <si>
    <r>
      <t>FFK-KOS 22.5</t>
    </r>
    <r>
      <rPr>
        <vertAlign val="superscript"/>
        <sz val="10"/>
        <rFont val="Arial"/>
        <family val="2"/>
      </rPr>
      <t xml:space="preserve">0 </t>
    </r>
    <r>
      <rPr>
        <sz val="10"/>
        <rFont val="Arial"/>
        <family val="2"/>
      </rPr>
      <t>DN200</t>
    </r>
  </si>
  <si>
    <t>Q-KOS DN80</t>
  </si>
  <si>
    <t>Q-KOS DN250</t>
  </si>
  <si>
    <t>MONTAŽNO-DEMONTAŽNI KOS DN400</t>
  </si>
  <si>
    <t>VGRADNA GARNITURA ZA EV ZASUNE</t>
  </si>
  <si>
    <t>5.2</t>
  </si>
  <si>
    <t>Izdelava vertikalne in horizontalne hidroizolacije objekta (1x hladni premaz  in 1x izolacijski trakovi, v ceno upoštevaj ustrezne preklope).</t>
  </si>
  <si>
    <r>
      <t>m</t>
    </r>
    <r>
      <rPr>
        <vertAlign val="superscript"/>
        <sz val="10"/>
        <rFont val="Arial"/>
        <family val="2"/>
      </rPr>
      <t>2</t>
    </r>
  </si>
  <si>
    <t>5.3</t>
  </si>
  <si>
    <t>Dobava in vgrajevanje gumbaste folije za zaščito hidroizolacije.</t>
  </si>
  <si>
    <t>5.4</t>
  </si>
  <si>
    <t>Dobava, montaža  in preizkus delovanja črpalk (np.:ZENIT, tip ZUG OC 250H 7.5/6 AW 285), komplet z podnožjem, vodili, verigo in vsem pomožnim materialom.</t>
  </si>
  <si>
    <t>5.5</t>
  </si>
  <si>
    <t>Dobava, montaža  in preizkus delovanja črpalk (np.:ZENIT, tip DRN 200/4/80 A1DT/50 TS 2SIC), komplet z podnožjem, vodili, verigo in vsem pomožnim materialom.</t>
  </si>
  <si>
    <t>5.6</t>
  </si>
  <si>
    <t>Dobava in vgraditev lestev iz nerjavečega jekla.</t>
  </si>
  <si>
    <t>5.7</t>
  </si>
  <si>
    <t>Dobava in montaža LŽ pokrovov dim. 70x70 cm, nosilnost 250 kN.</t>
  </si>
  <si>
    <t>5.8</t>
  </si>
  <si>
    <t>Dobava in montaža LŽ pokrovov dim. 2290x120 cm, nosilnost 250 kN.</t>
  </si>
  <si>
    <t>MONTAŽNA DELA SKUPAJ:</t>
  </si>
  <si>
    <t>6.1</t>
  </si>
  <si>
    <t>6.2</t>
  </si>
  <si>
    <t>6.3</t>
  </si>
  <si>
    <t>6.4</t>
  </si>
  <si>
    <t>DRUGE STORITVE SKUPAJ:</t>
  </si>
  <si>
    <t>Izdelava projekta izvedenih del - PID (3-izvodi).</t>
  </si>
  <si>
    <t>Nadzor gradbenih del v bližini podzemnih elektroenergetskih naprav s strani nadzorne službe Gorica.</t>
  </si>
  <si>
    <t>Nadzor gradbenih del v bližini kanalizacije s strani upravljavca kanalizacije (ViK Nova Gorica).</t>
  </si>
  <si>
    <t>Geomehanski nadzor.</t>
  </si>
  <si>
    <t>Upravljavski nadzor.</t>
  </si>
  <si>
    <t>Projektantski nadzor.</t>
  </si>
  <si>
    <t xml:space="preserve"> DRUGE STORITVE</t>
  </si>
  <si>
    <t>PROTIPOPLAVNI ZID, ODSEK 33-47</t>
  </si>
  <si>
    <t>PROTIPOPLAVNI ZID, ODSEK 47-54</t>
  </si>
  <si>
    <t>PRIPRAVLJALNA DELA SKUPAJ:</t>
  </si>
  <si>
    <t>Izdelava katastra komunalnih naprav ( za vse vgrajene komunalne vode s priključki - vnos v kataster podzemnih komunalnih naprav upravljavca, priprava podatkov po navodilih upravljavca  (3 izvodi + podatki v digitalni obliki).</t>
  </si>
  <si>
    <t>Zakoličba obstoječih komunalnih naprav (križanja in približevanja) in označitev na vsej trasi - kanalizacija, vodovod, elektrika, telefon (obračun po dejanskih stroških upravljalcev).</t>
  </si>
  <si>
    <t xml:space="preserve">Izdelava varnostnega načrta za gradbišče pri pooblaščenem izvajalcu, ki mora biti izveden pred pričetkom prijave del.  </t>
  </si>
  <si>
    <t>Zavarovanje prometa med gradnjo, pridobitev dovoljenja za cestno zaporo, z ureditvijo prometnega režima v času gradnje (obvestilo, zavarovanje gradbene jame in gradbišča. Postavitev prometne signalizacije, postavitev zaščitne ograje, premostitvenih objektov za pešce in ostali promet). Po končanih delih odstraniti prometno signalizacijo in vzpostaviti prometni režim v prvotno stanje.</t>
  </si>
  <si>
    <t xml:space="preserve"> PRIPRAVLJALNA DELA</t>
  </si>
  <si>
    <t>PROTIPOPLAVNI ZID NA ODSEKU 33 - 47</t>
  </si>
  <si>
    <t>ZIDARSKA DELA</t>
  </si>
  <si>
    <t>Zakoličba z višinsko navezavo.</t>
  </si>
  <si>
    <t>Strojni posek grmovja in dreves z debli premera do 10 cm s spravilom in sežigom.</t>
  </si>
  <si>
    <t>Odstranitev panja s premerom 10 do 30 cm z odvozom na ustrezno deponijo.</t>
  </si>
  <si>
    <t xml:space="preserve">Rušenje kamnitega zidu "v suho", komplet z nakladanjem in odvozom ruševin na ustrezno odlagališče.         </t>
  </si>
  <si>
    <t>1.7</t>
  </si>
  <si>
    <t>Rušenje obstoječe kanalizacije iz betonskih in azbestcementnih cevi  fi do 100 cm, komplet  z nakladanjem in odvozom na ustrezno odlagališče.</t>
  </si>
  <si>
    <t>1.8</t>
  </si>
  <si>
    <t xml:space="preserve">Rušenje armiranobetonskega zidu debeline do 20 cm, komplet z nakladanjem in odvozom na ustrezno odlagališče.             </t>
  </si>
  <si>
    <t>1.9</t>
  </si>
  <si>
    <t>Dletanje - štemanje krone lica obstoječega zida za boljše spajanje z novim betonom.</t>
  </si>
  <si>
    <t>1.10</t>
  </si>
  <si>
    <t xml:space="preserve">Črpanje vode med gradnjo z črpalko zmogljivosti 50 l/s.       </t>
  </si>
  <si>
    <t>Strojni izkop za protipoplavni zid v zemljini III. in IV. ktg., globine do 2 m, naklon brežin 60°, z odmetom ob trasi kanalizacije.</t>
  </si>
  <si>
    <t>Strojni izkop za protipoplavni zid v zemljini III. in IV. ktg., globine do 2 m, naklon brežin 60°, z nakladanjem in odvozom na začasno deponijo.</t>
  </si>
  <si>
    <t>Strojni izkop za protipoplavni zid v zemljini III. in IV. ktg., globine do 2 m, naklon brežin 60°, z nakladanjem in odvozom na ustrezno deponijo.</t>
  </si>
  <si>
    <t>Planiranje dna gradbene jame v točnosti ±2 cm vključno z utrjevanjem pred izvajanjem temeljenja.</t>
  </si>
  <si>
    <t>Strojni zasip protipoplavnega zida z materialom od izkopa ter komprimiranjem v plasteh po 20 cm.</t>
  </si>
  <si>
    <t>Strojni zasip protipoplavnega zida z materialom od izkopa ter komprimiranjem v plasteh po 20 cm, skupaj z dovozom iz začasnega odlagališča.</t>
  </si>
  <si>
    <t>Izdelava podprtega opaža za ravne pasovne temelje višine do 100 cm,  komplet z prevozom na gradbišče, opaževanjem, razopaževanjem, čiščenjem opaža in odvozom z gradbišča, ter z vsemi pomožnimi deli, premiki in prevozi.</t>
  </si>
  <si>
    <t>Izdelava dvostranskega podprtega opaža zida višine do 600 cm,  komplet z prevozom na gradbišče, opaževanjem, razopaževanjem, čiščenjem opaža in odvozom z gradbišča, ter z vsemi pomožnimi deli, premiki in prevozi.</t>
  </si>
  <si>
    <t>Izdelava dvostranskega podprtega opaža za nadvišanje obstoječega zida višine do 100 cm,  komplet z prevozom na gradbišče, opaževanjem, razopaževanjem, čiščenjem opaža in odvozom z gradbišča, ter z vsemi pomožnimi deli, premiki in prevozi.</t>
  </si>
  <si>
    <t>Izdelava dvostranskega podprtega opaža za zid pod temeljem protipoplavnega zida do 200 cm,  komplet z prevozom na gradbišče, opaževanjem, razopaževanjem, čiščenjem opaža in odvozom z gradbišča, ter z vsemi pomožnimi deli, premiki in prevozi.</t>
  </si>
  <si>
    <t>Izdelava enostranskega opaža delovnih stikov,  komplet z prevozom na gradbišče, opaževanjem, razopaževanjem, čiščenjem opaža in odvozom z gradbišča, vrtanji za prehod armature in tesnilne trakove ter z vsemi pomožnimi deli, premiki in prevozi.</t>
  </si>
  <si>
    <t>Dobava  letvic iz lesa ali umetne mase s stranicami 30 x 30 mm, vgradnja v opaž (pred betoniranjem za izvedbo posnetih robov), ter kasnejša odstranitev pri razopaževanju.</t>
  </si>
  <si>
    <t>Dobava in vgraditev podložnega betona C12/15 debeline 10 cm.</t>
  </si>
  <si>
    <t>Dobava in vgraditev vodotesnega betona C25/30 v pasovne temelje protipoplavnega zida.</t>
  </si>
  <si>
    <t>Dobava in vgraditev vodotesnega betona C25/30 v stene protipoplavnega zida.</t>
  </si>
  <si>
    <t>Dobava in vgraditev vodotesnega betona C25/30 v stene nadvišanja obstoječega zida.</t>
  </si>
  <si>
    <t>Dobava in vgraditev vodotesnega betona C25/30 v stene pod temeljem protipoplavnega zida.</t>
  </si>
  <si>
    <t>4.9</t>
  </si>
  <si>
    <t>Sidranje armaturnih palic RA12 L=60 cm v obstoječe betonske konstrukcije in kamne, z uvrtanjem lukenj fi16 dolžine 30 cm, in uporabo dvokomponentnih lepil, po navodilih proizvajalca.</t>
  </si>
  <si>
    <t>4.10</t>
  </si>
  <si>
    <t>Dobava in vgraditev tesnilnih trakov delovnih stikov. Stikovanje, vgrajevanje in pritrjevanje trakov po navodilih izdelovalca z uporabo originalnih fazonskih kosov in originalnega pritrdilnega materiala izdelovalca.</t>
  </si>
  <si>
    <t>4.11</t>
  </si>
  <si>
    <t>Dobava in vgradnja železniških tirnic L=6.00m.</t>
  </si>
  <si>
    <t>Dobava in montaža mobilne stene iz aluminijaste zlitine (np.: EKO-SYSTEM flood walls), dimenzije lamel 100x200 mm, dolžine 3.0 m in višine 1.6 m, komplet s EPDM tesnili, kovinskimi sidrnimi ploščami, mobilnimi stebrički, utori za namestitev lamel, zaščitami utorov, sidri lamel ter vsem pomožnim materialom.</t>
  </si>
  <si>
    <t>Zavarovanje brežine reke Vipave s strojnim vtiskanjem lomljenca debeline d=80-120 cm, vključno z dobavo materiala.</t>
  </si>
  <si>
    <t>ZIDARSKA DELA SKUPAJ:</t>
  </si>
  <si>
    <t>PROTIPOPLAVNI ZID NA ODSEKU 47 - 54</t>
  </si>
  <si>
    <t xml:space="preserve">Odstranitev obstoječe klasično pletene mreže višine h=2.0 m in stebrov, komplet z nakladanjem in odvozom na začasno odlagališče na razdalji do 500 m.   </t>
  </si>
  <si>
    <t>Strojni izkop humusa ob trasi protipoplavnega zida v sloju debeline 20 cm z odmetom v dosegu ročice.</t>
  </si>
  <si>
    <t xml:space="preserve">Humusiranje z izkopano humusno zemljo iz gradbišča. </t>
  </si>
  <si>
    <t>2.11</t>
  </si>
  <si>
    <t>Planiranje in zatravitev zelenic z mešanico travnega semena.</t>
  </si>
  <si>
    <t>Izdelava podprtega opaža za ravne pasovne temelje višine do 60 cm,  komplet z prevozom na gradbišče, opaževanjem, razopaževanjem, čiščenjem opaža in odvozom z gradbišča, ter z vsemi pomožnimi deli, premiki in prevozi.</t>
  </si>
  <si>
    <t>Izdelava dvostranskega vezanega opaža zida višine do 200 cm,  komplet z prevozom na gradbišče, opaževanjem, razopaževanjem, čiščenjem opaža in odvozom z gradbišča, ter z vsemipomoižnimi deli, premiki in prevozi.</t>
  </si>
  <si>
    <t>Dobava in montaža mobilne stene iz aluminijaste zlitine (np.: EKO-SYSTEM flood walls), dimenzije lamel 100x200 mm, dolžine 3.5 m in višine 1.0 m, komplet s EPDM tesnili, kovinskimi sidrnimi ploščami, mobilnimi stebrički, utori za namestitev lamel, zaščitami utorov, sidri lamel ter vsem pomožnim materialom.</t>
  </si>
  <si>
    <t>Dobava in montaža mobilne stene iz aluminijaste zlitine (np.: EKO-SYSTEM flood walls), dimenzije lamel 100x200 mm, dolžine 3.5 m in višine 1.2 m, komplet s EPDM tesnili, kovinskimi sidrnimi ploščami, mobilnimi stebrički, utori za namestitev lamel, zaščitami utorov, sidri lamel ter vsem pomožnim materialom.</t>
  </si>
  <si>
    <t xml:space="preserve">Montaža obstoječe klasično pletene mreže višine h=2.0 m, komplet s stebri in podpornimi stebri in vsem ostalim spojnim materialom, z nakladanjem in dovozom iz začasnega odlagališča na razdalji do 500 m.         </t>
  </si>
  <si>
    <t>SKUPNA REKAPITULACIJA - 2. in 3. FAZA</t>
  </si>
  <si>
    <t>7.</t>
  </si>
  <si>
    <t>Skupaj gradbena dela:</t>
  </si>
  <si>
    <t>Uskladitev križanj kabelske kanalizacije z ostalimi podzemnimi komunalnimi instalacijami (skladno s "Smernice in navodila za izbiro, polaganje in prevzem elektroenergetskih kablov nazivne napetosti 1kV do 35kV – Elektro inštitut Milan Vidmar – Študija št. 2090, september 2011")</t>
  </si>
  <si>
    <t>Rdeč PVC opozorilni trak z napisom "POZOR ELEKTRIKA" položen v kabelski rov</t>
  </si>
  <si>
    <r>
      <t xml:space="preserve">Merilno križna sponka za povezavo med ploščatimi vodniki kot npr. </t>
    </r>
    <r>
      <rPr>
        <b/>
        <i/>
        <sz val="10"/>
        <rFont val="Myriad Pro"/>
        <family val="2"/>
      </rPr>
      <t>KON 01</t>
    </r>
    <r>
      <rPr>
        <sz val="10"/>
        <rFont val="Myriad Pro"/>
        <family val="2"/>
      </rPr>
      <t xml:space="preserve"> (Hermi)</t>
    </r>
  </si>
  <si>
    <r>
      <t xml:space="preserve">Spoji valjanca z armaturo temeljev oziroma sten, izvedeni na 2m z vijačenjem kot npr. </t>
    </r>
    <r>
      <rPr>
        <b/>
        <i/>
        <sz val="10"/>
        <rFont val="Myriad Pro"/>
        <family val="2"/>
      </rPr>
      <t>KON 09</t>
    </r>
    <r>
      <rPr>
        <sz val="10"/>
        <rFont val="Myriad Pro"/>
        <family val="2"/>
      </rPr>
      <t xml:space="preserve"> (Hermi)</t>
    </r>
  </si>
  <si>
    <t>Ozemljilni trak –  nerjavečega valjanca 30x3,5 mm  mm položen  v betonski temelj in kabelski rov</t>
  </si>
  <si>
    <t>kpl</t>
  </si>
  <si>
    <t>Strojno dolbljenje preboja v betonski temelj obstoječe P.M.O. ČRP-6,7 za uvod stigmaflex cevi v omaro obdelava odprtine v steni s finim ometom po polaganju</t>
  </si>
  <si>
    <r>
      <t xml:space="preserve">Vodotesna zatesnitev preboja </t>
    </r>
    <r>
      <rPr>
        <sz val="10"/>
        <rFont val="Symbol"/>
        <family val="1"/>
        <charset val="2"/>
      </rPr>
      <t>f</t>
    </r>
    <r>
      <rPr>
        <sz val="10"/>
        <rFont val="Myriad Pro"/>
        <family val="2"/>
      </rPr>
      <t xml:space="preserve">75 mm skozi betonski zid za uvod stigmaflex cevi </t>
    </r>
    <r>
      <rPr>
        <sz val="10"/>
        <rFont val="Symbol"/>
        <family val="1"/>
        <charset val="2"/>
      </rPr>
      <t>f</t>
    </r>
    <r>
      <rPr>
        <sz val="10"/>
        <rFont val="Myriad Pro"/>
        <family val="2"/>
      </rPr>
      <t>63 mm, obdelava odprtine s finim vodotesnim ometom po izvedbi kabelske kanalizacije</t>
    </r>
  </si>
  <si>
    <r>
      <t xml:space="preserve">Vodotesna zatesnitev preboja </t>
    </r>
    <r>
      <rPr>
        <sz val="10"/>
        <rFont val="Symbol"/>
        <family val="1"/>
        <charset val="2"/>
      </rPr>
      <t>f</t>
    </r>
    <r>
      <rPr>
        <sz val="10"/>
        <rFont val="Myriad Pro"/>
        <family val="2"/>
      </rPr>
      <t xml:space="preserve">125 mm skozi betonski zid za uvod stigmaflex cevi </t>
    </r>
    <r>
      <rPr>
        <sz val="10"/>
        <rFont val="Symbol"/>
        <family val="1"/>
        <charset val="2"/>
      </rPr>
      <t>f</t>
    </r>
    <r>
      <rPr>
        <sz val="10"/>
        <rFont val="Myriad Pro"/>
        <family val="2"/>
      </rPr>
      <t>110 mm, obdelava odprtine s finim vodotesnim ometom po izvedbi kabelske kanalizacije</t>
    </r>
  </si>
  <si>
    <r>
      <t xml:space="preserve">Stigmaflex cev </t>
    </r>
    <r>
      <rPr>
        <sz val="10"/>
        <rFont val="Symbol"/>
        <family val="1"/>
        <charset val="2"/>
      </rPr>
      <t>f</t>
    </r>
    <r>
      <rPr>
        <sz val="10"/>
        <rFont val="Myriad Pro"/>
        <family val="2"/>
      </rPr>
      <t>63 mm (v palicah) skupaj z original čepi, vodotesnimi spoji, distančniki, koleni, …, položena v kabelski rov</t>
    </r>
  </si>
  <si>
    <r>
      <t xml:space="preserve">Stigmaflex cev </t>
    </r>
    <r>
      <rPr>
        <sz val="10"/>
        <rFont val="Symbol"/>
        <family val="1"/>
        <charset val="2"/>
      </rPr>
      <t>f</t>
    </r>
    <r>
      <rPr>
        <sz val="10"/>
        <rFont val="Myriad Pro"/>
        <family val="2"/>
      </rPr>
      <t>110 mm (v palicah) skupaj z original čepi, vodotesnimi spoji, distančniki, koleni, …, položena v kabelski rov</t>
    </r>
  </si>
  <si>
    <t>GRADBENA DELA</t>
  </si>
  <si>
    <r>
      <t>m</t>
    </r>
    <r>
      <rPr>
        <vertAlign val="superscript"/>
        <sz val="10"/>
        <rFont val="Myriad Pro"/>
        <family val="2"/>
      </rPr>
      <t>3</t>
    </r>
  </si>
  <si>
    <t>Odvoz odvečnega materiala (merjeno v raščenem stanju) na deponijo oddaljeno do 20 km, vključno s stroški deponiranja</t>
  </si>
  <si>
    <t>Zasip kabelskega jarka s tamponskim gramozem frakcije 0-32 mm s komprimiranjem v slojih po 15 cm do vrha oziroma do asfalta in planiranjem zaključnega sloja s točnostjo ±1 cm</t>
  </si>
  <si>
    <t>Izdelava posteljice iz betona C12/15 v debelini plasti d=10 cm in obbetoniranjem cevi v debelini plasti d=10 cm nad temenom cevi, polaganje ozemljilnega valjanca</t>
  </si>
  <si>
    <r>
      <t>m</t>
    </r>
    <r>
      <rPr>
        <vertAlign val="superscript"/>
        <sz val="10"/>
        <rFont val="Myriad Pro"/>
        <family val="2"/>
      </rPr>
      <t>2</t>
    </r>
  </si>
  <si>
    <t>Fino planiranje dna jarka pred položitvijo peščene oziroma betonske posteljice</t>
  </si>
  <si>
    <t>Izkop kabelskega jarka v terenu V. in VI. ktg. širine 0,30 m in globine 1,0 m (glej risbo - Karakteristični prerez kabelskega rova od ES ČRP-ZV do črpališča) - upoštevano 20% celotnega izkopa</t>
  </si>
  <si>
    <t>Izkop kabelskega jarka v terenu III. in IV. ktg. širine 0,30 m in globine 1,0 m (glej risbo - Karakteristični prerez kabelskega rova od ES ČRP-ZV do črpališča) - upoštevano 80% celotnega izkopa</t>
  </si>
  <si>
    <t>Stroški zakoličbe vseh obstoječih podzemnih komunalnih vodov - vodovod, elektrika, telekomunikacije, kanalizacija, plinovod ….</t>
  </si>
  <si>
    <t xml:space="preserve">Trasiranje nove trase kabelske kanalizacije </t>
  </si>
  <si>
    <t>Vrednost</t>
  </si>
  <si>
    <t>Opis</t>
  </si>
  <si>
    <t>Št.</t>
  </si>
  <si>
    <r>
      <t xml:space="preserve">OPOMBA:
</t>
    </r>
    <r>
      <rPr>
        <i/>
        <sz val="10"/>
        <rFont val="Myriad Pro"/>
        <family val="2"/>
      </rPr>
      <t xml:space="preserve">V vseh postavkah je potrebno upoštevati:
- transportne stroške, montažo in vgradnjo opreme,                                                          - zidarsko pomoč, drobni vezni in pritrdilni material,
- manipulativne stroške,                                          
- stroške pripravljalnih in zaključnih del!
</t>
    </r>
  </si>
  <si>
    <t xml:space="preserve"> </t>
  </si>
  <si>
    <t>1.   GRADBENA DELA</t>
  </si>
  <si>
    <t>Skupaj NN priključek - elektromontažna dela:</t>
  </si>
  <si>
    <r>
      <t xml:space="preserve">Električne meritve zaščite proti električnemu udaru in ozemljitev z izdelavo merilnega poročila, merilec mora imeti opralvljen izpit Preglednik manj zahtevnih (zahtevnih) električnih inštalacij in inštalacij zaščite pred delovanjem strele, meritve morajo biti narejene v prisotnosti odgovornega nadzornika električnih instalacij in opreme - </t>
    </r>
    <r>
      <rPr>
        <b/>
        <i/>
        <sz val="10"/>
        <rFont val="Myriad Pro"/>
        <family val="2"/>
      </rPr>
      <t>merilec mora biti prisoten pri gradnji v vseh gradbenih fazah!</t>
    </r>
  </si>
  <si>
    <t>P.M.O ČRP-6,7</t>
  </si>
  <si>
    <t xml:space="preserve"> -ožičenje omarice, s kanali za ožičenje, prekrivnimi ploščami, montažnimi letvami, vrstnimi sponkami, napisnimi ploščicami opreme omarice in kablov, uvodnicami, pritrdilnim in ostalim drobnim materialom, izdelava troplne sheme, predajo dokumentacije, meritev in certifikatov za omarico</t>
  </si>
  <si>
    <t>skupaj</t>
  </si>
  <si>
    <t>- tipka za ponovni vklop tarifnega odklopnika, zaščite IP66</t>
  </si>
  <si>
    <t>- trifazni direktni elektronski števec delovne  energije, 400/230V, 5/85A, z vgrajenim tarifnim odklopnikom, LCD prikazovalnikom in PLC krmilnim modulom - krmili delovanje tarifnega odklopnika, ima vgrajeno interno uro s koledarjem za krmiljenje tarife, kot npr. ZMXI320CPU1L1D3 (Landis@Gyr)</t>
  </si>
  <si>
    <t>merilni del</t>
  </si>
  <si>
    <t>- PEN zbiralka (Cu 30x5 mm)</t>
  </si>
  <si>
    <t>- 60 mm zbiralčni sistem (Cu 30x5 mm) - L1, L2, L3, skupaj z nosilci za pritrditev zbiralk - za direkten priklop dovodnega kabla ter varovalčnih ločilnikov</t>
  </si>
  <si>
    <t>- termoplastični lahko snemljiv pokrov zbiralčnega sistema - zaščita pred neposrednim dotikom, skupaj z nosilcem</t>
  </si>
  <si>
    <t xml:space="preserve">- horizontalni varovalčni ločilnik za sistem BUS 60 (predvarovalke za varovanje odvodnikov prenapetosti), tripolni, kot npr. HVL00 (160A) z NV varovalkami 80 A gG </t>
  </si>
  <si>
    <t xml:space="preserve">- vertikalni varovalčni ločilnik za D02, sistem BUS 60 (glavne varovalke ES ČRP-ZV), tripolni, kot npr. Schrack (Secur Powerliner) z NV varovalkami 3x50A gG </t>
  </si>
  <si>
    <t xml:space="preserve">- vertikalni varovalčni ločilnik za D02, sistem BUS 60 (glavne varovalke R ČRP-6), tripolni, kot npr. Schrack (Secur Powerliner) z NV varovalkami 3x20A gG </t>
  </si>
  <si>
    <t>- odstrani se obstoječ horizontalni varovalčni ločilnik</t>
  </si>
  <si>
    <t>priključni del</t>
  </si>
  <si>
    <r>
      <t xml:space="preserve">Dopolnitev obstoječe priključno merilna omare  </t>
    </r>
    <r>
      <rPr>
        <b/>
        <i/>
        <sz val="10"/>
        <rFont val="Myriad Pro"/>
        <family val="2"/>
      </rPr>
      <t xml:space="preserve">P.M.O. ČRP-6,7 </t>
    </r>
    <r>
      <rPr>
        <sz val="10"/>
        <rFont val="Myriad Pro"/>
        <family val="2"/>
      </rPr>
      <t>- zaradi dograditve enega merilnega mesta, vanjo se vgradi sledeča oprema:</t>
    </r>
  </si>
  <si>
    <t>Napisne ploščice pritrjene na kable v kabelskih jaških</t>
  </si>
  <si>
    <r>
      <t>Kabelski čevelji za kabel NAYY-J 4x70 + 2,5 mm</t>
    </r>
    <r>
      <rPr>
        <vertAlign val="superscript"/>
        <sz val="10"/>
        <rFont val="Myriad Pro"/>
        <family val="2"/>
      </rPr>
      <t xml:space="preserve">2 </t>
    </r>
    <r>
      <rPr>
        <sz val="10"/>
        <rFont val="Myriad Pro"/>
        <family val="2"/>
      </rPr>
      <t>-  Al/Cu 70 mm</t>
    </r>
    <r>
      <rPr>
        <vertAlign val="superscript"/>
        <sz val="10"/>
        <rFont val="Myriad Pro"/>
        <family val="2"/>
      </rPr>
      <t>2</t>
    </r>
    <r>
      <rPr>
        <sz val="10"/>
        <rFont val="Myriad Pro"/>
        <family val="2"/>
      </rPr>
      <t>/</t>
    </r>
    <r>
      <rPr>
        <sz val="10"/>
        <rFont val="Symbol"/>
        <family val="1"/>
        <charset val="2"/>
      </rPr>
      <t>f</t>
    </r>
    <r>
      <rPr>
        <sz val="10"/>
        <rFont val="Myriad Pro"/>
        <family val="2"/>
      </rPr>
      <t>10 mm,  štiri žilni kabelski končnik, toploskrčne cevi z lepilom za zaščito kabelskih čevljev, priklop kabla</t>
    </r>
  </si>
  <si>
    <r>
      <t>Kabel NAYY-J 4x70 + 2,5 mm</t>
    </r>
    <r>
      <rPr>
        <vertAlign val="superscript"/>
        <sz val="10"/>
        <rFont val="Myriad Pro"/>
        <family val="2"/>
      </rPr>
      <t>2</t>
    </r>
    <r>
      <rPr>
        <sz val="10"/>
        <rFont val="Myriad Pro"/>
        <family val="2"/>
      </rPr>
      <t xml:space="preserve"> uvlečen v kabelsko kanalizacijo</t>
    </r>
  </si>
  <si>
    <r>
      <t>Izvlačenje obstoječega podzemnega NN priključnega voda NAYY-J 4x35 + 2,5 mm</t>
    </r>
    <r>
      <rPr>
        <vertAlign val="superscript"/>
        <sz val="10"/>
        <rFont val="Myriad Pro"/>
        <family val="2"/>
      </rPr>
      <t>2</t>
    </r>
    <r>
      <rPr>
        <sz val="10"/>
        <rFont val="Myriad Pro"/>
        <family val="2"/>
      </rPr>
      <t xml:space="preserve"> iz kabelske kanalizacije (od obstoječe transformatorske postaje TP DOBROVO do obstoječe priključno merilne omare P.M.O JR), zvijanje kabla v kolut in odvoz kabla v skladišče upravljavca NN omrežja</t>
    </r>
  </si>
  <si>
    <r>
      <t>Odklop obstoječega podzemnega NN priključnega voda NAYY-J 4x35 + 2,5 mm</t>
    </r>
    <r>
      <rPr>
        <vertAlign val="superscript"/>
        <sz val="10"/>
        <rFont val="Myriad Pro"/>
        <family val="2"/>
      </rPr>
      <t>2</t>
    </r>
    <r>
      <rPr>
        <sz val="10"/>
        <rFont val="Myriad Pro"/>
        <family val="2"/>
      </rPr>
      <t xml:space="preserve"> (v obstoječi R.K.O. JAPNIŠČE in  obstoječi priključno merilni omari P.M.O ČRP-6,7)  </t>
    </r>
  </si>
  <si>
    <t>2.   NN PRIKLJUČEK - ELEKTROMONTAŽNA DELA</t>
  </si>
  <si>
    <t>Skupaj črpališče - elektromontažna dela:</t>
  </si>
  <si>
    <t>Izdelava - dopolnitev aplikativnega SCADA sistema upravljalca črpališča, aplikativna programska oprema, izdelava in dinamizacija shematskega diagrama, razširitev podatkovne baze spremenljivk, razširitev podatkovne baze za grafične diagrame, instalacija in testiranje ter spuščanje v pogon, nadgradnja programske opreme</t>
  </si>
  <si>
    <t xml:space="preserve">Izdelava aplikativne programske opreme za GPRS modem - program mora omogočati avtomatično povezavo v GPRS omrežje upravljalca (Radius) in skrb za TCP/IP zvezo, delovanje z dinamičnim in statičnim IP, urgiranje preko SMS sporočil, klicni dostop do Ethernet priključka,  komplet dobavljena in preizkušena oprema </t>
  </si>
  <si>
    <t>Izdelava programa delovanja v odvisnosti od procesa, izdelava I/O tabel, komplet preizkus delovanja in spuščanje v pogon, uskladitve programerja z upravljalcem črpališča</t>
  </si>
  <si>
    <t>- plovno stikalo</t>
  </si>
  <si>
    <t>- hidrostatična sonda</t>
  </si>
  <si>
    <t>- potopna črpalka</t>
  </si>
  <si>
    <t>Prikop kabla na vrstne sponke v razdelilniku (na krmilnik skladno s shemo in po navodilih dobavitelja opreme) na elementu za:</t>
  </si>
  <si>
    <t>ES ČRP-ZV</t>
  </si>
  <si>
    <t>- ožičenje električnega sestava, s kanali za ožičenje, prekrivnimi ploščami, montažnimi letvami, napisnimi ploščicami opreme električnega sestavaa in kablov, uvodnicami, pritrdilnim in ostalim drobnim materialom, izdelava krmilnih in vezalnih načrtov, predaja dokumentacije, meritve in certifikat za električnia sestav</t>
  </si>
  <si>
    <t>- sistem viličastih zbiralk L1, L2, L3</t>
  </si>
  <si>
    <r>
      <t>- priključni blok 8x6 mm</t>
    </r>
    <r>
      <rPr>
        <vertAlign val="superscript"/>
        <sz val="10"/>
        <rFont val="Myriad Pro"/>
        <family val="2"/>
      </rPr>
      <t>2</t>
    </r>
    <r>
      <rPr>
        <sz val="10"/>
        <rFont val="Myriad Pro"/>
        <family val="2"/>
      </rPr>
      <t>, montaža na DIN letev</t>
    </r>
  </si>
  <si>
    <t>- cevna varovalka 250V, 0,05A, velikosti 5x20 mm, kot npr. G 20/0.05A/F (Weidmüller)</t>
  </si>
  <si>
    <r>
      <t>- vrstna sponka 4 mm</t>
    </r>
    <r>
      <rPr>
        <vertAlign val="superscript"/>
        <sz val="10"/>
        <rFont val="Myriad Pro"/>
        <family val="2"/>
      </rPr>
      <t xml:space="preserve">2 </t>
    </r>
    <r>
      <rPr>
        <sz val="10"/>
        <rFont val="Myriad Pro"/>
        <family val="2"/>
      </rPr>
      <t>za cevne varovalke, z LED indikacijo stanja, kot npr. WSI 4 LD 10-36VUC 1X2P (Weidmüller), montaža na DIN letev</t>
    </r>
  </si>
  <si>
    <r>
      <t>- signalna vrstna sponka 4 mm</t>
    </r>
    <r>
      <rPr>
        <vertAlign val="superscript"/>
        <sz val="10"/>
        <rFont val="Myriad Pro"/>
        <family val="2"/>
      </rPr>
      <t>2</t>
    </r>
    <r>
      <rPr>
        <sz val="10"/>
        <rFont val="Myriad Pro"/>
        <family val="2"/>
      </rPr>
      <t>, montaža na DIN letev</t>
    </r>
  </si>
  <si>
    <r>
      <t>- krmilna vrstna sponka 4 mm</t>
    </r>
    <r>
      <rPr>
        <vertAlign val="superscript"/>
        <sz val="10"/>
        <rFont val="Myriad Pro"/>
        <family val="2"/>
      </rPr>
      <t>2</t>
    </r>
    <r>
      <rPr>
        <sz val="10"/>
        <rFont val="Myriad Pro"/>
        <family val="2"/>
      </rPr>
      <t>, montaža na DIN letev</t>
    </r>
  </si>
  <si>
    <r>
      <t>- energetska vrstna sponka 6 mm</t>
    </r>
    <r>
      <rPr>
        <vertAlign val="superscript"/>
        <sz val="10"/>
        <rFont val="Myriad Pro"/>
        <family val="2"/>
      </rPr>
      <t>2</t>
    </r>
    <r>
      <rPr>
        <sz val="10"/>
        <rFont val="Myriad Pro"/>
        <family val="2"/>
      </rPr>
      <t>, montaža na DIN letev</t>
    </r>
  </si>
  <si>
    <r>
      <t>- energetska vrstna sponka 16 mm</t>
    </r>
    <r>
      <rPr>
        <vertAlign val="superscript"/>
        <sz val="10"/>
        <rFont val="Myriad Pro"/>
        <family val="2"/>
      </rPr>
      <t>2</t>
    </r>
    <r>
      <rPr>
        <sz val="10"/>
        <rFont val="Myriad Pro"/>
        <family val="2"/>
      </rPr>
      <t>, montaža na DIN letev</t>
    </r>
  </si>
  <si>
    <r>
      <t>- prenapetostna asimetrična in simetrična zaščita za tokovne ali komunikacijske zanke, I</t>
    </r>
    <r>
      <rPr>
        <vertAlign val="subscript"/>
        <sz val="10"/>
        <rFont val="Myriad Pro"/>
        <family val="2"/>
      </rPr>
      <t>imp</t>
    </r>
    <r>
      <rPr>
        <sz val="10"/>
        <rFont val="Myriad Pro"/>
        <family val="2"/>
      </rPr>
      <t xml:space="preserve"> (8/20)= 10 kA, 24V DC, kot npr. PZV 301 (Eltra)</t>
    </r>
  </si>
  <si>
    <t>- LTE/UMTS/GPRS/GSM (800/850/900/1800/1900/2100/2600 MHz) komunikacijski LTE ruter za prenos podatkov v nadzorni center in daljinski nadzor, kot npr. RUT955 (Teltonika), napajanje 24V DC, komplet z anteno skupaj s priključnim kablom in konektorjem dolžine 2 m  (SIM kartico zagotovi investitor)</t>
  </si>
  <si>
    <r>
      <t xml:space="preserve">- prosto programabilni logični krmilnik z zaslonom, kot npr. V130-33-R34 (Unitronics) - </t>
    </r>
    <r>
      <rPr>
        <sz val="10"/>
        <color indexed="8"/>
        <rFont val="Myriad Pro"/>
        <family val="2"/>
      </rPr>
      <t xml:space="preserve">20 digitalnih vhodov, 2 digitalno/analogna vhoda, 12 relejskih izhodov, RS232/RS485 serijski vmesnik, Ethernet kartica, napajanje 24VDC </t>
    </r>
  </si>
  <si>
    <t>- polnilna baterija 24V DC/3,4 Ah, brez vzdrževanja, namestitev možna v vseh položajih, kot npr. QUINT-BAT/24DC/3.4Ah</t>
  </si>
  <si>
    <t>- elektronski stabiliziran napajalnik, vhod 230V AC, izhod 24V DC, 5A, možnost priklopa baterij za rezrvno napajanje, kot npr. LP442405 (Schrack), za montažo na DIN letev, maksimalna kapaciteta polnilnih baterij 50Ah</t>
  </si>
  <si>
    <t>- krmilna tipka za vgradnjo na DIN letev, 16A, kontaktni sklop (1x NO), kot npr. t216 (Eti)</t>
  </si>
  <si>
    <t>- signalna svetilka za vgradnjo na DIN letev, kot npr. ohišje svetilke M22-L-R, LED element M22-LED-R, nosilec M22-A, adapter za DIN letev M22-IVS (Eaton)</t>
  </si>
  <si>
    <t>- signalna svetilka za vgradnjo na DIN letev, kot npr. ohišje svetilke M22-L-G, LED element M22-LED-G, nosilec M22-A, adapter za DIN letev M22-IVS (Eaton)</t>
  </si>
  <si>
    <t>- krmilno stikalo za vgradnjo na DIN letev, 20A, kontaktni sklop 2x (1-0-2), kot npr. CG8 A211 VE21 (Schrack)</t>
  </si>
  <si>
    <t>- miniaturni rele, krmilna napetost 24V DC,  2x preklopni kontakt NO/NZ 12A, z ničelno diodo, s podnožjem za DIN letev, kot npr. ERM2-024DCL, podnožje ERB2-T (Eti),</t>
  </si>
  <si>
    <t>- miniaturni rele, krmilna napetost 24V DC,  4x preklopni kontakt NO/NZ 6A, z ničelno diodo, s podnožjem za DIN letev, kot npr. ERM4-024DCL, podnožje ERB4-T (Eti),</t>
  </si>
  <si>
    <r>
      <t>- kontaktor 400V/4,0 kW (AC3), I</t>
    </r>
    <r>
      <rPr>
        <vertAlign val="subscript"/>
        <sz val="10"/>
        <rFont val="Myriad Pro"/>
        <family val="2"/>
      </rPr>
      <t>th</t>
    </r>
    <r>
      <rPr>
        <sz val="10"/>
        <rFont val="Myriad Pro"/>
        <family val="2"/>
      </rPr>
      <t>= 25 A, krmilna napetost 24V DC, kot npr. CEM9.10 (Eti), glavni kontakti 3xNO, pomožni kontakt 1xNO</t>
    </r>
  </si>
  <si>
    <t>- rele za nadzor gladine vode uporabljen kot rele za zaščito črpalke rele pri vdoru vode, s prikazom stanja in pomožnim kontaktnim sklopom NO/NZ, kot npr. HRH-5 (Eti)</t>
  </si>
  <si>
    <t>- mehki zagon,  400V AC, 24 A, krmilna napetost 24V DC, kot npr. DS7-340SX024NO-N (Eaton), zaščite IP20, nastavitve in zagon do funkcionalnega delovanja</t>
  </si>
  <si>
    <r>
      <t>- motorsko zaščitno stikalo s termičnim in magnetnim kratkostičnim sprožilnikom, 400V, I</t>
    </r>
    <r>
      <rPr>
        <vertAlign val="subscript"/>
        <sz val="10"/>
        <rFont val="Myriad Pro"/>
        <family val="2"/>
      </rPr>
      <t>cu</t>
    </r>
    <r>
      <rPr>
        <sz val="10"/>
        <rFont val="Myriad Pro"/>
        <family val="2"/>
      </rPr>
      <t xml:space="preserve"> = 32 kA, tripolni, I</t>
    </r>
    <r>
      <rPr>
        <vertAlign val="subscript"/>
        <sz val="10"/>
        <rFont val="Myriad Pro"/>
        <family val="2"/>
      </rPr>
      <t>r</t>
    </r>
    <r>
      <rPr>
        <sz val="10"/>
        <rFont val="Myriad Pro"/>
        <family val="2"/>
      </rPr>
      <t>=16-20 A, I</t>
    </r>
    <r>
      <rPr>
        <vertAlign val="subscript"/>
        <sz val="10"/>
        <rFont val="Myriad Pro"/>
        <family val="2"/>
      </rPr>
      <t>rm</t>
    </r>
    <r>
      <rPr>
        <sz val="10"/>
        <rFont val="Myriad Pro"/>
        <family val="2"/>
      </rPr>
      <t>= 240 A,  kot npr. MPE25-20 (Eti), s pomožnim kontaktnim sklopom ACBFE-11 kontakti 1xNO + 1xNZ</t>
    </r>
  </si>
  <si>
    <r>
      <t>- motorsko zaščitno stikalo s termičnim in magnetnim kratkostičnim sprožilnikom, 400V, I</t>
    </r>
    <r>
      <rPr>
        <vertAlign val="subscript"/>
        <sz val="10"/>
        <rFont val="Myriad Pro"/>
        <family val="2"/>
      </rPr>
      <t>cu</t>
    </r>
    <r>
      <rPr>
        <sz val="10"/>
        <rFont val="Myriad Pro"/>
        <family val="2"/>
      </rPr>
      <t xml:space="preserve"> = 32 kA, tripolni, I</t>
    </r>
    <r>
      <rPr>
        <vertAlign val="subscript"/>
        <sz val="10"/>
        <rFont val="Myriad Pro"/>
        <family val="2"/>
      </rPr>
      <t>r</t>
    </r>
    <r>
      <rPr>
        <sz val="10"/>
        <rFont val="Myriad Pro"/>
        <family val="2"/>
      </rPr>
      <t>= 4,0-6,3 A, I</t>
    </r>
    <r>
      <rPr>
        <vertAlign val="subscript"/>
        <sz val="10"/>
        <rFont val="Myriad Pro"/>
        <family val="2"/>
      </rPr>
      <t>rm</t>
    </r>
    <r>
      <rPr>
        <sz val="10"/>
        <rFont val="Myriad Pro"/>
        <family val="2"/>
      </rPr>
      <t>= 75 A,  kot npr. MPE25-6,3 (Eti), s pomožnim kontaktnim sklopom ACBFE-11 kontakti 1xNO + 1xNZ</t>
    </r>
  </si>
  <si>
    <r>
      <t>- zaščitno stikalo na diferenčni tok z nadtokovno zaščito, 230V, I</t>
    </r>
    <r>
      <rPr>
        <vertAlign val="subscript"/>
        <sz val="10"/>
        <rFont val="Myriad Pro"/>
        <family val="2"/>
      </rPr>
      <t>cu</t>
    </r>
    <r>
      <rPr>
        <sz val="10"/>
        <rFont val="Myriad Pro"/>
        <family val="2"/>
      </rPr>
      <t xml:space="preserve"> = 6 kA, dvopolno, kot npr. KZS 1M C10A/30 mA (Eti)</t>
    </r>
  </si>
  <si>
    <r>
      <t>- instalacijski odklopnik, 440V DC, I</t>
    </r>
    <r>
      <rPr>
        <vertAlign val="subscript"/>
        <sz val="10"/>
        <rFont val="Myriad Pro"/>
        <family val="2"/>
      </rPr>
      <t>cu</t>
    </r>
    <r>
      <rPr>
        <sz val="10"/>
        <rFont val="Myriad Pro"/>
        <family val="2"/>
      </rPr>
      <t xml:space="preserve"> = 10 kA, enopolnii, kot npr. ETIMAT P10-DC C4A</t>
    </r>
  </si>
  <si>
    <r>
      <t>- instalacijski odklopnik, 230V, I</t>
    </r>
    <r>
      <rPr>
        <vertAlign val="subscript"/>
        <sz val="10"/>
        <rFont val="Myriad Pro"/>
        <family val="2"/>
      </rPr>
      <t>cu</t>
    </r>
    <r>
      <rPr>
        <sz val="10"/>
        <rFont val="Myriad Pro"/>
        <family val="2"/>
      </rPr>
      <t xml:space="preserve"> = 10 kA, enopolni, kot npr. ETIMAT P10 B10A (Eti)</t>
    </r>
  </si>
  <si>
    <r>
      <t>- instalacijski odklopnik, 230V, I</t>
    </r>
    <r>
      <rPr>
        <vertAlign val="subscript"/>
        <sz val="10"/>
        <rFont val="Myriad Pro"/>
        <family val="2"/>
      </rPr>
      <t>cu</t>
    </r>
    <r>
      <rPr>
        <sz val="10"/>
        <rFont val="Myriad Pro"/>
        <family val="2"/>
      </rPr>
      <t xml:space="preserve"> = 10 kA, enopolni, kot npr. ETIMAT P10 C6A (Eti)</t>
    </r>
  </si>
  <si>
    <r>
      <t>- instalacijski odklopnik, 400V, I</t>
    </r>
    <r>
      <rPr>
        <vertAlign val="subscript"/>
        <sz val="10"/>
        <rFont val="Myriad Pro"/>
        <family val="2"/>
      </rPr>
      <t>cu</t>
    </r>
    <r>
      <rPr>
        <sz val="10"/>
        <rFont val="Myriad Pro"/>
        <family val="2"/>
      </rPr>
      <t xml:space="preserve"> = 10 kA, tripolni, kot npr. ETIMAT P10 C6A/3P (Eti)</t>
    </r>
  </si>
  <si>
    <t>- servisna vtičnica 230V AC, 16A, kot npr. Z-SD230 (Eaton)</t>
  </si>
  <si>
    <t>- električni grelec 230V AC, 45 W za razvlaževanje omare, kot npr. IUK08342 (Schrack), regulator temperature in vlage, 0-60°C, 50 - 90%, s preklopnim kontaktom NO/NZ, kot npr. IU008560-A (Schrack)</t>
  </si>
  <si>
    <t>- ventilator s filtrom za prezračevanje omare, 230V AC, 19W kot npr. RC-90 (Himel), izhodni filter kot npr. IUKNE250 (Schrack) in termostat za prezračevanje 0-60°C s kontaktom NZ, kot npr. IUK08566 (Schrackl)</t>
  </si>
  <si>
    <t>- servisna svetilka 1xFLC 18W, kot npr. IU008515 (Schrack) in stikalom za vklop na vratih omare, kot npr. DSW010</t>
  </si>
  <si>
    <t>- mikrostikalo - kontaktni javljalnik, montiran na okvir vrat, kot npr. LS-11</t>
  </si>
  <si>
    <t>- rele prisotnosti faz s prikazom stanja in pomožnim kontaktnim sklopom NO/NZ, kot npr. HRN-54N (Eti)</t>
  </si>
  <si>
    <r>
      <t>prenapetostni zaščitni odvodnik II. stopnje, I</t>
    </r>
    <r>
      <rPr>
        <vertAlign val="subscript"/>
        <sz val="10"/>
        <rFont val="Myriad Pro"/>
        <family val="2"/>
      </rPr>
      <t>n</t>
    </r>
    <r>
      <rPr>
        <sz val="10"/>
        <rFont val="Myriad Pro"/>
        <family val="2"/>
      </rPr>
      <t xml:space="preserve"> (8/20)= 20 kA, tripolni + N, s prikazom stanja kot npr. PZH II V3+1/275/50 (Hermi)</t>
    </r>
  </si>
  <si>
    <t>- premostitvena tuljava kot npr. PZH L 63 (Hermi)</t>
  </si>
  <si>
    <r>
      <t>- glavno bremensko ločilno stikalo za vgradnjo na DIN letev, I</t>
    </r>
    <r>
      <rPr>
        <vertAlign val="subscript"/>
        <sz val="10"/>
        <rFont val="Myriad Pro"/>
        <family val="2"/>
      </rPr>
      <t>n</t>
    </r>
    <r>
      <rPr>
        <sz val="10"/>
        <rFont val="Myriad Pro"/>
        <family val="2"/>
      </rPr>
      <t>=63A, kontaktni sklop 3x (0-1), z indikacijo položaja kontakta, kot npr. CLBS 635 3p (Eti)</t>
    </r>
  </si>
  <si>
    <r>
      <t xml:space="preserve">Električni sestav-razdelilnik </t>
    </r>
    <r>
      <rPr>
        <b/>
        <i/>
        <sz val="10"/>
        <rFont val="Myriad Pro"/>
        <family val="2"/>
      </rPr>
      <t xml:space="preserve">ES ČRP-ZV </t>
    </r>
    <r>
      <rPr>
        <sz val="10"/>
        <rFont val="Myriad Pro"/>
        <family val="2"/>
      </rPr>
      <t>- tipska prostostoječa kabelska omarica iz nerjaveče pločevine, dimenzij (šxvxg): 600 x 900 x 300 mm(stopnja IP zaščite na prah in vodo naj bo IP54, stopnja odpornosti na udarce pa IK08), s podstavkom dimenzij (šxvxg): 600 x 100 x 300 mm, montirana na betonski temelj, razdeljena na napajalni in krmilni del, vrata opremljena s  ključavnico vzdrževalca kanalizacijskega omrežj, omarica opremljena z  DIN letvami ter perforirano montažno ploščo za vgradnjo opreme, ventilacijsko oprtino za dovod svežega zraka v onarico ter ventilacijsko odprtino za odvod toplega zraka iz omarice, žepki za načrte, ožičena in preiskušana, s sledečimi elementi:</t>
    </r>
  </si>
  <si>
    <t>Merilnik nivoja tekočine v črpališču s  hidrostatično sondo primeren za agresivne tekočine - merilna membrana: CERAPHIRE, suha, robustna, referenčna točnost: +/-0,2 %, cev sonde 316L, d= 42 mm, ohišje iz nerjavečega materiala, območje senzorja: 200mbar/20kPa/3psi relativno, 2mH2O/6ftH2O/80inH2O, tokovni izhod 4-20 mA, vgrajena prenapetostna zaščita, priključni kablel dolžine 10 m,  kot npr. Waterpilot FMX21 (Endres+Hauser),  skupaj s priključno dozo IP66/67, obešalom  za pritrditev na strop črpališča in začitno cevjo d=50 mm, dolžine 2 m s pritrdilnim materialom za montažo na steno črpališča</t>
  </si>
  <si>
    <t>Nivojsko stikalo "Hruška" z nosilno vrvico in utežjo, mikro stikalo (preklopni kontakt  5A, 250V, kot preklopa 10°), stopnja IP zaščite na prah in vodo je IP68 / 2 bar, dimenzij (hxd): 190x100 mm, skupaj s priključnim kablom TPR 3x0,75 mm2 dolžine 15 m, kot npr. NIVA MS1 (Nolta), skupaj z nosilcem iz nerjavečega profila za pritrditev na steno črpališča</t>
  </si>
  <si>
    <r>
      <t>Premostitveni kabel za izenečitev potenciala z vodnikom H07V-K 16 mm</t>
    </r>
    <r>
      <rPr>
        <vertAlign val="superscript"/>
        <sz val="10"/>
        <rFont val="Myriad Pro"/>
        <family val="2"/>
      </rPr>
      <t>2</t>
    </r>
    <r>
      <rPr>
        <sz val="10"/>
        <rFont val="Myriad Pro"/>
        <family val="2"/>
      </rPr>
      <t xml:space="preserve">  dolžine 0,5m, na obeh koncih zaključen s kabelskim čevljem, skupaj z vijakom z zobato podložko za pritrditev v konstrukcijo</t>
    </r>
  </si>
  <si>
    <r>
      <t>- 16 mm</t>
    </r>
    <r>
      <rPr>
        <vertAlign val="superscript"/>
        <sz val="10"/>
        <rFont val="Myriad Pro"/>
        <family val="2"/>
      </rPr>
      <t xml:space="preserve">2 </t>
    </r>
  </si>
  <si>
    <t>Vodnik H07V-K za izenačevanje potenciala in povezavo kovinskih mas</t>
  </si>
  <si>
    <r>
      <t>Glavna ozemljitvena zbiralka (G.I.P.), Cu zbiralka dimenzij (šxvxg): 300x50x10 mm, z nosilcema pritrjena na steno, skupaj s priključnimi sponkami za priklop vodnikov H07V-K 6-25 mm</t>
    </r>
    <r>
      <rPr>
        <vertAlign val="superscript"/>
        <sz val="10"/>
        <rFont val="Myriad Pro"/>
        <family val="2"/>
      </rPr>
      <t xml:space="preserve">2 </t>
    </r>
    <r>
      <rPr>
        <sz val="10"/>
        <rFont val="Myriad Pro"/>
        <family val="2"/>
      </rPr>
      <t>ter ozemlilnega valjanca</t>
    </r>
  </si>
  <si>
    <r>
      <t>Razvodna n/o plastična doza, dimenzij (axbxh): 210 x 150 x 70 mm, zaščite IP67, pritrjena na steno črpališča, za priklop treh sistemskih kablov črpalk (2x 07RN-F 4x2,5 + 3x1 mm</t>
    </r>
    <r>
      <rPr>
        <vertAlign val="superscript"/>
        <sz val="10"/>
        <rFont val="Myriad Pro"/>
        <family val="2"/>
      </rPr>
      <t>2</t>
    </r>
    <r>
      <rPr>
        <sz val="10"/>
        <rFont val="Myriad Pro"/>
        <family val="2"/>
      </rPr>
      <t xml:space="preserve"> in 1x 07RN-F 4x1,5 + 3x1 mm</t>
    </r>
    <r>
      <rPr>
        <vertAlign val="superscript"/>
        <sz val="10"/>
        <rFont val="Myriad Pro"/>
        <family val="2"/>
      </rPr>
      <t>2</t>
    </r>
    <r>
      <rPr>
        <sz val="10"/>
        <rFont val="Myriad Pro"/>
        <family val="2"/>
      </rPr>
      <t>) na  tri napajalne kable tipa H07RN8-F (2x 7x2,5 mm</t>
    </r>
    <r>
      <rPr>
        <vertAlign val="superscript"/>
        <sz val="10"/>
        <rFont val="Myriad Pro"/>
        <family val="2"/>
      </rPr>
      <t>2</t>
    </r>
    <r>
      <rPr>
        <sz val="10"/>
        <rFont val="Myriad Pro"/>
        <family val="2"/>
      </rPr>
      <t xml:space="preserve"> in 1x 7x1,5 mm</t>
    </r>
    <r>
      <rPr>
        <vertAlign val="superscript"/>
        <sz val="10"/>
        <rFont val="Myriad Pro"/>
        <family val="2"/>
      </rPr>
      <t>2</t>
    </r>
    <r>
      <rPr>
        <sz val="10"/>
        <rFont val="Myriad Pro"/>
        <family val="2"/>
      </rPr>
      <t>),  opremljena z enaindvajsetimi vrstnimi sponkami 4 mm</t>
    </r>
    <r>
      <rPr>
        <vertAlign val="superscript"/>
        <sz val="10"/>
        <rFont val="Myriad Pro"/>
        <family val="2"/>
      </rPr>
      <t xml:space="preserve">2 </t>
    </r>
    <r>
      <rPr>
        <sz val="10"/>
        <rFont val="Myriad Pro"/>
        <family val="2"/>
      </rPr>
      <t xml:space="preserve">ter šestimi  tipskimi uvodnicami IP67 za uvod kablov </t>
    </r>
  </si>
  <si>
    <r>
      <rPr>
        <sz val="10"/>
        <rFont val="Symbol"/>
        <family val="1"/>
        <charset val="2"/>
      </rPr>
      <t>- </t>
    </r>
    <r>
      <rPr>
        <sz val="10"/>
        <rFont val="Myriad Pro"/>
        <family val="2"/>
      </rPr>
      <t xml:space="preserve"> 25/22,1 mm</t>
    </r>
  </si>
  <si>
    <r>
      <rPr>
        <sz val="10"/>
        <rFont val="Symbol"/>
        <family val="1"/>
        <charset val="2"/>
      </rPr>
      <t>- </t>
    </r>
    <r>
      <rPr>
        <sz val="10"/>
        <rFont val="Myriad Pro"/>
        <family val="2"/>
      </rPr>
      <t xml:space="preserve"> 32/28,6 mm</t>
    </r>
  </si>
  <si>
    <r>
      <rPr>
        <sz val="10"/>
        <rFont val="Symbol"/>
        <family val="1"/>
        <charset val="2"/>
      </rPr>
      <t>- </t>
    </r>
    <r>
      <rPr>
        <sz val="10"/>
        <rFont val="Myriad Pro"/>
        <family val="2"/>
      </rPr>
      <t xml:space="preserve"> 40/35,8 mm</t>
    </r>
  </si>
  <si>
    <t>Ravna plastična instalacijska cev (VRM-TURBO), položena nadometno, z razvodnimi dozami in pritrdilnim materialom</t>
  </si>
  <si>
    <r>
      <t>- 3x0,5 mm</t>
    </r>
    <r>
      <rPr>
        <vertAlign val="superscript"/>
        <sz val="10"/>
        <rFont val="Myriad Pro"/>
        <family val="2"/>
      </rPr>
      <t>2</t>
    </r>
  </si>
  <si>
    <r>
      <t xml:space="preserve">Finožični oklopljeni signalni kabel z izolacijo iz gume (za polaganje tudi direktno v vodo), kot npr. </t>
    </r>
    <r>
      <rPr>
        <b/>
        <i/>
        <sz val="10"/>
        <rFont val="Myriad Pro"/>
        <family val="2"/>
      </rPr>
      <t xml:space="preserve">OLFLEX 110 CY Black </t>
    </r>
    <r>
      <rPr>
        <sz val="10"/>
        <rFont val="Myriad Pro"/>
        <family val="2"/>
      </rPr>
      <t>položen v stigmaflex cev kabelske kanalizacije in PN cevi</t>
    </r>
  </si>
  <si>
    <r>
      <t>- 7x1,5 mm</t>
    </r>
    <r>
      <rPr>
        <vertAlign val="superscript"/>
        <sz val="10"/>
        <rFont val="Myriad Pro"/>
        <family val="2"/>
      </rPr>
      <t>2</t>
    </r>
  </si>
  <si>
    <r>
      <t>- 7x2,5 mm</t>
    </r>
    <r>
      <rPr>
        <vertAlign val="superscript"/>
        <sz val="10"/>
        <rFont val="Myriad Pro"/>
        <family val="2"/>
      </rPr>
      <t>2</t>
    </r>
  </si>
  <si>
    <r>
      <t xml:space="preserve">Finožični napajalni kabel z izolacijo iz gume (za polaganje tudi direktno v vodo), kot npr. </t>
    </r>
    <r>
      <rPr>
        <b/>
        <i/>
        <sz val="10"/>
        <rFont val="Myriad Pro"/>
        <family val="2"/>
      </rPr>
      <t>H07RN8-F</t>
    </r>
    <r>
      <rPr>
        <sz val="10"/>
        <rFont val="Myriad Pro"/>
        <family val="2"/>
      </rPr>
      <t xml:space="preserve"> položen uvlečen v stigmaflex cev kabelske kanalizacije oziroma PNT cevi v črpališču</t>
    </r>
  </si>
  <si>
    <r>
      <t>- 5x10 mm</t>
    </r>
    <r>
      <rPr>
        <vertAlign val="superscript"/>
        <sz val="10"/>
        <rFont val="Myriad Pro"/>
        <family val="2"/>
      </rPr>
      <t>2</t>
    </r>
  </si>
  <si>
    <t>Kabelski tulci za zaključek kabla, toploskrčne cevi z lepilom za zaščito kabelskih tulcev, priklop kabla</t>
  </si>
  <si>
    <r>
      <t xml:space="preserve">Napajalni kabel </t>
    </r>
    <r>
      <rPr>
        <b/>
        <i/>
        <sz val="10"/>
        <rFont val="Myriad Pro"/>
        <family val="2"/>
      </rPr>
      <t xml:space="preserve">NYY-J </t>
    </r>
    <r>
      <rPr>
        <sz val="10"/>
        <rFont val="Myriad Pro"/>
        <family val="2"/>
      </rPr>
      <t>povezava med P.M.O. ČRP-6,7 in ES ČRP-ZV</t>
    </r>
  </si>
  <si>
    <t>3.   ČRPALIŠČE - ELEKTROMONTAŽNA DELA</t>
  </si>
  <si>
    <t>Skupaj ostalo:</t>
  </si>
  <si>
    <t>Predaja vseh atestov, potrdil o meritvah , zapisnikov in predpisanih izjav ter ostale tehnične dokumentacije za vgrajen material, napeljave,naprave in opremo tega objekta</t>
  </si>
  <si>
    <r>
      <t xml:space="preserve">Izdelava geodetskega posnetka in izdelava elaborata za vris v kataster komunalnih vodov, vnos v kataster komunalnih komunalnih vodov, </t>
    </r>
    <r>
      <rPr>
        <b/>
        <i/>
        <u/>
        <sz val="10"/>
        <rFont val="Myriad Pro"/>
        <family val="2"/>
      </rPr>
      <t>posnetek izvesti pred zasipanje kabelskega jarka vodov</t>
    </r>
    <r>
      <rPr>
        <sz val="10"/>
        <rFont val="Arial CE"/>
        <charset val="238"/>
      </rPr>
      <t/>
    </r>
  </si>
  <si>
    <t>Priprava podlog z vrisanimi spremembami instalacij, z vsemi vrisanimi shemami, seznam z opisom sprememb ter predaja te dokumentacije projektantskemu podjetju za izdelavo projekta izvedenih del električnih napeljav (PID)</t>
  </si>
  <si>
    <t>Izdelava manjših sprememb projektnih rešitev ali kontrolnih izračunov in preverjanj predlaganih sprememb na predlog izvajalca, nadzornika, investitorja - vrednost urne postavke po priporočilih IZS in ZAPS, vključen je tudi potovalni čas</t>
  </si>
  <si>
    <t>Strokovni nadzor električnih napeljav - vrednost urne postavke po priporočilih IZS in ZAPS, vključen je tudi potovalni čas</t>
  </si>
  <si>
    <t>Projektantski nadzor električnih napeljav - vrednost urne postavke po priporočilih IZS in ZAPS, vključen je tudi potovalni čas</t>
  </si>
  <si>
    <t>Ureditev priklopa na NN distrbucijsko omrežje - pridobitev vse  potrebne dokumentacije (soglasje za priključitev, pogodba o priključitvi, pogodba o dostopu), plačilo elektroenergetskega prispevka ostali odjem - omejevalec toka 3x40 A, nadzor nad izgradnjo NN priključka, pregled NN priključka in merilnega mesta s strani elektro distribucijskega podjetja, priključitev merilnega mesta na NN omrežje</t>
  </si>
  <si>
    <t>Nadzor Elektro Primorska (po dejanskih stroških)</t>
  </si>
  <si>
    <t>Priprava odklopov, izvedba začasnih napajanj in nadzor elektro distribucije  (po dejanskih stroških)</t>
  </si>
  <si>
    <t>4. OSTALO</t>
  </si>
  <si>
    <t>NN PRIKLJUČEK - ELEKTROMONTAŽNA DELA</t>
  </si>
  <si>
    <t>ČRPALIŠČE - ELEKTROMONTAŽNA DELA</t>
  </si>
  <si>
    <t>OSTALO</t>
  </si>
  <si>
    <t>Izvajalec je dolžan imeti znanja, ki so predpisano zahtevana v 4. odstavku 14. člena GZ.
Izvajalec je dolžan pred pričetkom izvajanja del načrt pregledati in nadzornemu inženirju podati pripombe na morebitne najdene nepravilnosti. Pri izvajanju del se mora sproti usklajevati z izvajalci ostalih objektov. Dodatna dela zaradi morebitnega neusklajevanja gredo na račun izvajalca. Vsa dobavljena oprema mora biti ustrezne kvalitete. Vsa dela morajo biti izdelana strokovno in kvalitetno po detajlih in iz materiala kot je navedeno v opisu. Ves vgrajeni material mora po kvaliteti ustrezati veljavnim tehničnim predpisom in normam. 
V kolikor bi Izvajalec predlagal spremembe projektnih rešitev, mora te potrditi Naročnik, Nadzor in Projektant. Pri tem je potrebno ohraniti cilje, varnost, funkcionalnost in izvedljivost objekta. Kjer je potrebno, mora izvajalec del dati na izbiro vzorce materialov s tehničnimi karakteristikami in opisi.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</si>
</sst>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0.00\ &quot;€&quot;_-;\-* #,##0.00\ &quot;€&quot;_-;_-* &quot;-&quot;??\ &quot;€&quot;_-;_-@_-"/>
    <numFmt numFmtId="43" formatCode="_-* #,##0.00\ _€_-;\-* #,##0.00\ _€_-;_-* &quot;-&quot;??\ _€_-;_-@_-"/>
    <numFmt numFmtId="164" formatCode="0.0"/>
    <numFmt numFmtId="165" formatCode="_ * #,##0.00_-\ &quot;SIT&quot;_ ;_ * #,##0.00\-\ &quot;SIT&quot;_ ;_ * &quot;-&quot;??_-\ &quot;SIT&quot;_ ;_ @_ "/>
    <numFmt numFmtId="166" formatCode="_ * #,##0.00_-\ _S_I_T_ ;_ * #,##0.00\-\ _S_I_T_ ;_ * &quot;-&quot;??_-\ _S_I_T_ ;_ @_ "/>
    <numFmt numFmtId="167" formatCode="_-* #,##0.00_S_I_T_-;\-* #,##0.00_S_I_T_-;_-* &quot;-&quot;??_S_I_T_-;_-@_-"/>
    <numFmt numFmtId="168" formatCode="_-* #,##0.00&quot;SIT&quot;_-;\-* #,##0.00&quot;SIT&quot;_-;_-* &quot;-&quot;??&quot;SIT&quot;_-;_-@_-"/>
  </numFmts>
  <fonts count="48">
    <font>
      <sz val="10"/>
      <name val="Arial CE"/>
      <charset val="238"/>
    </font>
    <font>
      <sz val="10"/>
      <name val="Arial CE"/>
      <charset val="238"/>
    </font>
    <font>
      <sz val="10"/>
      <name val="Arial CE"/>
      <family val="2"/>
      <charset val="238"/>
    </font>
    <font>
      <b/>
      <sz val="11"/>
      <color theme="1"/>
      <name val="Calibri"/>
      <family val="2"/>
      <charset val="238"/>
      <scheme val="minor"/>
    </font>
    <font>
      <b/>
      <sz val="10"/>
      <name val="Arial"/>
      <family val="2"/>
      <charset val="238"/>
    </font>
    <font>
      <sz val="10"/>
      <name val="Arial"/>
      <family val="2"/>
      <charset val="238"/>
    </font>
    <font>
      <sz val="10"/>
      <color theme="1"/>
      <name val="Arial Narrow"/>
      <family val="2"/>
      <charset val="238"/>
    </font>
    <font>
      <sz val="10"/>
      <color theme="1"/>
      <name val="Arial"/>
      <family val="2"/>
      <charset val="238"/>
    </font>
    <font>
      <sz val="10"/>
      <color rgb="FF000000"/>
      <name val="Symbol"/>
      <family val="1"/>
      <charset val="2"/>
    </font>
    <font>
      <sz val="7"/>
      <color rgb="FF000000"/>
      <name val="Times New Roman"/>
      <family val="1"/>
      <charset val="238"/>
    </font>
    <font>
      <sz val="10"/>
      <color rgb="FF000000"/>
      <name val="Arial"/>
      <family val="2"/>
      <charset val="238"/>
    </font>
    <font>
      <sz val="10"/>
      <name val="Arial"/>
      <charset val="238"/>
    </font>
    <font>
      <sz val="10"/>
      <name val="SLO_Letter_Gothic"/>
      <charset val="238"/>
    </font>
    <font>
      <b/>
      <u/>
      <sz val="10"/>
      <name val="Arial"/>
      <family val="2"/>
      <charset val="238"/>
    </font>
    <font>
      <i/>
      <sz val="10"/>
      <name val="SL Dutch"/>
    </font>
    <font>
      <b/>
      <sz val="10"/>
      <name val="Arial"/>
      <family val="2"/>
    </font>
    <font>
      <sz val="10"/>
      <name val="Arial"/>
      <family val="2"/>
    </font>
    <font>
      <b/>
      <sz val="12"/>
      <name val="Arial"/>
      <family val="2"/>
    </font>
    <font>
      <i/>
      <sz val="10"/>
      <name val="Arial CE"/>
      <family val="2"/>
      <charset val="238"/>
    </font>
    <font>
      <vertAlign val="superscript"/>
      <sz val="10"/>
      <name val="Arial"/>
      <family val="2"/>
      <charset val="238"/>
    </font>
    <font>
      <sz val="10"/>
      <name val="Century Gothic CE"/>
      <charset val="238"/>
    </font>
    <font>
      <vertAlign val="superscript"/>
      <sz val="10"/>
      <name val="Arial"/>
      <family val="2"/>
    </font>
    <font>
      <sz val="10"/>
      <color indexed="8"/>
      <name val="Arial"/>
      <family val="2"/>
      <charset val="238"/>
    </font>
    <font>
      <sz val="9"/>
      <name val="Arial"/>
      <family val="2"/>
      <charset val="238"/>
    </font>
    <font>
      <sz val="8"/>
      <name val="Arial"/>
      <family val="2"/>
      <charset val="238"/>
    </font>
    <font>
      <i/>
      <sz val="10"/>
      <name val="Arial"/>
      <family val="2"/>
      <charset val="238"/>
    </font>
    <font>
      <b/>
      <i/>
      <sz val="12"/>
      <name val="Arial"/>
      <family val="2"/>
      <charset val="238"/>
    </font>
    <font>
      <b/>
      <i/>
      <sz val="10"/>
      <name val="Arial"/>
      <family val="2"/>
      <charset val="238"/>
    </font>
    <font>
      <b/>
      <sz val="12"/>
      <name val="Arial"/>
      <family val="2"/>
      <charset val="238"/>
    </font>
    <font>
      <sz val="12"/>
      <name val="Arial"/>
      <family val="2"/>
      <charset val="238"/>
    </font>
    <font>
      <sz val="10"/>
      <name val="GreekC"/>
      <charset val="238"/>
    </font>
    <font>
      <b/>
      <sz val="9"/>
      <name val="Arial"/>
      <family val="2"/>
      <charset val="238"/>
    </font>
    <font>
      <sz val="10"/>
      <color indexed="8"/>
      <name val="Arial"/>
      <family val="2"/>
    </font>
    <font>
      <sz val="10"/>
      <name val="Myriad Pro"/>
      <family val="2"/>
    </font>
    <font>
      <sz val="11"/>
      <name val="Myriad Pro"/>
      <family val="2"/>
    </font>
    <font>
      <b/>
      <sz val="10"/>
      <name val="Myriad Pro"/>
      <family val="2"/>
    </font>
    <font>
      <i/>
      <sz val="10"/>
      <name val="Myriad Pro"/>
      <family val="2"/>
    </font>
    <font>
      <b/>
      <i/>
      <sz val="10"/>
      <name val="Myriad Pro"/>
      <family val="2"/>
    </font>
    <font>
      <sz val="10"/>
      <name val="Symbol"/>
      <family val="1"/>
      <charset val="2"/>
    </font>
    <font>
      <b/>
      <i/>
      <u/>
      <sz val="10"/>
      <name val="Myriad Pro"/>
      <family val="2"/>
    </font>
    <font>
      <vertAlign val="superscript"/>
      <sz val="10"/>
      <name val="Myriad Pro"/>
      <family val="2"/>
    </font>
    <font>
      <b/>
      <i/>
      <sz val="11"/>
      <name val="Myriad Pro"/>
      <family val="2"/>
    </font>
    <font>
      <b/>
      <i/>
      <sz val="9"/>
      <name val="Myriad Pro"/>
      <family val="2"/>
    </font>
    <font>
      <sz val="10"/>
      <color theme="1"/>
      <name val="Myriad Pro"/>
      <family val="2"/>
    </font>
    <font>
      <vertAlign val="subscript"/>
      <sz val="10"/>
      <name val="Myriad Pro"/>
      <family val="2"/>
    </font>
    <font>
      <sz val="10"/>
      <color indexed="8"/>
      <name val="Myriad Pro"/>
      <family val="2"/>
    </font>
    <font>
      <sz val="10"/>
      <name val="Myriad Pro"/>
      <family val="1"/>
      <charset val="2"/>
    </font>
    <font>
      <sz val="9"/>
      <name val="Myriad Pro"/>
      <family val="2"/>
    </font>
  </fonts>
  <fills count="3">
    <fill>
      <patternFill patternType="none"/>
    </fill>
    <fill>
      <patternFill patternType="gray125"/>
    </fill>
    <fill>
      <patternFill patternType="solid">
        <fgColor indexed="42"/>
        <bgColor indexed="64"/>
      </patternFill>
    </fill>
  </fills>
  <borders count="49">
    <border>
      <left/>
      <right/>
      <top/>
      <bottom/>
      <diagonal/>
    </border>
    <border>
      <left/>
      <right/>
      <top/>
      <bottom style="thin">
        <color indexed="64"/>
      </bottom>
      <diagonal/>
    </border>
    <border>
      <left/>
      <right/>
      <top/>
      <bottom style="double">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double">
        <color indexed="64"/>
      </bottom>
      <diagonal/>
    </border>
    <border>
      <left/>
      <right style="thin">
        <color indexed="64"/>
      </right>
      <top/>
      <bottom style="double">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s>
  <cellStyleXfs count="34">
    <xf numFmtId="0" fontId="0" fillId="0" borderId="0"/>
    <xf numFmtId="43" fontId="1" fillId="0" borderId="0" applyFont="0" applyFill="0" applyBorder="0" applyAlignment="0" applyProtection="0"/>
    <xf numFmtId="0" fontId="6" fillId="0" borderId="0"/>
    <xf numFmtId="0" fontId="5" fillId="0" borderId="0"/>
    <xf numFmtId="0" fontId="11" fillId="0" borderId="0"/>
    <xf numFmtId="0" fontId="12" fillId="0" borderId="0"/>
    <xf numFmtId="1" fontId="14" fillId="0" borderId="0"/>
    <xf numFmtId="165" fontId="5" fillId="0" borderId="0" applyFont="0" applyFill="0" applyBorder="0" applyAlignment="0" applyProtection="0"/>
    <xf numFmtId="166" fontId="5" fillId="0" borderId="0" applyFont="0" applyFill="0" applyBorder="0" applyAlignment="0" applyProtection="0"/>
    <xf numFmtId="1" fontId="18" fillId="0" borderId="0">
      <alignment vertical="top"/>
    </xf>
    <xf numFmtId="167" fontId="12" fillId="0" borderId="0" applyFont="0" applyFill="0" applyBorder="0" applyAlignment="0" applyProtection="0"/>
    <xf numFmtId="44" fontId="5" fillId="0" borderId="0" applyFont="0" applyFill="0" applyBorder="0" applyAlignment="0" applyProtection="0"/>
    <xf numFmtId="1" fontId="14" fillId="0" borderId="0"/>
    <xf numFmtId="43" fontId="5" fillId="0" borderId="0" applyFont="0" applyFill="0" applyBorder="0" applyAlignment="0" applyProtection="0"/>
    <xf numFmtId="1" fontId="18" fillId="0" borderId="0">
      <alignment vertical="top"/>
    </xf>
    <xf numFmtId="168" fontId="12" fillId="0" borderId="0" applyFont="0" applyFill="0" applyBorder="0" applyAlignment="0" applyProtection="0"/>
    <xf numFmtId="0" fontId="20" fillId="0" borderId="0"/>
    <xf numFmtId="0" fontId="12" fillId="0" borderId="0"/>
    <xf numFmtId="0" fontId="12" fillId="0" borderId="0"/>
    <xf numFmtId="167" fontId="12" fillId="0" borderId="0" applyFont="0" applyFill="0" applyBorder="0" applyAlignment="0" applyProtection="0"/>
    <xf numFmtId="1" fontId="14" fillId="0" borderId="0"/>
    <xf numFmtId="0" fontId="12" fillId="0" borderId="0"/>
    <xf numFmtId="167" fontId="12" fillId="0" borderId="0" applyFont="0" applyFill="0" applyBorder="0" applyAlignment="0" applyProtection="0"/>
    <xf numFmtId="1" fontId="14" fillId="0" borderId="0"/>
    <xf numFmtId="0" fontId="20" fillId="0" borderId="0"/>
    <xf numFmtId="167" fontId="12" fillId="0" borderId="0" applyFont="0" applyFill="0" applyBorder="0" applyAlignment="0" applyProtection="0"/>
    <xf numFmtId="1" fontId="14" fillId="0" borderId="0"/>
    <xf numFmtId="0" fontId="12" fillId="0" borderId="0"/>
    <xf numFmtId="0" fontId="5" fillId="0" borderId="0"/>
    <xf numFmtId="0" fontId="12" fillId="0" borderId="0"/>
    <xf numFmtId="167" fontId="12" fillId="0" borderId="0" applyFont="0" applyFill="0" applyBorder="0" applyAlignment="0" applyProtection="0"/>
    <xf numFmtId="1" fontId="18" fillId="0" borderId="0">
      <alignment vertical="top"/>
    </xf>
    <xf numFmtId="0" fontId="20" fillId="0" borderId="0"/>
    <xf numFmtId="0" fontId="12" fillId="0" borderId="0"/>
  </cellStyleXfs>
  <cellXfs count="382">
    <xf numFmtId="0" fontId="0" fillId="0" borderId="0" xfId="0"/>
    <xf numFmtId="0" fontId="4" fillId="0" borderId="0" xfId="0" applyFont="1" applyFill="1" applyBorder="1" applyAlignment="1" applyProtection="1">
      <alignment vertical="center"/>
    </xf>
    <xf numFmtId="0" fontId="5" fillId="0" borderId="0" xfId="0" applyFont="1" applyFill="1" applyProtection="1"/>
    <xf numFmtId="0" fontId="4" fillId="0" borderId="0" xfId="0" applyFont="1" applyFill="1" applyBorder="1" applyAlignment="1" applyProtection="1">
      <alignment horizontal="center" vertical="justify"/>
    </xf>
    <xf numFmtId="0" fontId="4" fillId="0" borderId="0" xfId="0" applyFont="1" applyFill="1" applyBorder="1" applyAlignment="1" applyProtection="1">
      <alignment horizontal="center"/>
    </xf>
    <xf numFmtId="4" fontId="4" fillId="0" borderId="0" xfId="0" applyNumberFormat="1" applyFont="1" applyFill="1" applyBorder="1" applyAlignment="1" applyProtection="1">
      <alignment horizontal="center" vertical="justify"/>
    </xf>
    <xf numFmtId="0" fontId="4" fillId="0" borderId="0" xfId="0" applyFont="1" applyFill="1" applyBorder="1" applyAlignment="1" applyProtection="1">
      <alignment horizontal="justify" vertical="justify"/>
    </xf>
    <xf numFmtId="0" fontId="4" fillId="0" borderId="0" xfId="0" applyFont="1" applyFill="1" applyAlignment="1" applyProtection="1">
      <alignment vertical="center"/>
    </xf>
    <xf numFmtId="0" fontId="5" fillId="0" borderId="0" xfId="0" applyFont="1" applyFill="1" applyAlignment="1" applyProtection="1">
      <alignment vertical="top" wrapText="1"/>
    </xf>
    <xf numFmtId="0" fontId="3" fillId="0" borderId="0" xfId="0" applyFont="1"/>
    <xf numFmtId="0" fontId="7" fillId="0" borderId="0" xfId="0" applyFont="1" applyAlignment="1">
      <alignment horizontal="left" wrapText="1"/>
    </xf>
    <xf numFmtId="0" fontId="8" fillId="0" borderId="0" xfId="0" applyFont="1" applyAlignment="1">
      <alignment horizontal="left" vertical="top" wrapText="1" readingOrder="1"/>
    </xf>
    <xf numFmtId="0" fontId="8" fillId="0" borderId="0" xfId="0" applyFont="1" applyAlignment="1">
      <alignment horizontal="left" vertical="top" wrapText="1"/>
    </xf>
    <xf numFmtId="0" fontId="8" fillId="0" borderId="0" xfId="0" applyFont="1" applyAlignment="1">
      <alignment horizontal="left" vertical="top" wrapText="1" shrinkToFit="1"/>
    </xf>
    <xf numFmtId="0" fontId="5" fillId="0" borderId="0" xfId="4" applyFont="1"/>
    <xf numFmtId="44" fontId="5" fillId="0" borderId="0" xfId="4" applyNumberFormat="1" applyFont="1"/>
    <xf numFmtId="0" fontId="5" fillId="0" borderId="0" xfId="5" applyFont="1"/>
    <xf numFmtId="0" fontId="5" fillId="0" borderId="0" xfId="5" applyFont="1" applyFill="1" applyAlignment="1">
      <alignment horizontal="justify" vertical="top"/>
    </xf>
    <xf numFmtId="49" fontId="4" fillId="0" borderId="0" xfId="5" applyNumberFormat="1" applyFont="1" applyFill="1" applyAlignment="1">
      <alignment horizontal="right" vertical="top"/>
    </xf>
    <xf numFmtId="164" fontId="13" fillId="0" borderId="0" xfId="5" applyNumberFormat="1" applyFont="1" applyFill="1" applyAlignment="1">
      <alignment horizontal="right"/>
    </xf>
    <xf numFmtId="0" fontId="13" fillId="0" borderId="0" xfId="5" applyFont="1" applyFill="1" applyAlignment="1">
      <alignment horizontal="justify" vertical="top"/>
    </xf>
    <xf numFmtId="44" fontId="4" fillId="0" borderId="3" xfId="6" applyNumberFormat="1" applyFont="1" applyFill="1" applyBorder="1" applyAlignment="1">
      <alignment horizontal="right"/>
    </xf>
    <xf numFmtId="1" fontId="4" fillId="0" borderId="4" xfId="6" applyFont="1" applyFill="1" applyBorder="1" applyAlignment="1">
      <alignment horizontal="justify" vertical="top"/>
    </xf>
    <xf numFmtId="49" fontId="15" fillId="0" borderId="5" xfId="6" applyNumberFormat="1" applyFont="1" applyFill="1" applyBorder="1" applyAlignment="1">
      <alignment horizontal="right" vertical="top"/>
    </xf>
    <xf numFmtId="44" fontId="16" fillId="0" borderId="6" xfId="7" applyNumberFormat="1" applyFont="1" applyFill="1" applyBorder="1" applyAlignment="1">
      <alignment horizontal="right"/>
    </xf>
    <xf numFmtId="1" fontId="16" fillId="0" borderId="7" xfId="6" applyFont="1" applyFill="1" applyBorder="1" applyAlignment="1">
      <alignment horizontal="justify" vertical="top"/>
    </xf>
    <xf numFmtId="49" fontId="15" fillId="0" borderId="8" xfId="6" applyNumberFormat="1" applyFont="1" applyFill="1" applyBorder="1" applyAlignment="1">
      <alignment horizontal="right" vertical="top"/>
    </xf>
    <xf numFmtId="44" fontId="5" fillId="0" borderId="0" xfId="5" applyNumberFormat="1" applyFont="1"/>
    <xf numFmtId="44" fontId="4" fillId="0" borderId="9" xfId="7" applyNumberFormat="1" applyFont="1" applyFill="1" applyBorder="1" applyAlignment="1">
      <alignment horizontal="right"/>
    </xf>
    <xf numFmtId="1" fontId="16" fillId="0" borderId="10" xfId="6" applyFont="1" applyFill="1" applyBorder="1" applyAlignment="1">
      <alignment horizontal="justify" vertical="top"/>
    </xf>
    <xf numFmtId="49" fontId="15" fillId="0" borderId="11" xfId="6" applyNumberFormat="1" applyFont="1" applyFill="1" applyBorder="1" applyAlignment="1">
      <alignment horizontal="right" vertical="top"/>
    </xf>
    <xf numFmtId="44" fontId="16" fillId="0" borderId="6" xfId="8" applyNumberFormat="1" applyFont="1" applyFill="1" applyBorder="1" applyAlignment="1">
      <alignment horizontal="right"/>
    </xf>
    <xf numFmtId="1" fontId="16" fillId="0" borderId="12" xfId="6" applyFont="1" applyFill="1" applyBorder="1" applyAlignment="1">
      <alignment horizontal="left" vertical="top" wrapText="1"/>
    </xf>
    <xf numFmtId="49" fontId="16" fillId="0" borderId="8" xfId="6" applyNumberFormat="1" applyFont="1" applyFill="1" applyBorder="1" applyAlignment="1">
      <alignment horizontal="right" vertical="top"/>
    </xf>
    <xf numFmtId="44" fontId="16" fillId="0" borderId="13" xfId="8" applyNumberFormat="1" applyFont="1" applyFill="1" applyBorder="1" applyAlignment="1">
      <alignment horizontal="right"/>
    </xf>
    <xf numFmtId="1" fontId="16" fillId="0" borderId="14" xfId="6" applyFont="1" applyFill="1" applyBorder="1" applyAlignment="1">
      <alignment horizontal="justify" vertical="top"/>
    </xf>
    <xf numFmtId="49" fontId="16" fillId="0" borderId="11" xfId="6" applyNumberFormat="1" applyFont="1" applyFill="1" applyBorder="1" applyAlignment="1">
      <alignment horizontal="right" vertical="top"/>
    </xf>
    <xf numFmtId="44" fontId="16" fillId="0" borderId="15" xfId="8" applyNumberFormat="1" applyFont="1" applyFill="1" applyBorder="1" applyAlignment="1">
      <alignment horizontal="right"/>
    </xf>
    <xf numFmtId="1" fontId="16" fillId="0" borderId="16" xfId="6" applyFont="1" applyFill="1" applyBorder="1" applyAlignment="1">
      <alignment horizontal="justify" vertical="top"/>
    </xf>
    <xf numFmtId="49" fontId="16" fillId="0" borderId="17" xfId="6" applyNumberFormat="1" applyFont="1" applyFill="1" applyBorder="1" applyAlignment="1">
      <alignment horizontal="right" vertical="top"/>
    </xf>
    <xf numFmtId="3" fontId="16" fillId="0" borderId="0" xfId="6" applyNumberFormat="1" applyFont="1" applyBorder="1" applyAlignment="1">
      <alignment horizontal="right"/>
    </xf>
    <xf numFmtId="1" fontId="16" fillId="0" borderId="0" xfId="6" applyFont="1" applyAlignment="1">
      <alignment horizontal="left"/>
    </xf>
    <xf numFmtId="3" fontId="16" fillId="0" borderId="0" xfId="6" applyNumberFormat="1" applyFont="1" applyAlignment="1">
      <alignment horizontal="right"/>
    </xf>
    <xf numFmtId="1" fontId="15" fillId="0" borderId="0" xfId="6" applyFont="1" applyAlignment="1">
      <alignment horizontal="left"/>
    </xf>
    <xf numFmtId="1" fontId="16" fillId="0" borderId="0" xfId="6" applyFont="1" applyAlignment="1">
      <alignment horizontal="center"/>
    </xf>
    <xf numFmtId="3" fontId="16" fillId="0" borderId="0" xfId="6" applyNumberFormat="1" applyFont="1" applyFill="1" applyBorder="1" applyAlignment="1">
      <alignment horizontal="right"/>
    </xf>
    <xf numFmtId="1" fontId="16" fillId="0" borderId="0" xfId="6" applyFont="1" applyAlignment="1">
      <alignment horizontal="left" vertical="top"/>
    </xf>
    <xf numFmtId="1" fontId="16" fillId="0" borderId="0" xfId="6" applyFont="1" applyFill="1" applyBorder="1"/>
    <xf numFmtId="1" fontId="17" fillId="0" borderId="0" xfId="6" applyFont="1" applyAlignment="1">
      <alignment horizontal="left" vertical="top"/>
    </xf>
    <xf numFmtId="1" fontId="16" fillId="0" borderId="0" xfId="6" applyNumberFormat="1" applyFont="1" applyAlignment="1">
      <alignment horizontal="left" vertical="top"/>
    </xf>
    <xf numFmtId="1" fontId="16" fillId="0" borderId="0" xfId="6" applyFont="1" applyAlignment="1">
      <alignment horizontal="justify"/>
    </xf>
    <xf numFmtId="2" fontId="16" fillId="0" borderId="0" xfId="6" applyNumberFormat="1" applyFont="1" applyAlignment="1">
      <alignment horizontal="left" vertical="top" wrapText="1" shrinkToFit="1"/>
    </xf>
    <xf numFmtId="1" fontId="16" fillId="0" borderId="0" xfId="6" applyFont="1" applyAlignment="1">
      <alignment horizontal="left" vertical="top" wrapText="1"/>
    </xf>
    <xf numFmtId="1" fontId="16" fillId="0" borderId="0" xfId="6" applyFont="1" applyAlignment="1">
      <alignment horizontal="justify" vertical="center"/>
    </xf>
    <xf numFmtId="3" fontId="18" fillId="0" borderId="0" xfId="9" applyNumberFormat="1" applyFont="1" applyFill="1" applyAlignment="1"/>
    <xf numFmtId="0" fontId="5" fillId="0" borderId="0" xfId="4" applyFont="1" applyFill="1"/>
    <xf numFmtId="0" fontId="5" fillId="0" borderId="0" xfId="5" applyFont="1" applyFill="1" applyBorder="1" applyAlignment="1">
      <alignment horizontal="right"/>
    </xf>
    <xf numFmtId="0" fontId="5" fillId="0" borderId="0" xfId="5" applyFont="1" applyFill="1" applyAlignment="1">
      <alignment horizontal="right"/>
    </xf>
    <xf numFmtId="2" fontId="5" fillId="0" borderId="0" xfId="10" applyNumberFormat="1" applyFont="1" applyFill="1" applyAlignment="1">
      <alignment horizontal="right"/>
    </xf>
    <xf numFmtId="164" fontId="5" fillId="0" borderId="0" xfId="5" applyNumberFormat="1" applyFont="1" applyFill="1" applyAlignment="1">
      <alignment horizontal="right"/>
    </xf>
    <xf numFmtId="44" fontId="4" fillId="0" borderId="18" xfId="11" applyNumberFormat="1" applyFont="1" applyFill="1" applyBorder="1" applyAlignment="1">
      <alignment horizontal="right"/>
    </xf>
    <xf numFmtId="2" fontId="5" fillId="0" borderId="18" xfId="10" applyNumberFormat="1" applyFont="1" applyFill="1" applyBorder="1" applyAlignment="1">
      <alignment horizontal="right"/>
    </xf>
    <xf numFmtId="164" fontId="5" fillId="0" borderId="18" xfId="5" applyNumberFormat="1" applyFont="1" applyFill="1" applyBorder="1" applyAlignment="1">
      <alignment horizontal="right"/>
    </xf>
    <xf numFmtId="164" fontId="4" fillId="0" borderId="18" xfId="5" applyNumberFormat="1" applyFont="1" applyFill="1" applyBorder="1" applyAlignment="1">
      <alignment horizontal="justify" vertical="top"/>
    </xf>
    <xf numFmtId="49" fontId="4" fillId="0" borderId="18" xfId="5" applyNumberFormat="1" applyFont="1" applyFill="1" applyBorder="1" applyAlignment="1">
      <alignment horizontal="right" vertical="top"/>
    </xf>
    <xf numFmtId="2" fontId="5" fillId="0" borderId="0" xfId="10" applyNumberFormat="1" applyFont="1" applyFill="1" applyBorder="1" applyAlignment="1">
      <alignment horizontal="right"/>
    </xf>
    <xf numFmtId="164" fontId="5" fillId="0" borderId="0" xfId="5" applyNumberFormat="1" applyFont="1" applyFill="1" applyBorder="1" applyAlignment="1">
      <alignment horizontal="right"/>
    </xf>
    <xf numFmtId="164" fontId="5" fillId="0" borderId="0" xfId="10" applyNumberFormat="1" applyFont="1" applyFill="1" applyBorder="1" applyAlignment="1">
      <alignment horizontal="right"/>
    </xf>
    <xf numFmtId="0" fontId="5" fillId="0" borderId="0" xfId="5" applyFont="1" applyFill="1" applyBorder="1" applyAlignment="1">
      <alignment horizontal="justify" vertical="top"/>
    </xf>
    <xf numFmtId="49" fontId="4" fillId="0" borderId="0" xfId="5" applyNumberFormat="1" applyFont="1" applyFill="1" applyBorder="1" applyAlignment="1">
      <alignment horizontal="right" vertical="top"/>
    </xf>
    <xf numFmtId="3" fontId="5" fillId="0" borderId="0" xfId="12" applyNumberFormat="1" applyFont="1" applyFill="1" applyBorder="1" applyAlignment="1">
      <alignment horizontal="right"/>
    </xf>
    <xf numFmtId="43" fontId="5" fillId="0" borderId="0" xfId="13" applyFont="1" applyFill="1" applyAlignment="1">
      <alignment horizontal="right"/>
    </xf>
    <xf numFmtId="2" fontId="5" fillId="0" borderId="0" xfId="12" applyNumberFormat="1" applyFont="1" applyFill="1" applyBorder="1" applyAlignment="1">
      <alignment horizontal="right"/>
    </xf>
    <xf numFmtId="1" fontId="5" fillId="0" borderId="0" xfId="12" applyFont="1" applyFill="1" applyBorder="1" applyAlignment="1">
      <alignment horizontal="right"/>
    </xf>
    <xf numFmtId="164" fontId="5" fillId="0" borderId="0" xfId="12" applyNumberFormat="1" applyFont="1" applyFill="1" applyBorder="1" applyAlignment="1">
      <alignment horizontal="right"/>
    </xf>
    <xf numFmtId="1" fontId="5" fillId="0" borderId="0" xfId="12" applyFont="1" applyFill="1" applyBorder="1" applyAlignment="1">
      <alignment horizontal="justify" vertical="top"/>
    </xf>
    <xf numFmtId="49" fontId="4" fillId="0" borderId="0" xfId="12" applyNumberFormat="1" applyFont="1" applyFill="1" applyBorder="1" applyAlignment="1">
      <alignment horizontal="right" vertical="top"/>
    </xf>
    <xf numFmtId="49" fontId="4" fillId="0" borderId="0" xfId="12" applyNumberFormat="1" applyFont="1" applyFill="1" applyBorder="1" applyAlignment="1">
      <alignment horizontal="left" vertical="top"/>
    </xf>
    <xf numFmtId="0" fontId="5" fillId="0" borderId="0" xfId="5" applyFont="1" applyAlignment="1">
      <alignment shrinkToFit="1"/>
    </xf>
    <xf numFmtId="2" fontId="5" fillId="0" borderId="0" xfId="14" applyNumberFormat="1" applyFont="1" applyFill="1" applyAlignment="1"/>
    <xf numFmtId="1" fontId="5" fillId="0" borderId="0" xfId="14" applyFont="1" applyFill="1" applyAlignment="1">
      <alignment horizontal="right"/>
    </xf>
    <xf numFmtId="164" fontId="5" fillId="0" borderId="0" xfId="14" applyNumberFormat="1" applyFont="1" applyFill="1" applyBorder="1" applyAlignment="1">
      <alignment horizontal="right"/>
    </xf>
    <xf numFmtId="1" fontId="5" fillId="0" borderId="0" xfId="14" applyFont="1" applyFill="1" applyAlignment="1">
      <alignment horizontal="justify" vertical="top" wrapText="1"/>
    </xf>
    <xf numFmtId="3" fontId="4" fillId="0" borderId="0" xfId="12" applyNumberFormat="1" applyFont="1" applyFill="1" applyBorder="1" applyAlignment="1">
      <alignment horizontal="right"/>
    </xf>
    <xf numFmtId="164" fontId="5" fillId="0" borderId="0" xfId="14" applyNumberFormat="1" applyFont="1" applyFill="1" applyAlignment="1">
      <alignment horizontal="right"/>
    </xf>
    <xf numFmtId="167" fontId="5" fillId="0" borderId="0" xfId="10" applyFont="1" applyFill="1" applyAlignment="1">
      <alignment horizontal="right"/>
    </xf>
    <xf numFmtId="3" fontId="4" fillId="0" borderId="19" xfId="12" applyNumberFormat="1" applyFont="1" applyFill="1" applyBorder="1" applyAlignment="1">
      <alignment horizontal="right"/>
    </xf>
    <xf numFmtId="2" fontId="4" fillId="0" borderId="19" xfId="12" applyNumberFormat="1" applyFont="1" applyFill="1" applyBorder="1" applyAlignment="1">
      <alignment horizontal="center"/>
    </xf>
    <xf numFmtId="1" fontId="4" fillId="0" borderId="19" xfId="12" applyFont="1" applyFill="1" applyBorder="1" applyAlignment="1">
      <alignment horizontal="center"/>
    </xf>
    <xf numFmtId="164" fontId="4" fillId="0" borderId="19" xfId="12" applyNumberFormat="1" applyFont="1" applyFill="1" applyBorder="1" applyAlignment="1">
      <alignment horizontal="right"/>
    </xf>
    <xf numFmtId="1" fontId="4" fillId="0" borderId="19" xfId="12" applyFont="1" applyFill="1" applyBorder="1" applyAlignment="1">
      <alignment horizontal="justify"/>
    </xf>
    <xf numFmtId="49" fontId="4" fillId="0" borderId="19" xfId="12" applyNumberFormat="1" applyFont="1" applyFill="1" applyBorder="1" applyAlignment="1">
      <alignment horizontal="left" vertical="top"/>
    </xf>
    <xf numFmtId="0" fontId="4" fillId="0" borderId="0" xfId="5" applyFont="1" applyFill="1" applyBorder="1" applyAlignment="1">
      <alignment horizontal="justify" vertical="top"/>
    </xf>
    <xf numFmtId="0" fontId="5" fillId="0" borderId="20" xfId="5" applyFont="1" applyFill="1" applyBorder="1" applyAlignment="1">
      <alignment horizontal="right"/>
    </xf>
    <xf numFmtId="2" fontId="5" fillId="0" borderId="20" xfId="10" applyNumberFormat="1" applyFont="1" applyFill="1" applyBorder="1" applyAlignment="1">
      <alignment horizontal="right"/>
    </xf>
    <xf numFmtId="164" fontId="5" fillId="0" borderId="20" xfId="5" applyNumberFormat="1" applyFont="1" applyFill="1" applyBorder="1" applyAlignment="1">
      <alignment horizontal="right"/>
    </xf>
    <xf numFmtId="0" fontId="4" fillId="0" borderId="20" xfId="5" applyFont="1" applyFill="1" applyBorder="1" applyAlignment="1">
      <alignment horizontal="justify" vertical="top"/>
    </xf>
    <xf numFmtId="49" fontId="4" fillId="0" borderId="20" xfId="5" applyNumberFormat="1" applyFont="1" applyFill="1" applyBorder="1" applyAlignment="1">
      <alignment horizontal="right" vertical="top"/>
    </xf>
    <xf numFmtId="168" fontId="4" fillId="0" borderId="0" xfId="15" applyFont="1" applyFill="1" applyBorder="1" applyAlignment="1">
      <alignment horizontal="right"/>
    </xf>
    <xf numFmtId="164" fontId="4" fillId="0" borderId="0" xfId="5" applyNumberFormat="1" applyFont="1" applyFill="1" applyBorder="1" applyAlignment="1">
      <alignment horizontal="justify" vertical="top"/>
    </xf>
    <xf numFmtId="2" fontId="5" fillId="0" borderId="0" xfId="16" applyNumberFormat="1" applyFont="1" applyFill="1" applyAlignment="1"/>
    <xf numFmtId="0" fontId="5" fillId="0" borderId="0" xfId="16" applyFont="1" applyFill="1" applyAlignment="1">
      <alignment horizontal="right"/>
    </xf>
    <xf numFmtId="164" fontId="5" fillId="0" borderId="0" xfId="16" applyNumberFormat="1" applyFont="1" applyFill="1" applyAlignment="1">
      <alignment horizontal="right"/>
    </xf>
    <xf numFmtId="0" fontId="5" fillId="0" borderId="0" xfId="16" applyFont="1" applyAlignment="1">
      <alignment horizontal="justify" vertical="top" wrapText="1"/>
    </xf>
    <xf numFmtId="0" fontId="5" fillId="0" borderId="0" xfId="5" applyFont="1" applyFill="1"/>
    <xf numFmtId="2" fontId="2" fillId="0" borderId="0" xfId="16" applyNumberFormat="1" applyFont="1" applyFill="1" applyAlignment="1"/>
    <xf numFmtId="0" fontId="2" fillId="0" borderId="0" xfId="16" applyFont="1" applyFill="1" applyAlignment="1">
      <alignment horizontal="right"/>
    </xf>
    <xf numFmtId="164" fontId="2" fillId="0" borderId="0" xfId="16" applyNumberFormat="1" applyFont="1" applyFill="1" applyAlignment="1">
      <alignment horizontal="right"/>
    </xf>
    <xf numFmtId="0" fontId="2" fillId="0" borderId="0" xfId="16" applyFont="1" applyAlignment="1">
      <alignment horizontal="justify" vertical="top" wrapText="1"/>
    </xf>
    <xf numFmtId="49" fontId="15" fillId="0" borderId="0" xfId="17" applyNumberFormat="1" applyFont="1" applyFill="1" applyAlignment="1">
      <alignment horizontal="right" vertical="top"/>
    </xf>
    <xf numFmtId="0" fontId="5" fillId="0" borderId="0" xfId="5" applyFont="1" applyFill="1" applyAlignment="1">
      <alignment horizontal="justify" vertical="top" wrapText="1"/>
    </xf>
    <xf numFmtId="2" fontId="5" fillId="0" borderId="0" xfId="17" applyNumberFormat="1" applyFont="1" applyFill="1" applyAlignment="1">
      <alignment horizontal="justify" vertical="top" wrapText="1"/>
    </xf>
    <xf numFmtId="0" fontId="5" fillId="0" borderId="0" xfId="17" applyFont="1" applyBorder="1"/>
    <xf numFmtId="0" fontId="5" fillId="0" borderId="0" xfId="17" applyFont="1" applyFill="1" applyBorder="1" applyAlignment="1">
      <alignment horizontal="right"/>
    </xf>
    <xf numFmtId="3" fontId="2" fillId="0" borderId="0" xfId="16" applyNumberFormat="1" applyFont="1" applyFill="1" applyAlignment="1"/>
    <xf numFmtId="0" fontId="5" fillId="0" borderId="0" xfId="5" applyFont="1" applyBorder="1"/>
    <xf numFmtId="4" fontId="2" fillId="0" borderId="0" xfId="16" applyNumberFormat="1" applyFont="1" applyFill="1" applyAlignment="1"/>
    <xf numFmtId="0" fontId="5" fillId="0" borderId="0" xfId="16" applyFont="1" applyFill="1" applyAlignment="1">
      <alignment horizontal="justify" vertical="top" wrapText="1"/>
    </xf>
    <xf numFmtId="0" fontId="5" fillId="0" borderId="0" xfId="4" applyFont="1" applyBorder="1"/>
    <xf numFmtId="2" fontId="5" fillId="0" borderId="0" xfId="5" applyNumberFormat="1" applyFont="1" applyFill="1" applyBorder="1" applyAlignment="1">
      <alignment horizontal="right"/>
    </xf>
    <xf numFmtId="0" fontId="5" fillId="0" borderId="0" xfId="5" applyFont="1" applyFill="1" applyBorder="1"/>
    <xf numFmtId="164" fontId="5" fillId="0" borderId="0" xfId="5" applyNumberFormat="1" applyFont="1" applyFill="1" applyBorder="1"/>
    <xf numFmtId="2" fontId="5" fillId="0" borderId="18" xfId="5" applyNumberFormat="1" applyFont="1" applyFill="1" applyBorder="1" applyAlignment="1">
      <alignment horizontal="right"/>
    </xf>
    <xf numFmtId="0" fontId="5" fillId="0" borderId="18" xfId="5" applyFont="1" applyFill="1" applyBorder="1"/>
    <xf numFmtId="164" fontId="5" fillId="0" borderId="18" xfId="5" applyNumberFormat="1" applyFont="1" applyFill="1" applyBorder="1"/>
    <xf numFmtId="0" fontId="5" fillId="0" borderId="0" xfId="18" applyFont="1" applyFill="1" applyBorder="1" applyAlignment="1">
      <alignment horizontal="justify" vertical="top" wrapText="1"/>
    </xf>
    <xf numFmtId="2" fontId="5" fillId="0" borderId="0" xfId="19" applyNumberFormat="1" applyFont="1" applyFill="1" applyAlignment="1">
      <alignment horizontal="right"/>
    </xf>
    <xf numFmtId="0" fontId="5" fillId="0" borderId="0" xfId="17" applyFont="1" applyFill="1" applyAlignment="1">
      <alignment horizontal="right"/>
    </xf>
    <xf numFmtId="164" fontId="5" fillId="0" borderId="0" xfId="17" applyNumberFormat="1" applyFont="1" applyFill="1" applyAlignment="1">
      <alignment horizontal="right"/>
    </xf>
    <xf numFmtId="0" fontId="5" fillId="0" borderId="0" xfId="17" applyFont="1" applyFill="1" applyAlignment="1">
      <alignment horizontal="justify" vertical="top"/>
    </xf>
    <xf numFmtId="1" fontId="5" fillId="0" borderId="0" xfId="20" applyFont="1" applyFill="1" applyBorder="1" applyAlignment="1">
      <alignment horizontal="justify" vertical="top"/>
    </xf>
    <xf numFmtId="0" fontId="4" fillId="0" borderId="0" xfId="5" applyFont="1" applyFill="1" applyAlignment="1">
      <alignment horizontal="justify" vertical="top"/>
    </xf>
    <xf numFmtId="0" fontId="5" fillId="0" borderId="18" xfId="5" applyFont="1" applyFill="1" applyBorder="1" applyAlignment="1">
      <alignment horizontal="right"/>
    </xf>
    <xf numFmtId="0" fontId="4" fillId="0" borderId="18" xfId="5" applyFont="1" applyFill="1" applyBorder="1" applyAlignment="1">
      <alignment horizontal="justify" vertical="top"/>
    </xf>
    <xf numFmtId="3" fontId="4" fillId="0" borderId="0" xfId="10" applyNumberFormat="1" applyFont="1" applyFill="1" applyBorder="1" applyAlignment="1">
      <alignment horizontal="right"/>
    </xf>
    <xf numFmtId="167" fontId="5" fillId="0" borderId="0" xfId="10" applyFont="1" applyFill="1" applyBorder="1" applyAlignment="1">
      <alignment horizontal="right"/>
    </xf>
    <xf numFmtId="1" fontId="5" fillId="0" borderId="0" xfId="14" applyFont="1" applyFill="1" applyAlignment="1">
      <alignment horizontal="justify" vertical="top"/>
    </xf>
    <xf numFmtId="0" fontId="5" fillId="0" borderId="0" xfId="21" applyFont="1" applyFill="1" applyAlignment="1">
      <alignment horizontal="right"/>
    </xf>
    <xf numFmtId="2" fontId="5" fillId="0" borderId="0" xfId="22" applyNumberFormat="1" applyFont="1" applyFill="1" applyAlignment="1">
      <alignment horizontal="right"/>
    </xf>
    <xf numFmtId="164" fontId="16" fillId="0" borderId="0" xfId="23" applyNumberFormat="1" applyFont="1" applyFill="1" applyBorder="1" applyAlignment="1">
      <alignment horizontal="right"/>
    </xf>
    <xf numFmtId="0" fontId="22" fillId="0" borderId="0" xfId="21" applyFont="1" applyFill="1" applyAlignment="1">
      <alignment horizontal="justify" vertical="top"/>
    </xf>
    <xf numFmtId="0" fontId="2" fillId="0" borderId="0" xfId="24" applyFont="1" applyFill="1" applyAlignment="1">
      <alignment horizontal="justify" vertical="top" wrapText="1"/>
    </xf>
    <xf numFmtId="0" fontId="5" fillId="0" borderId="0" xfId="21" applyFont="1" applyFill="1" applyBorder="1" applyAlignment="1">
      <alignment horizontal="right"/>
    </xf>
    <xf numFmtId="2" fontId="5" fillId="0" borderId="0" xfId="25" applyNumberFormat="1" applyFont="1" applyFill="1" applyAlignment="1">
      <alignment horizontal="right"/>
    </xf>
    <xf numFmtId="164" fontId="5" fillId="0" borderId="0" xfId="21" applyNumberFormat="1" applyFont="1" applyFill="1" applyAlignment="1">
      <alignment horizontal="right"/>
    </xf>
    <xf numFmtId="0" fontId="5" fillId="0" borderId="0" xfId="21" applyFont="1" applyFill="1" applyAlignment="1">
      <alignment horizontal="justify" vertical="top"/>
    </xf>
    <xf numFmtId="2" fontId="5" fillId="0" borderId="0" xfId="5" applyNumberFormat="1" applyFont="1" applyFill="1"/>
    <xf numFmtId="164" fontId="4" fillId="0" borderId="20" xfId="5" applyNumberFormat="1" applyFont="1" applyFill="1" applyBorder="1" applyAlignment="1">
      <alignment horizontal="right"/>
    </xf>
    <xf numFmtId="0" fontId="23" fillId="0" borderId="0" xfId="5" applyFont="1" applyFill="1" applyBorder="1" applyAlignment="1" applyProtection="1">
      <alignment horizontal="justify" vertical="top"/>
    </xf>
    <xf numFmtId="3" fontId="4" fillId="0" borderId="0" xfId="5" applyNumberFormat="1" applyFont="1" applyBorder="1" applyAlignment="1">
      <alignment horizontal="right"/>
    </xf>
    <xf numFmtId="44" fontId="4" fillId="0" borderId="21" xfId="4" applyNumberFormat="1" applyFont="1" applyFill="1" applyBorder="1" applyAlignment="1">
      <alignment horizontal="right"/>
    </xf>
    <xf numFmtId="44" fontId="4" fillId="0" borderId="3" xfId="4" applyNumberFormat="1" applyFont="1" applyFill="1" applyBorder="1" applyAlignment="1">
      <alignment horizontal="right"/>
    </xf>
    <xf numFmtId="2" fontId="4" fillId="0" borderId="22" xfId="5" applyNumberFormat="1" applyFont="1" applyFill="1" applyBorder="1" applyAlignment="1">
      <alignment horizontal="right"/>
    </xf>
    <xf numFmtId="164" fontId="4" fillId="0" borderId="23" xfId="5" applyNumberFormat="1" applyFont="1" applyFill="1" applyBorder="1" applyAlignment="1">
      <alignment horizontal="right"/>
    </xf>
    <xf numFmtId="0" fontId="4" fillId="0" borderId="4" xfId="5" applyFont="1" applyFill="1" applyBorder="1" applyAlignment="1">
      <alignment horizontal="justify" vertical="top"/>
    </xf>
    <xf numFmtId="49" fontId="4" fillId="0" borderId="5" xfId="5" applyNumberFormat="1" applyFont="1" applyFill="1" applyBorder="1" applyAlignment="1">
      <alignment horizontal="right" vertical="top"/>
    </xf>
    <xf numFmtId="44" fontId="5" fillId="0" borderId="24" xfId="11" applyNumberFormat="1" applyFont="1" applyFill="1" applyBorder="1" applyAlignment="1">
      <alignment horizontal="right"/>
    </xf>
    <xf numFmtId="2" fontId="5" fillId="0" borderId="25" xfId="5" applyNumberFormat="1" applyFont="1" applyFill="1" applyBorder="1" applyAlignment="1">
      <alignment horizontal="right"/>
    </xf>
    <xf numFmtId="164" fontId="5" fillId="0" borderId="2" xfId="5" applyNumberFormat="1" applyFont="1" applyFill="1" applyBorder="1" applyAlignment="1">
      <alignment horizontal="right"/>
    </xf>
    <xf numFmtId="0" fontId="5" fillId="0" borderId="7" xfId="5" applyFont="1" applyFill="1" applyBorder="1" applyAlignment="1">
      <alignment horizontal="justify" vertical="top"/>
    </xf>
    <xf numFmtId="49" fontId="4" fillId="0" borderId="8" xfId="5" applyNumberFormat="1" applyFont="1" applyFill="1" applyBorder="1" applyAlignment="1">
      <alignment horizontal="right" vertical="top"/>
    </xf>
    <xf numFmtId="44" fontId="4" fillId="0" borderId="26" xfId="11" applyNumberFormat="1" applyFont="1" applyFill="1" applyBorder="1" applyAlignment="1">
      <alignment horizontal="right"/>
    </xf>
    <xf numFmtId="44" fontId="4" fillId="0" borderId="9" xfId="11" applyNumberFormat="1" applyFont="1" applyFill="1" applyBorder="1" applyAlignment="1">
      <alignment horizontal="right"/>
    </xf>
    <xf numFmtId="0" fontId="5" fillId="0" borderId="10" xfId="5" applyFont="1" applyFill="1" applyBorder="1" applyAlignment="1">
      <alignment horizontal="justify" vertical="top"/>
    </xf>
    <xf numFmtId="49" fontId="4" fillId="0" borderId="11" xfId="5" applyNumberFormat="1" applyFont="1" applyFill="1" applyBorder="1" applyAlignment="1">
      <alignment horizontal="right" vertical="top"/>
    </xf>
    <xf numFmtId="44" fontId="5" fillId="0" borderId="24" xfId="13" applyNumberFormat="1" applyFont="1" applyFill="1" applyBorder="1" applyAlignment="1">
      <alignment horizontal="right"/>
    </xf>
    <xf numFmtId="44" fontId="5" fillId="0" borderId="6" xfId="13" applyNumberFormat="1" applyFont="1" applyFill="1" applyBorder="1" applyAlignment="1">
      <alignment horizontal="right"/>
    </xf>
    <xf numFmtId="2" fontId="5" fillId="0" borderId="27" xfId="10" applyNumberFormat="1" applyFont="1" applyFill="1" applyBorder="1" applyAlignment="1">
      <alignment horizontal="right"/>
    </xf>
    <xf numFmtId="164" fontId="5" fillId="0" borderId="28" xfId="5" applyNumberFormat="1" applyFont="1" applyFill="1" applyBorder="1" applyAlignment="1">
      <alignment horizontal="right"/>
    </xf>
    <xf numFmtId="0" fontId="5" fillId="0" borderId="12" xfId="5" applyFont="1" applyFill="1" applyBorder="1" applyAlignment="1">
      <alignment horizontal="justify" vertical="top"/>
    </xf>
    <xf numFmtId="49" fontId="5" fillId="0" borderId="8" xfId="5" applyNumberFormat="1" applyFont="1" applyFill="1" applyBorder="1" applyAlignment="1">
      <alignment horizontal="right" vertical="top"/>
    </xf>
    <xf numFmtId="2" fontId="4" fillId="0" borderId="29" xfId="5" applyNumberFormat="1" applyFont="1" applyFill="1" applyBorder="1" applyAlignment="1">
      <alignment horizontal="right"/>
    </xf>
    <xf numFmtId="164" fontId="4" fillId="0" borderId="30" xfId="5" applyNumberFormat="1" applyFont="1" applyFill="1" applyBorder="1" applyAlignment="1">
      <alignment horizontal="right"/>
    </xf>
    <xf numFmtId="0" fontId="5" fillId="0" borderId="31" xfId="5" applyFont="1" applyFill="1" applyBorder="1" applyAlignment="1">
      <alignment horizontal="justify" vertical="top"/>
    </xf>
    <xf numFmtId="44" fontId="5" fillId="0" borderId="32" xfId="13" applyNumberFormat="1" applyFont="1" applyFill="1" applyBorder="1" applyAlignment="1">
      <alignment horizontal="right"/>
    </xf>
    <xf numFmtId="44" fontId="5" fillId="0" borderId="13" xfId="13" applyNumberFormat="1" applyFont="1" applyFill="1" applyBorder="1" applyAlignment="1">
      <alignment horizontal="right"/>
    </xf>
    <xf numFmtId="2" fontId="5" fillId="0" borderId="33" xfId="10" applyNumberFormat="1" applyFont="1" applyFill="1" applyBorder="1" applyAlignment="1">
      <alignment horizontal="right"/>
    </xf>
    <xf numFmtId="164" fontId="24" fillId="0" borderId="20" xfId="5" applyNumberFormat="1" applyFont="1" applyFill="1" applyBorder="1" applyAlignment="1">
      <alignment horizontal="right"/>
    </xf>
    <xf numFmtId="0" fontId="5" fillId="0" borderId="14" xfId="5" applyFont="1" applyFill="1" applyBorder="1" applyAlignment="1">
      <alignment horizontal="justify" vertical="top"/>
    </xf>
    <xf numFmtId="49" fontId="5" fillId="0" borderId="34" xfId="5" applyNumberFormat="1" applyFont="1" applyFill="1" applyBorder="1" applyAlignment="1">
      <alignment horizontal="right" vertical="top"/>
    </xf>
    <xf numFmtId="2" fontId="5" fillId="0" borderId="35" xfId="10" applyNumberFormat="1" applyFont="1" applyFill="1" applyBorder="1" applyAlignment="1">
      <alignment horizontal="right"/>
    </xf>
    <xf numFmtId="44" fontId="5" fillId="0" borderId="36" xfId="13" applyNumberFormat="1" applyFont="1" applyFill="1" applyBorder="1" applyAlignment="1">
      <alignment horizontal="right"/>
    </xf>
    <xf numFmtId="44" fontId="5" fillId="0" borderId="15" xfId="13" applyNumberFormat="1" applyFont="1" applyFill="1" applyBorder="1" applyAlignment="1">
      <alignment horizontal="right"/>
    </xf>
    <xf numFmtId="2" fontId="5" fillId="0" borderId="37" xfId="10" applyNumberFormat="1" applyFont="1" applyFill="1" applyBorder="1" applyAlignment="1">
      <alignment horizontal="right"/>
    </xf>
    <xf numFmtId="164" fontId="5" fillId="0" borderId="19" xfId="5" applyNumberFormat="1" applyFont="1" applyFill="1" applyBorder="1" applyAlignment="1">
      <alignment horizontal="right"/>
    </xf>
    <xf numFmtId="0" fontId="5" fillId="0" borderId="16" xfId="5" applyFont="1" applyFill="1" applyBorder="1" applyAlignment="1">
      <alignment horizontal="justify" vertical="top"/>
    </xf>
    <xf numFmtId="49" fontId="5" fillId="0" borderId="17" xfId="5" applyNumberFormat="1" applyFont="1" applyFill="1" applyBorder="1" applyAlignment="1">
      <alignment horizontal="right" vertical="top"/>
    </xf>
    <xf numFmtId="44" fontId="5" fillId="0" borderId="0" xfId="5" applyNumberFormat="1" applyFont="1" applyFill="1" applyAlignment="1">
      <alignment horizontal="right"/>
    </xf>
    <xf numFmtId="0" fontId="4" fillId="0" borderId="0" xfId="5" applyFont="1" applyAlignment="1">
      <alignment horizontal="left"/>
    </xf>
    <xf numFmtId="0" fontId="25" fillId="0" borderId="0" xfId="5" applyFont="1" applyFill="1" applyAlignment="1">
      <alignment horizontal="right"/>
    </xf>
    <xf numFmtId="2" fontId="25" fillId="0" borderId="0" xfId="10" applyNumberFormat="1" applyFont="1" applyFill="1" applyAlignment="1">
      <alignment horizontal="right"/>
    </xf>
    <xf numFmtId="164" fontId="26" fillId="0" borderId="0" xfId="5" applyNumberFormat="1" applyFont="1" applyFill="1" applyAlignment="1">
      <alignment horizontal="right"/>
    </xf>
    <xf numFmtId="0" fontId="27" fillId="0" borderId="0" xfId="5" applyFont="1" applyFill="1" applyAlignment="1">
      <alignment horizontal="justify" vertical="top"/>
    </xf>
    <xf numFmtId="0" fontId="26" fillId="0" borderId="0" xfId="5" applyFont="1" applyFill="1" applyAlignment="1">
      <alignment horizontal="justify" vertical="top"/>
    </xf>
    <xf numFmtId="3" fontId="5" fillId="0" borderId="0" xfId="5" applyNumberFormat="1" applyFont="1" applyAlignment="1">
      <alignment horizontal="right"/>
    </xf>
    <xf numFmtId="2" fontId="5" fillId="0" borderId="0" xfId="5" applyNumberFormat="1" applyFont="1" applyFill="1" applyAlignment="1">
      <alignment horizontal="right"/>
    </xf>
    <xf numFmtId="0" fontId="5" fillId="0" borderId="0" xfId="5" applyFont="1" applyAlignment="1">
      <alignment horizontal="center"/>
    </xf>
    <xf numFmtId="1" fontId="5" fillId="0" borderId="0" xfId="5" applyNumberFormat="1" applyFont="1" applyAlignment="1">
      <alignment horizontal="center"/>
    </xf>
    <xf numFmtId="0" fontId="28" fillId="0" borderId="0" xfId="5" applyFont="1" applyAlignment="1">
      <alignment horizontal="left" vertical="top"/>
    </xf>
    <xf numFmtId="1" fontId="5" fillId="0" borderId="0" xfId="5" applyNumberFormat="1" applyFont="1" applyAlignment="1">
      <alignment horizontal="left" vertical="top"/>
    </xf>
    <xf numFmtId="2" fontId="4" fillId="0" borderId="0" xfId="15" applyNumberFormat="1" applyFont="1" applyFill="1" applyBorder="1" applyAlignment="1">
      <alignment horizontal="right"/>
    </xf>
    <xf numFmtId="0" fontId="29" fillId="0" borderId="0" xfId="5" applyFont="1" applyFill="1" applyAlignment="1">
      <alignment horizontal="justify" vertical="top"/>
    </xf>
    <xf numFmtId="0" fontId="5" fillId="0" borderId="20" xfId="5" applyFont="1" applyFill="1" applyBorder="1" applyAlignment="1">
      <alignment horizontal="justify" vertical="top"/>
    </xf>
    <xf numFmtId="0" fontId="5" fillId="0" borderId="0" xfId="24" applyFont="1" applyFill="1" applyAlignment="1">
      <alignment horizontal="justify" vertical="top" wrapText="1"/>
    </xf>
    <xf numFmtId="0" fontId="5" fillId="0" borderId="0" xfId="4" applyFont="1" applyFill="1" applyAlignment="1">
      <alignment horizontal="justify" vertical="top"/>
    </xf>
    <xf numFmtId="164" fontId="5" fillId="0" borderId="0" xfId="5" applyNumberFormat="1" applyFont="1" applyFill="1" applyBorder="1" applyAlignment="1">
      <alignment horizontal="center"/>
    </xf>
    <xf numFmtId="4" fontId="5" fillId="0" borderId="0" xfId="5" applyNumberFormat="1" applyFont="1" applyFill="1" applyAlignment="1">
      <alignment horizontal="right"/>
    </xf>
    <xf numFmtId="0" fontId="5" fillId="0" borderId="0" xfId="5" applyFont="1" applyFill="1" applyAlignment="1">
      <alignment horizontal="center"/>
    </xf>
    <xf numFmtId="1" fontId="16" fillId="0" borderId="0" xfId="4" applyNumberFormat="1" applyFont="1" applyFill="1" applyBorder="1" applyAlignment="1">
      <alignment horizontal="justify" vertical="top"/>
    </xf>
    <xf numFmtId="164" fontId="4" fillId="0" borderId="18" xfId="5" applyNumberFormat="1" applyFont="1" applyFill="1" applyBorder="1" applyAlignment="1">
      <alignment horizontal="left" vertical="top"/>
    </xf>
    <xf numFmtId="1" fontId="23" fillId="0" borderId="0" xfId="4" applyNumberFormat="1" applyFont="1" applyFill="1" applyBorder="1" applyAlignment="1">
      <alignment horizontal="justify" vertical="top" wrapText="1"/>
    </xf>
    <xf numFmtId="1" fontId="5" fillId="0" borderId="0" xfId="4" applyNumberFormat="1" applyFont="1" applyFill="1" applyAlignment="1"/>
    <xf numFmtId="1" fontId="31" fillId="0" borderId="0" xfId="4" applyNumberFormat="1" applyFont="1" applyFill="1" applyBorder="1" applyAlignment="1">
      <alignment horizontal="justify" vertical="top" wrapText="1"/>
    </xf>
    <xf numFmtId="1" fontId="16" fillId="0" borderId="0" xfId="26" applyFont="1" applyFill="1" applyBorder="1" applyAlignment="1">
      <alignment horizontal="justify" vertical="top"/>
    </xf>
    <xf numFmtId="0" fontId="2" fillId="0" borderId="0" xfId="4" applyFont="1" applyFill="1" applyBorder="1" applyAlignment="1">
      <alignment horizontal="left"/>
    </xf>
    <xf numFmtId="2" fontId="5" fillId="0" borderId="0" xfId="16" applyNumberFormat="1" applyFont="1" applyFill="1" applyAlignment="1">
      <alignment horizontal="right"/>
    </xf>
    <xf numFmtId="1" fontId="16" fillId="0" borderId="0" xfId="4" applyNumberFormat="1" applyFont="1" applyFill="1" applyBorder="1" applyAlignment="1">
      <alignment horizontal="left"/>
    </xf>
    <xf numFmtId="1" fontId="16" fillId="0" borderId="0" xfId="4" applyNumberFormat="1" applyFont="1" applyFill="1" applyBorder="1" applyAlignment="1">
      <alignment vertical="center"/>
    </xf>
    <xf numFmtId="1" fontId="16" fillId="0" borderId="0" xfId="4" applyNumberFormat="1" applyFont="1" applyFill="1" applyBorder="1"/>
    <xf numFmtId="164" fontId="16" fillId="0" borderId="0" xfId="4" applyNumberFormat="1" applyFont="1" applyFill="1" applyBorder="1" applyAlignment="1">
      <alignment horizontal="right"/>
    </xf>
    <xf numFmtId="1" fontId="5" fillId="0" borderId="0" xfId="4" applyNumberFormat="1" applyFont="1" applyFill="1" applyAlignment="1">
      <alignment horizontal="right"/>
    </xf>
    <xf numFmtId="2" fontId="16" fillId="0" borderId="0" xfId="4" applyNumberFormat="1" applyFont="1" applyFill="1" applyBorder="1" applyAlignment="1">
      <alignment horizontal="right"/>
    </xf>
    <xf numFmtId="2" fontId="16" fillId="0" borderId="0" xfId="4" applyNumberFormat="1" applyFont="1"/>
    <xf numFmtId="1" fontId="16" fillId="0" borderId="0" xfId="4" applyNumberFormat="1" applyFont="1"/>
    <xf numFmtId="49" fontId="15" fillId="0" borderId="0" xfId="4" applyNumberFormat="1" applyFont="1" applyFill="1" applyBorder="1" applyAlignment="1">
      <alignment horizontal="right" vertical="top"/>
    </xf>
    <xf numFmtId="0" fontId="2" fillId="0" borderId="0" xfId="16" applyFont="1" applyFill="1" applyAlignment="1">
      <alignment horizontal="justify" vertical="top" wrapText="1"/>
    </xf>
    <xf numFmtId="0" fontId="2" fillId="0" borderId="0" xfId="4" applyFont="1" applyFill="1" applyBorder="1" applyAlignment="1">
      <alignment horizontal="justify" vertical="center"/>
    </xf>
    <xf numFmtId="0" fontId="5" fillId="0" borderId="0" xfId="5" applyFont="1" applyAlignment="1">
      <alignment horizontal="justify" vertical="top" wrapText="1"/>
    </xf>
    <xf numFmtId="0" fontId="5" fillId="0" borderId="0" xfId="27" applyFont="1" applyFill="1" applyBorder="1" applyAlignment="1">
      <alignment horizontal="right"/>
    </xf>
    <xf numFmtId="0" fontId="5" fillId="0" borderId="0" xfId="27" applyFont="1"/>
    <xf numFmtId="1" fontId="16" fillId="0" borderId="0" xfId="12" applyFont="1" applyFill="1" applyBorder="1" applyAlignment="1">
      <alignment horizontal="right"/>
    </xf>
    <xf numFmtId="0" fontId="5" fillId="0" borderId="0" xfId="28" applyFont="1" applyFill="1" applyAlignment="1">
      <alignment horizontal="justify" vertical="top"/>
    </xf>
    <xf numFmtId="2" fontId="22" fillId="0" borderId="0" xfId="10" applyNumberFormat="1" applyFont="1" applyFill="1" applyAlignment="1">
      <alignment horizontal="right"/>
    </xf>
    <xf numFmtId="44" fontId="16" fillId="0" borderId="9" xfId="8" applyNumberFormat="1" applyFont="1" applyFill="1" applyBorder="1" applyAlignment="1">
      <alignment horizontal="right"/>
    </xf>
    <xf numFmtId="4" fontId="22" fillId="0" borderId="0" xfId="5" applyNumberFormat="1" applyFont="1" applyFill="1" applyAlignment="1">
      <alignment horizontal="justify" vertical="top" wrapText="1"/>
    </xf>
    <xf numFmtId="4" fontId="5" fillId="0" borderId="0" xfId="5" applyNumberFormat="1" applyFont="1" applyFill="1" applyBorder="1" applyAlignment="1">
      <alignment horizontal="right"/>
    </xf>
    <xf numFmtId="2" fontId="22" fillId="0" borderId="0" xfId="5" applyNumberFormat="1" applyFont="1" applyFill="1" applyAlignment="1">
      <alignment horizontal="right"/>
    </xf>
    <xf numFmtId="0" fontId="22" fillId="0" borderId="0" xfId="29" applyFont="1" applyFill="1" applyAlignment="1">
      <alignment horizontal="justify" vertical="top"/>
    </xf>
    <xf numFmtId="164" fontId="32" fillId="0" borderId="0" xfId="29" applyNumberFormat="1" applyFont="1" applyFill="1" applyAlignment="1">
      <alignment horizontal="right"/>
    </xf>
    <xf numFmtId="0" fontId="5" fillId="0" borderId="0" xfId="29" applyFont="1" applyFill="1" applyAlignment="1">
      <alignment horizontal="right"/>
    </xf>
    <xf numFmtId="2" fontId="5" fillId="0" borderId="0" xfId="30" applyNumberFormat="1" applyFont="1" applyFill="1" applyAlignment="1">
      <alignment horizontal="right"/>
    </xf>
    <xf numFmtId="4" fontId="22" fillId="0" borderId="0" xfId="5" applyNumberFormat="1" applyFont="1" applyAlignment="1">
      <alignment horizontal="justify" vertical="top" wrapText="1"/>
    </xf>
    <xf numFmtId="4" fontId="5" fillId="0" borderId="0" xfId="5" applyNumberFormat="1" applyFont="1" applyAlignment="1">
      <alignment horizontal="justify" vertical="top" wrapText="1"/>
    </xf>
    <xf numFmtId="164" fontId="2" fillId="0" borderId="0" xfId="31" applyNumberFormat="1" applyFont="1" applyFill="1" applyBorder="1" applyAlignment="1">
      <alignment horizontal="right"/>
    </xf>
    <xf numFmtId="2" fontId="18" fillId="0" borderId="0" xfId="31" applyNumberFormat="1" applyFont="1" applyFill="1">
      <alignment vertical="top"/>
    </xf>
    <xf numFmtId="0" fontId="18" fillId="0" borderId="0" xfId="32" applyFont="1" applyFill="1" applyAlignment="1">
      <alignment horizontal="justify" vertical="top"/>
    </xf>
    <xf numFmtId="164" fontId="4" fillId="0" borderId="0" xfId="17" applyNumberFormat="1" applyFont="1" applyFill="1" applyBorder="1" applyAlignment="1">
      <alignment horizontal="justify" vertical="top"/>
    </xf>
    <xf numFmtId="0" fontId="5" fillId="0" borderId="0" xfId="33" applyFont="1" applyFill="1" applyAlignment="1">
      <alignment horizontal="justify" vertical="top"/>
    </xf>
    <xf numFmtId="2" fontId="2" fillId="0" borderId="0" xfId="4" applyNumberFormat="1" applyFont="1" applyFill="1" applyAlignment="1">
      <alignment horizontal="right"/>
    </xf>
    <xf numFmtId="1" fontId="2" fillId="0" borderId="0" xfId="31" applyFont="1" applyFill="1" applyAlignment="1">
      <alignment horizontal="right"/>
    </xf>
    <xf numFmtId="0" fontId="33" fillId="0" borderId="0" xfId="0" applyFont="1" applyFill="1"/>
    <xf numFmtId="0" fontId="33" fillId="0" borderId="0" xfId="0" applyFont="1"/>
    <xf numFmtId="0" fontId="33" fillId="0" borderId="0" xfId="0" applyFont="1" applyAlignment="1">
      <alignment horizontal="left" vertical="top" wrapText="1"/>
    </xf>
    <xf numFmtId="0" fontId="33" fillId="0" borderId="0" xfId="0" applyFont="1" applyFill="1" applyAlignment="1">
      <alignment vertical="top" wrapText="1"/>
    </xf>
    <xf numFmtId="0" fontId="34" fillId="0" borderId="0" xfId="0" applyFont="1" applyAlignment="1">
      <alignment vertical="top"/>
    </xf>
    <xf numFmtId="0" fontId="34" fillId="0" borderId="0" xfId="0" applyFont="1" applyAlignment="1">
      <alignment vertical="top" wrapText="1"/>
    </xf>
    <xf numFmtId="49" fontId="34" fillId="0" borderId="0" xfId="0" applyNumberFormat="1" applyFont="1" applyAlignment="1">
      <alignment vertical="top" wrapText="1"/>
    </xf>
    <xf numFmtId="0" fontId="33" fillId="0" borderId="0" xfId="0" applyFont="1" applyAlignment="1">
      <alignment vertical="top"/>
    </xf>
    <xf numFmtId="0" fontId="33" fillId="0" borderId="0" xfId="0" applyFont="1" applyAlignment="1">
      <alignment vertical="top" wrapText="1"/>
    </xf>
    <xf numFmtId="49" fontId="33" fillId="0" borderId="0" xfId="0" applyNumberFormat="1" applyFont="1" applyAlignment="1">
      <alignment vertical="top" wrapText="1"/>
    </xf>
    <xf numFmtId="44" fontId="33" fillId="0" borderId="0" xfId="0" applyNumberFormat="1" applyFont="1" applyAlignment="1">
      <alignment vertical="top"/>
    </xf>
    <xf numFmtId="49" fontId="33" fillId="0" borderId="0" xfId="0" applyNumberFormat="1" applyFont="1" applyAlignment="1">
      <alignment horizontal="left" vertical="top" wrapText="1"/>
    </xf>
    <xf numFmtId="44" fontId="35" fillId="0" borderId="18" xfId="0" applyNumberFormat="1" applyFont="1" applyFill="1" applyBorder="1" applyAlignment="1"/>
    <xf numFmtId="44" fontId="33" fillId="0" borderId="18" xfId="0" applyNumberFormat="1" applyFont="1" applyFill="1" applyBorder="1" applyAlignment="1"/>
    <xf numFmtId="0" fontId="33" fillId="0" borderId="18" xfId="0" applyFont="1" applyFill="1" applyBorder="1" applyAlignment="1">
      <alignment horizontal="center"/>
    </xf>
    <xf numFmtId="0" fontId="35" fillId="0" borderId="18" xfId="0" applyFont="1" applyFill="1" applyBorder="1" applyAlignment="1">
      <alignment horizontal="justify"/>
    </xf>
    <xf numFmtId="0" fontId="35" fillId="0" borderId="18" xfId="0" applyFont="1" applyFill="1" applyBorder="1" applyAlignment="1">
      <alignment horizontal="center"/>
    </xf>
    <xf numFmtId="49" fontId="35" fillId="0" borderId="18" xfId="0" applyNumberFormat="1" applyFont="1" applyFill="1" applyBorder="1" applyAlignment="1">
      <alignment horizontal="center"/>
    </xf>
    <xf numFmtId="0" fontId="35" fillId="0" borderId="18" xfId="0" applyFont="1" applyFill="1" applyBorder="1" applyAlignment="1">
      <alignment horizontal="left"/>
    </xf>
    <xf numFmtId="0" fontId="33" fillId="0" borderId="0" xfId="0" applyFont="1" applyFill="1" applyAlignment="1">
      <alignment vertical="top"/>
    </xf>
    <xf numFmtId="0" fontId="33" fillId="0" borderId="0" xfId="0" applyNumberFormat="1" applyFont="1" applyAlignment="1">
      <alignment horizontal="justify" vertical="top" wrapText="1"/>
    </xf>
    <xf numFmtId="0" fontId="33" fillId="0" borderId="0" xfId="0" applyFont="1" applyFill="1" applyAlignment="1">
      <alignment horizontal="left" vertical="top"/>
    </xf>
    <xf numFmtId="164" fontId="33" fillId="0" borderId="0" xfId="0" applyNumberFormat="1" applyFont="1" applyAlignment="1">
      <alignment vertical="top"/>
    </xf>
    <xf numFmtId="49" fontId="33" fillId="0" borderId="0" xfId="0" applyNumberFormat="1" applyFont="1" applyFill="1" applyAlignment="1">
      <alignment horizontal="left" vertical="top" wrapText="1"/>
    </xf>
    <xf numFmtId="44" fontId="33" fillId="0" borderId="0" xfId="0" applyNumberFormat="1" applyFont="1" applyFill="1" applyAlignment="1">
      <alignment vertical="top"/>
    </xf>
    <xf numFmtId="0" fontId="33" fillId="0" borderId="0" xfId="0" applyFont="1" applyFill="1" applyAlignment="1">
      <alignment horizontal="left" vertical="top" wrapText="1"/>
    </xf>
    <xf numFmtId="49" fontId="33" fillId="0" borderId="0" xfId="0" applyNumberFormat="1" applyFont="1" applyAlignment="1">
      <alignment horizontal="justify" vertical="top" wrapText="1"/>
    </xf>
    <xf numFmtId="0" fontId="33" fillId="0" borderId="0" xfId="0" applyFont="1" applyAlignment="1">
      <alignment horizontal="left" vertical="top"/>
    </xf>
    <xf numFmtId="0" fontId="34" fillId="0" borderId="0" xfId="0" applyFont="1" applyFill="1" applyAlignment="1">
      <alignment vertical="top"/>
    </xf>
    <xf numFmtId="3" fontId="33" fillId="0" borderId="0" xfId="0" applyNumberFormat="1" applyFont="1" applyFill="1" applyAlignment="1">
      <alignment horizontal="right" vertical="top"/>
    </xf>
    <xf numFmtId="44" fontId="33" fillId="0" borderId="0" xfId="0" applyNumberFormat="1" applyFont="1" applyFill="1" applyAlignment="1">
      <alignment horizontal="right" vertical="top"/>
    </xf>
    <xf numFmtId="49" fontId="33" fillId="0" borderId="0" xfId="0" applyNumberFormat="1" applyFont="1" applyFill="1" applyAlignment="1">
      <alignment vertical="top" wrapText="1"/>
    </xf>
    <xf numFmtId="0" fontId="33" fillId="0" borderId="0" xfId="0" applyFont="1" applyFill="1" applyBorder="1" applyAlignment="1">
      <alignment horizontal="justify" vertical="top"/>
    </xf>
    <xf numFmtId="0" fontId="33" fillId="0" borderId="0" xfId="0" applyFont="1" applyFill="1" applyBorder="1" applyAlignment="1">
      <alignment horizontal="left" vertical="top" wrapText="1"/>
    </xf>
    <xf numFmtId="49" fontId="33" fillId="0" borderId="0" xfId="0" applyNumberFormat="1" applyFont="1" applyFill="1" applyAlignment="1">
      <alignment horizontal="justify" vertical="top" wrapText="1"/>
    </xf>
    <xf numFmtId="4" fontId="33" fillId="0" borderId="0" xfId="0" applyNumberFormat="1" applyFont="1" applyFill="1" applyAlignment="1">
      <alignment vertical="top"/>
    </xf>
    <xf numFmtId="49" fontId="39" fillId="0" borderId="0" xfId="0" applyNumberFormat="1" applyFont="1" applyAlignment="1">
      <alignment horizontal="justify" vertical="top" wrapText="1"/>
    </xf>
    <xf numFmtId="4" fontId="37" fillId="2" borderId="19" xfId="0" applyNumberFormat="1" applyFont="1" applyFill="1" applyBorder="1" applyAlignment="1">
      <alignment horizontal="center" vertical="top"/>
    </xf>
    <xf numFmtId="2" fontId="37" fillId="2" borderId="19" xfId="0" applyNumberFormat="1" applyFont="1" applyFill="1" applyBorder="1" applyAlignment="1">
      <alignment horizontal="center" vertical="top"/>
    </xf>
    <xf numFmtId="0" fontId="37" fillId="2" borderId="19" xfId="0" applyFont="1" applyFill="1" applyBorder="1" applyAlignment="1">
      <alignment horizontal="center" vertical="top"/>
    </xf>
    <xf numFmtId="0" fontId="37" fillId="2" borderId="19" xfId="0" applyFont="1" applyFill="1" applyBorder="1" applyAlignment="1">
      <alignment horizontal="justify" vertical="top" wrapText="1"/>
    </xf>
    <xf numFmtId="49" fontId="37" fillId="2" borderId="19" xfId="0" applyNumberFormat="1" applyFont="1" applyFill="1" applyBorder="1" applyAlignment="1">
      <alignment horizontal="justify" vertical="top" wrapText="1"/>
    </xf>
    <xf numFmtId="0" fontId="37" fillId="2" borderId="19" xfId="0" applyFont="1" applyFill="1" applyBorder="1" applyAlignment="1">
      <alignment horizontal="left" vertical="top"/>
    </xf>
    <xf numFmtId="4" fontId="33" fillId="0" borderId="0" xfId="0" applyNumberFormat="1" applyFont="1" applyFill="1" applyBorder="1" applyAlignment="1">
      <alignment horizontal="right" vertical="top"/>
    </xf>
    <xf numFmtId="0" fontId="35" fillId="0" borderId="0" xfId="0" applyFont="1" applyFill="1" applyBorder="1" applyAlignment="1">
      <alignment horizontal="left" vertical="top" wrapText="1" shrinkToFit="1"/>
    </xf>
    <xf numFmtId="4" fontId="33" fillId="0" borderId="0" xfId="0" applyNumberFormat="1" applyFont="1" applyAlignment="1">
      <alignment vertical="top"/>
    </xf>
    <xf numFmtId="4" fontId="41" fillId="0" borderId="0" xfId="0" applyNumberFormat="1" applyFont="1" applyFill="1" applyAlignment="1">
      <alignment vertical="top"/>
    </xf>
    <xf numFmtId="2" fontId="41" fillId="0" borderId="0" xfId="0" applyNumberFormat="1" applyFont="1" applyFill="1" applyAlignment="1">
      <alignment vertical="top"/>
    </xf>
    <xf numFmtId="0" fontId="41" fillId="0" borderId="0" xfId="0" applyFont="1" applyFill="1" applyAlignment="1">
      <alignment horizontal="center" vertical="top"/>
    </xf>
    <xf numFmtId="0" fontId="41" fillId="0" borderId="0" xfId="0" applyFont="1" applyFill="1" applyAlignment="1">
      <alignment horizontal="justify" vertical="top" wrapText="1"/>
    </xf>
    <xf numFmtId="49" fontId="41" fillId="0" borderId="0" xfId="0" applyNumberFormat="1" applyFont="1" applyFill="1" applyAlignment="1">
      <alignment horizontal="justify" vertical="top" wrapText="1"/>
    </xf>
    <xf numFmtId="0" fontId="37" fillId="0" borderId="0" xfId="0" applyFont="1" applyFill="1" applyAlignment="1">
      <alignment horizontal="left" vertical="top"/>
    </xf>
    <xf numFmtId="0" fontId="33" fillId="0" borderId="0" xfId="0" applyFont="1" applyFill="1" applyAlignment="1">
      <alignment horizontal="right" vertical="top"/>
    </xf>
    <xf numFmtId="0" fontId="33" fillId="0" borderId="0" xfId="0" applyNumberFormat="1" applyFont="1" applyAlignment="1">
      <alignment vertical="top" wrapText="1"/>
    </xf>
    <xf numFmtId="44" fontId="33" fillId="0" borderId="0" xfId="0" applyNumberFormat="1" applyFont="1" applyBorder="1" applyAlignment="1">
      <alignment horizontal="right" vertical="top"/>
    </xf>
    <xf numFmtId="44" fontId="37" fillId="0" borderId="38" xfId="0" applyNumberFormat="1" applyFont="1" applyBorder="1" applyAlignment="1">
      <alignment horizontal="right"/>
    </xf>
    <xf numFmtId="0" fontId="37" fillId="0" borderId="38" xfId="0" applyFont="1" applyBorder="1" applyAlignment="1">
      <alignment horizontal="right" wrapText="1"/>
    </xf>
    <xf numFmtId="0" fontId="37" fillId="0" borderId="38" xfId="0" applyFont="1" applyFill="1" applyBorder="1" applyAlignment="1">
      <alignment horizontal="right" wrapText="1"/>
    </xf>
    <xf numFmtId="0" fontId="33" fillId="0" borderId="38" xfId="0" applyFont="1" applyBorder="1" applyAlignment="1">
      <alignment vertical="top" wrapText="1"/>
    </xf>
    <xf numFmtId="0" fontId="37" fillId="0" borderId="38" xfId="0" applyFont="1" applyFill="1" applyBorder="1" applyAlignment="1">
      <alignment horizontal="justify" vertical="top" wrapText="1"/>
    </xf>
    <xf numFmtId="44" fontId="33" fillId="0" borderId="0" xfId="0" applyNumberFormat="1" applyFont="1"/>
    <xf numFmtId="0" fontId="33" fillId="0" borderId="0" xfId="0" applyFont="1" applyFill="1" applyAlignment="1">
      <alignment horizontal="center" vertical="top" wrapText="1"/>
    </xf>
    <xf numFmtId="0" fontId="33" fillId="0" borderId="0" xfId="0" applyNumberFormat="1" applyFont="1" applyFill="1" applyAlignment="1">
      <alignment horizontal="justify" vertical="top" wrapText="1"/>
    </xf>
    <xf numFmtId="44" fontId="33" fillId="0" borderId="0" xfId="0" applyNumberFormat="1" applyFont="1" applyFill="1" applyBorder="1" applyAlignment="1">
      <alignment horizontal="right" vertical="top"/>
    </xf>
    <xf numFmtId="44" fontId="33" fillId="0" borderId="0" xfId="0" applyNumberFormat="1" applyFont="1" applyFill="1" applyBorder="1" applyAlignment="1">
      <alignment vertical="top"/>
    </xf>
    <xf numFmtId="0" fontId="33" fillId="0" borderId="0" xfId="0" applyFont="1" applyFill="1" applyBorder="1" applyAlignment="1">
      <alignment vertical="top"/>
    </xf>
    <xf numFmtId="0" fontId="42" fillId="0" borderId="0" xfId="0" applyFont="1" applyFill="1" applyBorder="1" applyAlignment="1">
      <alignment vertical="center"/>
    </xf>
    <xf numFmtId="0" fontId="33" fillId="0" borderId="0" xfId="0" applyFont="1" applyBorder="1" applyAlignment="1">
      <alignment horizontal="right" wrapText="1"/>
    </xf>
    <xf numFmtId="0" fontId="33" fillId="0" borderId="0" xfId="0" applyFont="1" applyAlignment="1">
      <alignment horizontal="justify" vertical="top" wrapText="1"/>
    </xf>
    <xf numFmtId="44" fontId="33" fillId="0" borderId="0" xfId="0" applyNumberFormat="1" applyFont="1" applyFill="1" applyBorder="1" applyAlignment="1">
      <alignment horizontal="right" wrapText="1"/>
    </xf>
    <xf numFmtId="0" fontId="33" fillId="0" borderId="0" xfId="0" applyFont="1" applyFill="1" applyBorder="1" applyAlignment="1">
      <alignment horizontal="right" wrapText="1"/>
    </xf>
    <xf numFmtId="0" fontId="33" fillId="0" borderId="0" xfId="0" applyFont="1" applyAlignment="1">
      <alignment horizontal="right" vertical="top" wrapText="1"/>
    </xf>
    <xf numFmtId="0" fontId="33" fillId="0" borderId="0" xfId="0" applyFont="1" applyBorder="1" applyAlignment="1">
      <alignment horizontal="justify" vertical="top" wrapText="1"/>
    </xf>
    <xf numFmtId="4" fontId="33" fillId="0" borderId="0" xfId="0" applyNumberFormat="1" applyFont="1" applyFill="1" applyAlignment="1">
      <alignment horizontal="right" vertical="top"/>
    </xf>
    <xf numFmtId="4" fontId="33" fillId="0" borderId="0" xfId="0" applyNumberFormat="1" applyFont="1" applyBorder="1" applyAlignment="1">
      <alignment horizontal="right" vertical="top"/>
    </xf>
    <xf numFmtId="0" fontId="43" fillId="0" borderId="0" xfId="0" applyFont="1" applyAlignment="1">
      <alignment vertical="top" wrapText="1"/>
    </xf>
    <xf numFmtId="44" fontId="33" fillId="0" borderId="38" xfId="0" applyNumberFormat="1" applyFont="1" applyFill="1" applyBorder="1" applyAlignment="1">
      <alignment vertical="top"/>
    </xf>
    <xf numFmtId="0" fontId="33" fillId="0" borderId="38" xfId="0" applyFont="1" applyFill="1" applyBorder="1" applyAlignment="1">
      <alignment vertical="top"/>
    </xf>
    <xf numFmtId="0" fontId="33" fillId="0" borderId="38" xfId="0" applyFont="1" applyBorder="1" applyAlignment="1">
      <alignment vertical="top"/>
    </xf>
    <xf numFmtId="44" fontId="33" fillId="0" borderId="0" xfId="0" applyNumberFormat="1" applyFont="1" applyBorder="1" applyAlignment="1">
      <alignment vertical="top"/>
    </xf>
    <xf numFmtId="49" fontId="43" fillId="0" borderId="0" xfId="0" applyNumberFormat="1" applyFont="1" applyAlignment="1">
      <alignment vertical="top" wrapText="1"/>
    </xf>
    <xf numFmtId="0" fontId="33" fillId="0" borderId="0" xfId="0" applyFont="1" applyAlignment="1">
      <alignment horizontal="center" vertical="top" wrapText="1"/>
    </xf>
    <xf numFmtId="0" fontId="33" fillId="0" borderId="0" xfId="0" applyFont="1" applyFill="1" applyAlignment="1">
      <alignment horizontal="justify" vertical="top" wrapText="1"/>
    </xf>
    <xf numFmtId="44" fontId="33" fillId="0" borderId="0" xfId="0" applyNumberFormat="1" applyFont="1" applyAlignment="1">
      <alignment horizontal="right" vertical="top"/>
    </xf>
    <xf numFmtId="3" fontId="33" fillId="0" borderId="0" xfId="0" applyNumberFormat="1" applyFont="1" applyAlignment="1">
      <alignment horizontal="right" vertical="top"/>
    </xf>
    <xf numFmtId="49" fontId="46" fillId="0" borderId="0" xfId="0" applyNumberFormat="1" applyFont="1" applyAlignment="1">
      <alignment horizontal="left" vertical="top" wrapText="1"/>
    </xf>
    <xf numFmtId="4" fontId="47" fillId="0" borderId="0" xfId="0" quotePrefix="1" applyNumberFormat="1" applyFont="1" applyBorder="1" applyAlignment="1">
      <alignment horizontal="left" vertical="top" wrapText="1"/>
    </xf>
    <xf numFmtId="4" fontId="47" fillId="0" borderId="0" xfId="0" applyNumberFormat="1" applyFont="1" applyBorder="1" applyAlignment="1">
      <alignment horizontal="right" vertical="top" wrapText="1"/>
    </xf>
    <xf numFmtId="0" fontId="33" fillId="0" borderId="0" xfId="0" applyFont="1" applyBorder="1" applyAlignment="1">
      <alignment horizontal="justify"/>
    </xf>
    <xf numFmtId="1" fontId="33" fillId="0" borderId="0" xfId="0" applyNumberFormat="1" applyFont="1" applyAlignment="1">
      <alignment vertical="top"/>
    </xf>
    <xf numFmtId="0" fontId="45" fillId="0" borderId="0" xfId="0" applyFont="1" applyAlignment="1">
      <alignment horizontal="right" vertical="top"/>
    </xf>
    <xf numFmtId="1" fontId="33" fillId="0" borderId="0" xfId="0" applyNumberFormat="1" applyFont="1" applyFill="1" applyAlignment="1">
      <alignment vertical="top"/>
    </xf>
    <xf numFmtId="0" fontId="34" fillId="0" borderId="0" xfId="0" applyFont="1" applyBorder="1" applyAlignment="1">
      <alignment vertical="top"/>
    </xf>
    <xf numFmtId="0" fontId="33" fillId="0" borderId="0" xfId="0" applyFont="1" applyBorder="1" applyAlignment="1">
      <alignment wrapText="1"/>
    </xf>
    <xf numFmtId="49" fontId="33" fillId="0" borderId="0" xfId="0" applyNumberFormat="1" applyFont="1" applyBorder="1" applyAlignment="1">
      <alignment horizontal="center"/>
    </xf>
    <xf numFmtId="4" fontId="37" fillId="0" borderId="0" xfId="0" applyNumberFormat="1" applyFont="1" applyFill="1" applyAlignment="1">
      <alignment vertical="top"/>
    </xf>
    <xf numFmtId="2" fontId="37" fillId="0" borderId="0" xfId="0" applyNumberFormat="1" applyFont="1" applyFill="1" applyAlignment="1">
      <alignment vertical="top"/>
    </xf>
    <xf numFmtId="0" fontId="37" fillId="0" borderId="0" xfId="0" applyFont="1" applyFill="1" applyAlignment="1">
      <alignment horizontal="center" vertical="top"/>
    </xf>
    <xf numFmtId="0" fontId="37" fillId="0" borderId="0" xfId="0" applyFont="1" applyFill="1" applyAlignment="1">
      <alignment horizontal="justify" vertical="top" wrapText="1"/>
    </xf>
    <xf numFmtId="49" fontId="37" fillId="0" borderId="0" xfId="0" applyNumberFormat="1" applyFont="1" applyFill="1" applyAlignment="1">
      <alignment horizontal="justify" vertical="top" wrapText="1"/>
    </xf>
    <xf numFmtId="2" fontId="5" fillId="0" borderId="19" xfId="10" applyNumberFormat="1" applyFont="1" applyFill="1" applyBorder="1" applyAlignment="1">
      <alignment horizontal="right"/>
    </xf>
    <xf numFmtId="2" fontId="4" fillId="0" borderId="30" xfId="5" applyNumberFormat="1" applyFont="1" applyFill="1" applyBorder="1" applyAlignment="1">
      <alignment horizontal="right"/>
    </xf>
    <xf numFmtId="2" fontId="5" fillId="0" borderId="2" xfId="5" applyNumberFormat="1" applyFont="1" applyFill="1" applyBorder="1" applyAlignment="1">
      <alignment horizontal="right"/>
    </xf>
    <xf numFmtId="2" fontId="4" fillId="0" borderId="23" xfId="5" applyNumberFormat="1" applyFont="1" applyFill="1" applyBorder="1" applyAlignment="1">
      <alignment horizontal="right"/>
    </xf>
    <xf numFmtId="44" fontId="5" fillId="0" borderId="39" xfId="13" applyNumberFormat="1" applyFont="1" applyFill="1" applyBorder="1" applyAlignment="1">
      <alignment horizontal="right"/>
    </xf>
    <xf numFmtId="44" fontId="5" fillId="0" borderId="40" xfId="13" applyNumberFormat="1" applyFont="1" applyFill="1" applyBorder="1" applyAlignment="1">
      <alignment horizontal="right"/>
    </xf>
    <xf numFmtId="44" fontId="5" fillId="0" borderId="41" xfId="11" applyNumberFormat="1" applyFont="1" applyFill="1" applyBorder="1" applyAlignment="1">
      <alignment horizontal="right"/>
    </xf>
    <xf numFmtId="44" fontId="4" fillId="0" borderId="42" xfId="4" applyNumberFormat="1" applyFont="1" applyFill="1" applyBorder="1" applyAlignment="1">
      <alignment horizontal="right"/>
    </xf>
    <xf numFmtId="49" fontId="5" fillId="0" borderId="43" xfId="5" applyNumberFormat="1" applyFont="1" applyFill="1" applyBorder="1" applyAlignment="1">
      <alignment horizontal="right" vertical="top"/>
    </xf>
    <xf numFmtId="0" fontId="5" fillId="0" borderId="38" xfId="5" applyFont="1" applyFill="1" applyBorder="1" applyAlignment="1">
      <alignment horizontal="justify" vertical="top"/>
    </xf>
    <xf numFmtId="164" fontId="5" fillId="0" borderId="38" xfId="5" applyNumberFormat="1" applyFont="1" applyFill="1" applyBorder="1" applyAlignment="1">
      <alignment horizontal="right"/>
    </xf>
    <xf numFmtId="2" fontId="5" fillId="0" borderId="38" xfId="10" applyNumberFormat="1" applyFont="1" applyFill="1" applyBorder="1" applyAlignment="1">
      <alignment horizontal="right"/>
    </xf>
    <xf numFmtId="44" fontId="5" fillId="0" borderId="44" xfId="13" applyNumberFormat="1" applyFont="1" applyFill="1" applyBorder="1" applyAlignment="1">
      <alignment horizontal="right"/>
    </xf>
    <xf numFmtId="44" fontId="5" fillId="0" borderId="45" xfId="13" applyNumberFormat="1" applyFont="1" applyFill="1" applyBorder="1" applyAlignment="1">
      <alignment horizontal="right"/>
    </xf>
    <xf numFmtId="49" fontId="4" fillId="0" borderId="46" xfId="5" applyNumberFormat="1" applyFont="1" applyFill="1" applyBorder="1" applyAlignment="1">
      <alignment horizontal="right" vertical="top"/>
    </xf>
    <xf numFmtId="44" fontId="4" fillId="0" borderId="47" xfId="11" applyNumberFormat="1" applyFont="1" applyFill="1" applyBorder="1" applyAlignment="1">
      <alignment horizontal="right"/>
    </xf>
    <xf numFmtId="44" fontId="4" fillId="0" borderId="48" xfId="11" applyNumberFormat="1" applyFont="1" applyFill="1" applyBorder="1" applyAlignment="1">
      <alignment horizontal="right"/>
    </xf>
    <xf numFmtId="43" fontId="5" fillId="0" borderId="0" xfId="13" applyFont="1" applyFill="1" applyAlignment="1">
      <alignment horizontal="right" vertical="top"/>
    </xf>
    <xf numFmtId="44" fontId="33" fillId="0" borderId="1" xfId="0" applyNumberFormat="1" applyFont="1" applyBorder="1"/>
    <xf numFmtId="44" fontId="33" fillId="0" borderId="1" xfId="0" applyNumberFormat="1" applyFont="1" applyFill="1" applyBorder="1" applyAlignment="1">
      <alignment horizontal="right" vertical="top"/>
    </xf>
    <xf numFmtId="0" fontId="33" fillId="0" borderId="0" xfId="0" applyFont="1" applyFill="1" applyAlignment="1"/>
    <xf numFmtId="44" fontId="33" fillId="0" borderId="0" xfId="0" applyNumberFormat="1" applyFont="1" applyAlignment="1"/>
    <xf numFmtId="164" fontId="33" fillId="0" borderId="0" xfId="0" applyNumberFormat="1" applyFont="1" applyAlignment="1"/>
    <xf numFmtId="0" fontId="33" fillId="0" borderId="0" xfId="0" applyFont="1" applyFill="1" applyAlignment="1">
      <alignment horizontal="right"/>
    </xf>
    <xf numFmtId="44" fontId="33" fillId="0" borderId="0" xfId="0" applyNumberFormat="1" applyFont="1" applyFill="1" applyAlignment="1"/>
    <xf numFmtId="1" fontId="4" fillId="0" borderId="0" xfId="4" applyNumberFormat="1" applyFont="1" applyFill="1" applyBorder="1" applyAlignment="1">
      <alignment horizontal="justify"/>
    </xf>
    <xf numFmtId="1" fontId="5" fillId="0" borderId="0" xfId="4" applyNumberFormat="1" applyFont="1" applyFill="1" applyAlignment="1"/>
    <xf numFmtId="1" fontId="31" fillId="0" borderId="0" xfId="4" applyNumberFormat="1" applyFont="1" applyFill="1" applyBorder="1" applyAlignment="1">
      <alignment horizontal="justify"/>
    </xf>
    <xf numFmtId="1" fontId="5" fillId="0" borderId="0" xfId="4" applyNumberFormat="1" applyFont="1" applyAlignment="1"/>
    <xf numFmtId="1" fontId="31" fillId="0" borderId="0" xfId="4" applyNumberFormat="1" applyFont="1" applyFill="1" applyBorder="1" applyAlignment="1">
      <alignment horizontal="justify" vertical="top" wrapText="1"/>
    </xf>
    <xf numFmtId="0" fontId="8" fillId="0" borderId="0" xfId="0" applyFont="1" applyFill="1" applyAlignment="1">
      <alignment horizontal="left" vertical="top" wrapText="1"/>
    </xf>
    <xf numFmtId="0" fontId="0" fillId="0" borderId="0" xfId="0" applyFill="1"/>
  </cellXfs>
  <cellStyles count="34">
    <cellStyle name="Navadno" xfId="0" builtinId="0"/>
    <cellStyle name="Navadno 10 2" xfId="3"/>
    <cellStyle name="Navadno 12" xfId="2"/>
    <cellStyle name="Navadno 2" xfId="4"/>
    <cellStyle name="Navadno 2 2" xfId="23"/>
    <cellStyle name="Navadno 2 3 2" xfId="28"/>
    <cellStyle name="Navadno 22" xfId="33"/>
    <cellStyle name="Navadno 9" xfId="29"/>
    <cellStyle name="Navadno_FK1.1,MK1.1" xfId="14"/>
    <cellStyle name="Navadno_FK1.5" xfId="31"/>
    <cellStyle name="Navadno_FK3.0.1_FK3.3" xfId="27"/>
    <cellStyle name="Navadno_FK3.2" xfId="21"/>
    <cellStyle name="Navadno_FK5.2" xfId="26"/>
    <cellStyle name="Navadno_List1" xfId="5"/>
    <cellStyle name="Navadno_OSNUTEK" xfId="17"/>
    <cellStyle name="Navadno_Predračun" xfId="32"/>
    <cellStyle name="Navadno_REKAPITULACIJA" xfId="6"/>
    <cellStyle name="Navadno_Trgovski center Idrija" xfId="16"/>
    <cellStyle name="Navadno_V3B.3" xfId="18"/>
    <cellStyle name="Navadno_V3B_1" xfId="9"/>
    <cellStyle name="Navadno_vodohran Kred" xfId="12"/>
    <cellStyle name="Navadno_vodohran Vrba_2" xfId="20"/>
    <cellStyle name="Navadno_vodohran Vrba_3" xfId="24"/>
    <cellStyle name="Valuta 2" xfId="11"/>
    <cellStyle name="Valuta_List1" xfId="15"/>
    <cellStyle name="Valuta_REKAPITULACIJA" xfId="7"/>
    <cellStyle name="Vejica 2" xfId="1"/>
    <cellStyle name="Vejica 2 2" xfId="30"/>
    <cellStyle name="Vejica 3" xfId="13"/>
    <cellStyle name="Vejica_FK3.2" xfId="25"/>
    <cellStyle name="Vejica_List1" xfId="10"/>
    <cellStyle name="Vejica_OSNUTEK" xfId="19"/>
    <cellStyle name="Vejica_REKAPITULACIJA" xfId="8"/>
    <cellStyle name="Vejica_VM1" xfId="22"/>
  </cellStyles>
  <dxfs count="1">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4DFF4D"/>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omazv\Be&#382;igrajski%20dvor\ACAD\PGD-PZI\Poslovni%20prostori\Hotel%20Cerkno\PO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itulacija"/>
      <sheetName val="Svetilna_telesa"/>
      <sheetName val="Vodovni_material"/>
      <sheetName val="Stikalni_bloki"/>
      <sheetName val="Telefon"/>
      <sheetName val="Ozvocenje"/>
      <sheetName val="Pozar"/>
      <sheetName val="RTV"/>
      <sheetName val="Strelovod"/>
    </sheetNames>
    <sheetDataSet>
      <sheetData sheetId="0" refreshError="1">
        <row r="40">
          <cell r="D40">
            <v>1.0548999999999999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B2:H71"/>
  <sheetViews>
    <sheetView topLeftCell="A7" workbookViewId="0">
      <selection activeCell="F42" sqref="F42"/>
    </sheetView>
  </sheetViews>
  <sheetFormatPr defaultRowHeight="12.75"/>
  <cols>
    <col min="2" max="2" width="72.7109375" customWidth="1"/>
  </cols>
  <sheetData>
    <row r="2" spans="2:8">
      <c r="B2" s="1" t="s">
        <v>5</v>
      </c>
      <c r="C2" s="2"/>
      <c r="D2" s="3"/>
      <c r="E2" s="4"/>
      <c r="F2" s="4"/>
      <c r="G2" s="3"/>
      <c r="H2" s="5"/>
    </row>
    <row r="3" spans="2:8" ht="25.5">
      <c r="B3" s="8" t="s">
        <v>6</v>
      </c>
      <c r="C3" s="8"/>
      <c r="D3" s="8"/>
      <c r="E3" s="8"/>
      <c r="F3" s="8"/>
      <c r="G3" s="8"/>
      <c r="H3" s="8"/>
    </row>
    <row r="4" spans="2:8" ht="165.75">
      <c r="B4" s="8" t="s">
        <v>452</v>
      </c>
      <c r="C4" s="8"/>
      <c r="D4" s="8"/>
      <c r="E4" s="8"/>
      <c r="F4" s="8"/>
      <c r="G4" s="8"/>
      <c r="H4" s="8"/>
    </row>
    <row r="5" spans="2:8">
      <c r="B5" s="6"/>
      <c r="C5" s="3"/>
      <c r="D5" s="3"/>
      <c r="E5" s="4"/>
      <c r="F5" s="4"/>
      <c r="G5" s="3"/>
      <c r="H5" s="5"/>
    </row>
    <row r="6" spans="2:8">
      <c r="B6" s="7" t="s">
        <v>7</v>
      </c>
      <c r="C6" s="8"/>
      <c r="D6" s="3"/>
      <c r="E6" s="4"/>
      <c r="F6" s="4"/>
      <c r="G6" s="3"/>
      <c r="H6" s="5"/>
    </row>
    <row r="7" spans="2:8" ht="56.25" customHeight="1">
      <c r="B7" s="8" t="s">
        <v>70</v>
      </c>
      <c r="C7" s="8"/>
      <c r="D7" s="8"/>
      <c r="E7" s="8"/>
      <c r="F7" s="8"/>
      <c r="G7" s="8"/>
      <c r="H7" s="8"/>
    </row>
    <row r="8" spans="2:8">
      <c r="B8" s="8"/>
      <c r="C8" s="8"/>
      <c r="D8" s="8"/>
      <c r="E8" s="8"/>
      <c r="F8" s="8"/>
      <c r="G8" s="8"/>
      <c r="H8" s="8"/>
    </row>
    <row r="9" spans="2:8" ht="15">
      <c r="B9" s="9" t="s">
        <v>8</v>
      </c>
    </row>
    <row r="10" spans="2:8" ht="76.5">
      <c r="B10" s="10" t="s">
        <v>9</v>
      </c>
      <c r="C10" s="10"/>
      <c r="D10" s="10"/>
      <c r="E10" s="10"/>
      <c r="F10" s="10"/>
      <c r="G10" s="10"/>
      <c r="H10" s="10"/>
    </row>
    <row r="11" spans="2:8">
      <c r="B11" s="11" t="s">
        <v>10</v>
      </c>
      <c r="C11" s="11"/>
      <c r="D11" s="11"/>
      <c r="E11" s="11"/>
      <c r="F11" s="11"/>
      <c r="G11" s="11"/>
      <c r="H11" s="11"/>
    </row>
    <row r="12" spans="2:8">
      <c r="B12" s="11" t="s">
        <v>11</v>
      </c>
      <c r="C12" s="11"/>
      <c r="D12" s="11"/>
      <c r="E12" s="11"/>
      <c r="F12" s="11"/>
      <c r="G12" s="11"/>
      <c r="H12" s="11"/>
    </row>
    <row r="13" spans="2:8">
      <c r="B13" s="12" t="s">
        <v>12</v>
      </c>
      <c r="C13" s="12"/>
      <c r="D13" s="12"/>
      <c r="E13" s="12"/>
      <c r="F13" s="12"/>
      <c r="G13" s="12"/>
      <c r="H13" s="12"/>
    </row>
    <row r="14" spans="2:8" ht="25.5">
      <c r="B14" s="13" t="s">
        <v>13</v>
      </c>
      <c r="C14" s="12"/>
      <c r="D14" s="12"/>
      <c r="E14" s="12"/>
      <c r="F14" s="12"/>
      <c r="G14" s="12"/>
      <c r="H14" s="12"/>
    </row>
    <row r="15" spans="2:8">
      <c r="B15" s="12" t="s">
        <v>14</v>
      </c>
      <c r="C15" s="12"/>
      <c r="D15" s="12"/>
      <c r="E15" s="12"/>
      <c r="F15" s="12"/>
      <c r="G15" s="12"/>
      <c r="H15" s="12"/>
    </row>
    <row r="16" spans="2:8" ht="42" customHeight="1">
      <c r="B16" s="12" t="s">
        <v>29</v>
      </c>
      <c r="C16" s="12"/>
      <c r="D16" s="12"/>
      <c r="E16" s="12"/>
      <c r="F16" s="12"/>
      <c r="G16" s="12"/>
      <c r="H16" s="12"/>
    </row>
    <row r="17" spans="2:8" ht="45.75" customHeight="1">
      <c r="B17" s="12" t="s">
        <v>30</v>
      </c>
      <c r="C17" s="12"/>
      <c r="D17" s="12"/>
      <c r="E17" s="12"/>
      <c r="F17" s="12"/>
      <c r="G17" s="12"/>
      <c r="H17" s="12"/>
    </row>
    <row r="18" spans="2:8" ht="51">
      <c r="B18" s="12" t="s">
        <v>31</v>
      </c>
      <c r="C18" s="12"/>
      <c r="D18" s="12"/>
      <c r="E18" s="12"/>
      <c r="F18" s="12"/>
      <c r="G18" s="12"/>
      <c r="H18" s="12"/>
    </row>
    <row r="19" spans="2:8" ht="25.5">
      <c r="B19" s="12" t="s">
        <v>32</v>
      </c>
      <c r="C19" s="12"/>
      <c r="D19" s="12"/>
      <c r="E19" s="12"/>
      <c r="F19" s="12"/>
      <c r="G19" s="12"/>
      <c r="H19" s="12"/>
    </row>
    <row r="20" spans="2:8" s="381" customFormat="1" ht="38.25">
      <c r="B20" s="380" t="s">
        <v>33</v>
      </c>
      <c r="C20" s="380"/>
      <c r="D20" s="380"/>
      <c r="E20" s="380"/>
      <c r="F20" s="380"/>
      <c r="G20" s="380"/>
      <c r="H20" s="380"/>
    </row>
    <row r="21" spans="2:8" s="381" customFormat="1">
      <c r="B21" s="380" t="s">
        <v>15</v>
      </c>
      <c r="C21" s="380"/>
      <c r="D21" s="380"/>
      <c r="E21" s="380"/>
      <c r="F21" s="380"/>
      <c r="G21" s="380"/>
      <c r="H21" s="380"/>
    </row>
    <row r="22" spans="2:8" ht="38.25">
      <c r="B22" s="12" t="s">
        <v>34</v>
      </c>
      <c r="C22" s="12"/>
      <c r="D22" s="12"/>
      <c r="E22" s="12"/>
      <c r="F22" s="12"/>
      <c r="G22" s="12"/>
      <c r="H22" s="12"/>
    </row>
    <row r="23" spans="2:8" ht="51">
      <c r="B23" s="12" t="s">
        <v>35</v>
      </c>
      <c r="C23" s="12"/>
      <c r="D23" s="12"/>
      <c r="E23" s="12"/>
      <c r="F23" s="12"/>
      <c r="G23" s="12"/>
      <c r="H23" s="12"/>
    </row>
    <row r="24" spans="2:8">
      <c r="B24" s="12" t="s">
        <v>16</v>
      </c>
      <c r="C24" s="12"/>
      <c r="D24" s="12"/>
      <c r="E24" s="12"/>
      <c r="F24" s="12"/>
      <c r="G24" s="12"/>
      <c r="H24" s="12"/>
    </row>
    <row r="25" spans="2:8" ht="38.25">
      <c r="B25" s="12" t="s">
        <v>36</v>
      </c>
      <c r="C25" s="12"/>
      <c r="D25" s="12"/>
      <c r="E25" s="12"/>
      <c r="F25" s="12"/>
      <c r="G25" s="12"/>
      <c r="H25" s="12"/>
    </row>
    <row r="26" spans="2:8" ht="25.5">
      <c r="B26" s="12" t="s">
        <v>17</v>
      </c>
      <c r="C26" s="12"/>
      <c r="D26" s="12"/>
      <c r="E26" s="12"/>
      <c r="F26" s="12"/>
      <c r="G26" s="12"/>
      <c r="H26" s="12"/>
    </row>
    <row r="27" spans="2:8" ht="25.5">
      <c r="B27" s="12" t="s">
        <v>37</v>
      </c>
      <c r="C27" s="12"/>
      <c r="D27" s="12"/>
      <c r="E27" s="12"/>
      <c r="F27" s="12"/>
      <c r="G27" s="12"/>
      <c r="H27" s="12"/>
    </row>
    <row r="28" spans="2:8" ht="51">
      <c r="B28" s="12" t="s">
        <v>38</v>
      </c>
      <c r="C28" s="12"/>
      <c r="D28" s="12"/>
      <c r="E28" s="12"/>
      <c r="F28" s="12"/>
      <c r="G28" s="12"/>
      <c r="H28" s="12"/>
    </row>
    <row r="29" spans="2:8" ht="25.5">
      <c r="B29" s="12" t="s">
        <v>39</v>
      </c>
      <c r="C29" s="12"/>
      <c r="D29" s="12"/>
      <c r="E29" s="12"/>
      <c r="F29" s="12"/>
      <c r="G29" s="12"/>
      <c r="H29" s="12"/>
    </row>
    <row r="30" spans="2:8" ht="38.25">
      <c r="B30" s="12" t="s">
        <v>40</v>
      </c>
      <c r="C30" s="12"/>
      <c r="D30" s="12"/>
      <c r="E30" s="12"/>
      <c r="F30" s="12"/>
      <c r="G30" s="12"/>
      <c r="H30" s="12"/>
    </row>
    <row r="31" spans="2:8" ht="38.25">
      <c r="B31" s="12" t="s">
        <v>41</v>
      </c>
      <c r="C31" s="12"/>
      <c r="D31" s="12"/>
      <c r="E31" s="12"/>
      <c r="F31" s="12"/>
      <c r="G31" s="12"/>
      <c r="H31" s="12"/>
    </row>
    <row r="32" spans="2:8" ht="51">
      <c r="B32" s="12" t="s">
        <v>42</v>
      </c>
      <c r="C32" s="12"/>
      <c r="D32" s="12"/>
      <c r="E32" s="12"/>
      <c r="F32" s="12"/>
      <c r="G32" s="12"/>
      <c r="H32" s="12"/>
    </row>
    <row r="33" spans="2:8" ht="51">
      <c r="B33" s="12" t="s">
        <v>43</v>
      </c>
      <c r="C33" s="12"/>
      <c r="D33" s="12"/>
      <c r="E33" s="12"/>
      <c r="F33" s="12"/>
      <c r="G33" s="12"/>
      <c r="H33" s="12"/>
    </row>
    <row r="34" spans="2:8" ht="38.25">
      <c r="B34" s="12" t="s">
        <v>44</v>
      </c>
      <c r="C34" s="12"/>
      <c r="D34" s="12"/>
      <c r="E34" s="12"/>
      <c r="F34" s="12"/>
      <c r="G34" s="12"/>
      <c r="H34" s="12"/>
    </row>
    <row r="35" spans="2:8" ht="63.75">
      <c r="B35" s="12" t="s">
        <v>68</v>
      </c>
      <c r="C35" s="12"/>
      <c r="D35" s="12"/>
      <c r="E35" s="12"/>
      <c r="F35" s="12"/>
      <c r="G35" s="12"/>
      <c r="H35" s="12"/>
    </row>
    <row r="36" spans="2:8">
      <c r="B36" s="12" t="s">
        <v>18</v>
      </c>
      <c r="C36" s="12"/>
      <c r="D36" s="12"/>
      <c r="E36" s="12"/>
      <c r="F36" s="12"/>
      <c r="G36" s="12"/>
      <c r="H36" s="12"/>
    </row>
    <row r="37" spans="2:8">
      <c r="B37" s="12" t="s">
        <v>19</v>
      </c>
      <c r="C37" s="12"/>
      <c r="D37" s="12"/>
      <c r="E37" s="12"/>
      <c r="F37" s="12"/>
      <c r="G37" s="12"/>
      <c r="H37" s="12"/>
    </row>
    <row r="38" spans="2:8">
      <c r="B38" s="12" t="s">
        <v>20</v>
      </c>
      <c r="C38" s="12"/>
      <c r="D38" s="12"/>
      <c r="E38" s="12"/>
      <c r="F38" s="12"/>
      <c r="G38" s="12"/>
      <c r="H38" s="12"/>
    </row>
    <row r="39" spans="2:8" ht="25.5">
      <c r="B39" s="12" t="s">
        <v>45</v>
      </c>
      <c r="C39" s="12"/>
      <c r="D39" s="12"/>
      <c r="E39" s="12"/>
      <c r="F39" s="12"/>
      <c r="G39" s="12"/>
      <c r="H39" s="12"/>
    </row>
    <row r="40" spans="2:8" ht="25.5">
      <c r="B40" s="12" t="s">
        <v>46</v>
      </c>
      <c r="C40" s="12"/>
      <c r="D40" s="12"/>
      <c r="E40" s="12"/>
      <c r="F40" s="12"/>
      <c r="G40" s="12"/>
      <c r="H40" s="12"/>
    </row>
    <row r="41" spans="2:8" ht="25.5">
      <c r="B41" s="12" t="s">
        <v>47</v>
      </c>
      <c r="C41" s="12"/>
      <c r="D41" s="12"/>
      <c r="E41" s="12"/>
      <c r="F41" s="12"/>
      <c r="G41" s="12"/>
      <c r="H41" s="12"/>
    </row>
    <row r="42" spans="2:8" ht="25.5">
      <c r="B42" s="12" t="s">
        <v>48</v>
      </c>
      <c r="C42" s="12"/>
      <c r="D42" s="12"/>
      <c r="E42" s="12"/>
      <c r="F42" s="12"/>
      <c r="G42" s="12"/>
      <c r="H42" s="12"/>
    </row>
    <row r="43" spans="2:8">
      <c r="B43" s="12" t="s">
        <v>21</v>
      </c>
      <c r="C43" s="12"/>
      <c r="D43" s="12"/>
      <c r="E43" s="12"/>
      <c r="F43" s="12"/>
      <c r="G43" s="12"/>
      <c r="H43" s="12"/>
    </row>
    <row r="44" spans="2:8" ht="38.25">
      <c r="B44" s="12" t="s">
        <v>49</v>
      </c>
      <c r="C44" s="12"/>
      <c r="D44" s="12"/>
      <c r="E44" s="12"/>
      <c r="F44" s="12"/>
      <c r="G44" s="12"/>
      <c r="H44" s="12"/>
    </row>
    <row r="45" spans="2:8" ht="25.5">
      <c r="B45" s="12" t="s">
        <v>50</v>
      </c>
      <c r="C45" s="12"/>
      <c r="D45" s="12"/>
      <c r="E45" s="12"/>
      <c r="F45" s="12"/>
      <c r="G45" s="12"/>
      <c r="H45" s="12"/>
    </row>
    <row r="46" spans="2:8">
      <c r="B46" s="12" t="s">
        <v>22</v>
      </c>
      <c r="C46" s="12"/>
      <c r="D46" s="12"/>
      <c r="E46" s="12"/>
      <c r="F46" s="12"/>
      <c r="G46" s="12"/>
      <c r="H46" s="12"/>
    </row>
    <row r="47" spans="2:8" ht="25.5">
      <c r="B47" s="12" t="s">
        <v>51</v>
      </c>
      <c r="C47" s="12"/>
      <c r="D47" s="12"/>
      <c r="E47" s="12"/>
      <c r="F47" s="12"/>
      <c r="G47" s="12"/>
      <c r="H47" s="12"/>
    </row>
    <row r="48" spans="2:8" ht="38.25">
      <c r="B48" s="12" t="s">
        <v>52</v>
      </c>
      <c r="C48" s="12"/>
      <c r="D48" s="12"/>
      <c r="E48" s="12"/>
      <c r="F48" s="12"/>
      <c r="G48" s="12"/>
      <c r="H48" s="12"/>
    </row>
    <row r="49" spans="2:8" ht="63.75">
      <c r="B49" s="12" t="s">
        <v>53</v>
      </c>
      <c r="C49" s="12"/>
      <c r="D49" s="12"/>
      <c r="E49" s="12"/>
      <c r="F49" s="12"/>
      <c r="G49" s="12"/>
      <c r="H49" s="12"/>
    </row>
    <row r="50" spans="2:8" ht="25.5">
      <c r="B50" s="12" t="s">
        <v>54</v>
      </c>
      <c r="C50" s="12"/>
      <c r="D50" s="12"/>
      <c r="E50" s="12"/>
      <c r="F50" s="12"/>
      <c r="G50" s="12"/>
      <c r="H50" s="12"/>
    </row>
    <row r="51" spans="2:8" ht="41.25" customHeight="1">
      <c r="B51" s="12" t="s">
        <v>55</v>
      </c>
      <c r="C51" s="12"/>
      <c r="D51" s="12"/>
      <c r="E51" s="12"/>
      <c r="F51" s="12"/>
      <c r="G51" s="12"/>
      <c r="H51" s="12"/>
    </row>
    <row r="52" spans="2:8" ht="38.25">
      <c r="B52" s="12" t="s">
        <v>56</v>
      </c>
      <c r="C52" s="12"/>
      <c r="D52" s="12"/>
      <c r="E52" s="12"/>
      <c r="F52" s="12"/>
      <c r="G52" s="12"/>
      <c r="H52" s="12"/>
    </row>
    <row r="53" spans="2:8" ht="25.5">
      <c r="B53" s="12" t="s">
        <v>57</v>
      </c>
      <c r="C53" s="12"/>
      <c r="D53" s="12"/>
      <c r="E53" s="12"/>
      <c r="F53" s="12"/>
      <c r="G53" s="12"/>
      <c r="H53" s="12"/>
    </row>
    <row r="54" spans="2:8">
      <c r="B54" s="12" t="s">
        <v>23</v>
      </c>
      <c r="C54" s="12"/>
      <c r="D54" s="12"/>
      <c r="E54" s="12"/>
      <c r="F54" s="12"/>
      <c r="G54" s="12"/>
      <c r="H54" s="12"/>
    </row>
    <row r="55" spans="2:8" ht="25.5">
      <c r="B55" s="12" t="s">
        <v>58</v>
      </c>
      <c r="C55" s="12"/>
      <c r="D55" s="12"/>
      <c r="E55" s="12"/>
      <c r="F55" s="12"/>
      <c r="G55" s="12"/>
      <c r="H55" s="12"/>
    </row>
    <row r="56" spans="2:8">
      <c r="B56" s="12" t="s">
        <v>24</v>
      </c>
      <c r="C56" s="12"/>
      <c r="D56" s="12"/>
      <c r="E56" s="12"/>
      <c r="F56" s="12"/>
      <c r="G56" s="12"/>
      <c r="H56" s="12"/>
    </row>
    <row r="57" spans="2:8" ht="25.5">
      <c r="B57" s="12" t="s">
        <v>59</v>
      </c>
      <c r="C57" s="12"/>
      <c r="D57" s="12"/>
      <c r="E57" s="12"/>
      <c r="F57" s="12"/>
      <c r="G57" s="12"/>
      <c r="H57" s="12"/>
    </row>
    <row r="58" spans="2:8" ht="25.5">
      <c r="B58" s="12" t="s">
        <v>60</v>
      </c>
      <c r="C58" s="12"/>
      <c r="D58" s="12"/>
      <c r="E58" s="12"/>
      <c r="F58" s="12"/>
      <c r="G58" s="12"/>
      <c r="H58" s="12"/>
    </row>
    <row r="59" spans="2:8" ht="25.5">
      <c r="B59" s="12" t="s">
        <v>61</v>
      </c>
      <c r="C59" s="12"/>
      <c r="D59" s="12"/>
      <c r="E59" s="12"/>
      <c r="F59" s="12"/>
      <c r="G59" s="12"/>
      <c r="H59" s="12"/>
    </row>
    <row r="60" spans="2:8">
      <c r="B60" s="12" t="s">
        <v>25</v>
      </c>
      <c r="C60" s="12"/>
      <c r="D60" s="12"/>
      <c r="E60" s="12"/>
      <c r="F60" s="12"/>
      <c r="G60" s="12"/>
      <c r="H60" s="12"/>
    </row>
    <row r="61" spans="2:8" ht="25.5">
      <c r="B61" s="12" t="s">
        <v>66</v>
      </c>
      <c r="C61" s="12"/>
      <c r="D61" s="12"/>
      <c r="E61" s="12"/>
      <c r="F61" s="12"/>
      <c r="G61" s="12"/>
      <c r="H61" s="12"/>
    </row>
    <row r="62" spans="2:8">
      <c r="B62" s="12" t="s">
        <v>26</v>
      </c>
      <c r="C62" s="12"/>
      <c r="D62" s="12"/>
      <c r="E62" s="12"/>
      <c r="F62" s="12"/>
      <c r="G62" s="12"/>
      <c r="H62" s="12"/>
    </row>
    <row r="63" spans="2:8">
      <c r="B63" s="12" t="s">
        <v>27</v>
      </c>
      <c r="C63" s="12"/>
      <c r="D63" s="12"/>
      <c r="E63" s="12"/>
      <c r="F63" s="12"/>
      <c r="G63" s="12"/>
      <c r="H63" s="12"/>
    </row>
    <row r="64" spans="2:8" ht="27.75" customHeight="1">
      <c r="B64" s="12" t="s">
        <v>65</v>
      </c>
      <c r="C64" s="12"/>
      <c r="D64" s="12"/>
      <c r="E64" s="12"/>
      <c r="F64" s="12"/>
      <c r="G64" s="12"/>
      <c r="H64" s="12"/>
    </row>
    <row r="65" spans="2:8" ht="25.5">
      <c r="B65" s="12" t="s">
        <v>28</v>
      </c>
      <c r="C65" s="12"/>
      <c r="D65" s="12"/>
      <c r="E65" s="12"/>
      <c r="F65" s="12"/>
      <c r="G65" s="12"/>
      <c r="H65" s="12"/>
    </row>
    <row r="66" spans="2:8" ht="25.5">
      <c r="B66" s="12" t="s">
        <v>64</v>
      </c>
      <c r="C66" s="12"/>
      <c r="D66" s="12"/>
      <c r="E66" s="12"/>
      <c r="F66" s="12"/>
      <c r="G66" s="12"/>
      <c r="H66" s="12"/>
    </row>
    <row r="67" spans="2:8" ht="25.5">
      <c r="B67" s="12" t="s">
        <v>63</v>
      </c>
      <c r="C67" s="12"/>
      <c r="D67" s="12"/>
      <c r="E67" s="12"/>
      <c r="F67" s="12"/>
      <c r="G67" s="12"/>
      <c r="H67" s="12"/>
    </row>
    <row r="68" spans="2:8" ht="38.25">
      <c r="B68" s="12" t="s">
        <v>62</v>
      </c>
      <c r="C68" s="12"/>
      <c r="D68" s="12"/>
      <c r="E68" s="12"/>
      <c r="F68" s="12"/>
      <c r="G68" s="12"/>
      <c r="H68" s="12"/>
    </row>
    <row r="69" spans="2:8" ht="25.5">
      <c r="B69" s="12" t="s">
        <v>69</v>
      </c>
      <c r="C69" s="12"/>
      <c r="D69" s="12"/>
      <c r="E69" s="12"/>
      <c r="F69" s="12"/>
      <c r="G69" s="12"/>
      <c r="H69" s="12"/>
    </row>
    <row r="70" spans="2:8">
      <c r="C70" s="12"/>
      <c r="D70" s="12"/>
      <c r="E70" s="12"/>
      <c r="F70" s="12"/>
      <c r="G70" s="12"/>
      <c r="H70" s="12"/>
    </row>
    <row r="71" spans="2:8">
      <c r="C71" s="12"/>
      <c r="D71" s="12"/>
      <c r="E71" s="12"/>
      <c r="F71" s="12"/>
      <c r="G71" s="12"/>
      <c r="H71" s="12"/>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
  <sheetViews>
    <sheetView workbookViewId="0"/>
  </sheetViews>
  <sheetFormatPr defaultRowHeight="12.7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
  <sheetViews>
    <sheetView workbookViewId="0"/>
  </sheetViews>
  <sheetFormatPr defaultRowHeight="12.7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
  <sheetViews>
    <sheetView workbookViewId="0"/>
  </sheetViews>
  <sheetFormatPr defaultRowHeight="12.7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
  <sheetViews>
    <sheetView workbookViewId="0"/>
  </sheetViews>
  <sheetFormatPr defaultRowHeight="12.7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H35"/>
  <sheetViews>
    <sheetView view="pageBreakPreview" topLeftCell="A13" zoomScaleNormal="100" zoomScaleSheetLayoutView="100" workbookViewId="0">
      <selection activeCell="C27" sqref="C27"/>
    </sheetView>
  </sheetViews>
  <sheetFormatPr defaultColWidth="9.140625" defaultRowHeight="12.75"/>
  <cols>
    <col min="1" max="1" width="6.42578125" style="14" customWidth="1"/>
    <col min="2" max="2" width="51.42578125" style="14" customWidth="1"/>
    <col min="3" max="3" width="24.28515625" style="14" customWidth="1"/>
    <col min="4" max="4" width="9.140625" style="14"/>
    <col min="5" max="5" width="12.28515625" style="14" customWidth="1"/>
    <col min="6" max="16384" width="9.140625" style="14"/>
  </cols>
  <sheetData>
    <row r="1" spans="1:7">
      <c r="A1" s="54"/>
      <c r="B1" s="54"/>
      <c r="C1" s="54"/>
      <c r="D1" s="16"/>
      <c r="E1" s="16"/>
      <c r="F1" s="16"/>
      <c r="G1" s="16"/>
    </row>
    <row r="2" spans="1:7">
      <c r="A2" s="54"/>
      <c r="B2" s="54"/>
      <c r="C2" s="54"/>
      <c r="D2" s="16"/>
      <c r="E2" s="16"/>
      <c r="F2" s="16"/>
      <c r="G2" s="16"/>
    </row>
    <row r="3" spans="1:7">
      <c r="A3" s="52"/>
      <c r="B3" s="51"/>
      <c r="C3" s="42"/>
      <c r="D3" s="16"/>
      <c r="E3" s="16"/>
      <c r="F3" s="16"/>
      <c r="G3" s="16"/>
    </row>
    <row r="4" spans="1:7">
      <c r="A4" s="46"/>
      <c r="B4" s="53"/>
      <c r="C4" s="42"/>
      <c r="D4" s="16"/>
      <c r="E4" s="16"/>
      <c r="F4" s="16"/>
      <c r="G4" s="16"/>
    </row>
    <row r="5" spans="1:7">
      <c r="A5" s="52"/>
      <c r="B5" s="51"/>
      <c r="C5" s="42"/>
      <c r="D5" s="16"/>
      <c r="E5" s="16"/>
      <c r="F5" s="16"/>
      <c r="G5" s="16"/>
    </row>
    <row r="6" spans="1:7">
      <c r="A6" s="49"/>
      <c r="B6" s="50"/>
      <c r="C6" s="42"/>
      <c r="D6" s="16"/>
      <c r="E6" s="16"/>
      <c r="F6" s="16"/>
      <c r="G6" s="16"/>
    </row>
    <row r="7" spans="1:7">
      <c r="A7" s="49"/>
      <c r="B7" s="50"/>
      <c r="C7" s="42"/>
      <c r="D7" s="16"/>
      <c r="E7" s="16"/>
      <c r="F7" s="16"/>
      <c r="G7" s="16"/>
    </row>
    <row r="8" spans="1:7">
      <c r="A8" s="49"/>
      <c r="B8" s="50"/>
      <c r="C8" s="42"/>
      <c r="D8" s="16"/>
      <c r="E8" s="16"/>
      <c r="F8" s="16"/>
      <c r="G8" s="16"/>
    </row>
    <row r="9" spans="1:7" ht="15.75">
      <c r="A9" s="49"/>
      <c r="B9" s="48" t="s">
        <v>315</v>
      </c>
      <c r="C9" s="42"/>
      <c r="D9" s="16"/>
      <c r="E9" s="16"/>
      <c r="F9" s="16"/>
      <c r="G9" s="16"/>
    </row>
    <row r="10" spans="1:7">
      <c r="A10" s="46"/>
      <c r="B10" s="47"/>
      <c r="C10" s="45"/>
      <c r="D10" s="16"/>
      <c r="E10" s="16"/>
      <c r="F10" s="16"/>
      <c r="G10" s="16"/>
    </row>
    <row r="11" spans="1:7">
      <c r="A11" s="46"/>
      <c r="B11" s="46"/>
      <c r="C11" s="45"/>
      <c r="D11" s="16"/>
      <c r="E11" s="16"/>
      <c r="F11" s="16"/>
      <c r="G11" s="16"/>
    </row>
    <row r="12" spans="1:7">
      <c r="A12" s="46"/>
      <c r="B12" s="46"/>
      <c r="C12" s="45"/>
      <c r="D12" s="16"/>
      <c r="E12" s="16"/>
      <c r="F12" s="16"/>
      <c r="G12" s="16"/>
    </row>
    <row r="13" spans="1:7">
      <c r="A13" s="46"/>
      <c r="B13" s="46"/>
      <c r="C13" s="45"/>
      <c r="D13" s="16"/>
      <c r="E13" s="16"/>
      <c r="F13" s="16"/>
      <c r="G13" s="16"/>
    </row>
    <row r="14" spans="1:7">
      <c r="A14" s="46"/>
      <c r="B14" s="46"/>
      <c r="C14" s="45"/>
      <c r="D14" s="16"/>
      <c r="E14" s="16"/>
      <c r="F14" s="16"/>
      <c r="G14" s="16"/>
    </row>
    <row r="15" spans="1:7">
      <c r="A15" s="41"/>
      <c r="B15" s="44"/>
      <c r="C15" s="42"/>
      <c r="D15" s="16"/>
      <c r="E15" s="16"/>
      <c r="F15" s="16"/>
      <c r="G15" s="16"/>
    </row>
    <row r="16" spans="1:7">
      <c r="A16" s="41"/>
      <c r="B16" s="43" t="s">
        <v>81</v>
      </c>
      <c r="C16" s="42"/>
      <c r="D16" s="16"/>
      <c r="E16" s="16"/>
      <c r="F16" s="16"/>
      <c r="G16" s="16"/>
    </row>
    <row r="17" spans="1:8">
      <c r="A17" s="41"/>
      <c r="B17" s="41"/>
      <c r="C17" s="42"/>
      <c r="D17" s="16"/>
      <c r="E17" s="16"/>
      <c r="F17" s="16"/>
      <c r="G17" s="16"/>
    </row>
    <row r="18" spans="1:8" ht="13.5" thickBot="1">
      <c r="A18" s="41"/>
      <c r="B18" s="41"/>
      <c r="C18" s="40"/>
      <c r="D18" s="16"/>
      <c r="E18" s="16"/>
      <c r="F18" s="16"/>
      <c r="G18" s="16"/>
    </row>
    <row r="19" spans="1:8">
      <c r="A19" s="39" t="s">
        <v>80</v>
      </c>
      <c r="B19" s="38" t="s">
        <v>79</v>
      </c>
      <c r="C19" s="37">
        <f>'PRIPRAVLJALNA DELA'!F13</f>
        <v>0</v>
      </c>
      <c r="D19" s="16"/>
      <c r="E19" s="16"/>
      <c r="F19" s="16"/>
      <c r="G19" s="16"/>
    </row>
    <row r="20" spans="1:8">
      <c r="A20" s="36" t="s">
        <v>78</v>
      </c>
      <c r="B20" s="35" t="s">
        <v>77</v>
      </c>
      <c r="C20" s="34">
        <f>+'MK2'!F23</f>
        <v>0</v>
      </c>
      <c r="D20" s="16"/>
      <c r="E20" s="16"/>
      <c r="F20" s="16"/>
      <c r="G20" s="16"/>
    </row>
    <row r="21" spans="1:8">
      <c r="A21" s="36" t="s">
        <v>76</v>
      </c>
      <c r="B21" s="35" t="s">
        <v>75</v>
      </c>
      <c r="C21" s="34">
        <f>+ČRPALIŠČE!F25</f>
        <v>0</v>
      </c>
      <c r="D21" s="16"/>
      <c r="E21" s="16"/>
      <c r="F21" s="16"/>
      <c r="G21" s="16"/>
    </row>
    <row r="22" spans="1:8">
      <c r="A22" s="36" t="s">
        <v>74</v>
      </c>
      <c r="B22" s="35" t="s">
        <v>73</v>
      </c>
      <c r="C22" s="34">
        <f>+'NN PRIKLJUČEK'!G23</f>
        <v>0</v>
      </c>
      <c r="D22" s="16"/>
      <c r="E22" s="16"/>
      <c r="F22" s="16"/>
      <c r="G22" s="16"/>
    </row>
    <row r="23" spans="1:8">
      <c r="A23" s="36" t="s">
        <v>72</v>
      </c>
      <c r="B23" s="29" t="s">
        <v>256</v>
      </c>
      <c r="C23" s="233">
        <f>+'ZID ODSEK33-47'!F24</f>
        <v>0</v>
      </c>
    </row>
    <row r="24" spans="1:8">
      <c r="A24" s="36" t="s">
        <v>171</v>
      </c>
      <c r="B24" s="29" t="s">
        <v>257</v>
      </c>
      <c r="C24" s="233">
        <f>+'ZID ODSEK47-54'!F25</f>
        <v>0</v>
      </c>
    </row>
    <row r="25" spans="1:8" ht="12.75" customHeight="1" thickBot="1">
      <c r="A25" s="33" t="s">
        <v>316</v>
      </c>
      <c r="B25" s="32" t="s">
        <v>71</v>
      </c>
      <c r="C25" s="31">
        <f>'DRUGE STORITVE'!F16</f>
        <v>0</v>
      </c>
      <c r="D25" s="16"/>
      <c r="E25" s="16"/>
      <c r="F25" s="16"/>
      <c r="G25" s="16"/>
    </row>
    <row r="26" spans="1:8" ht="13.5" thickTop="1">
      <c r="A26" s="30"/>
      <c r="B26" s="29" t="s">
        <v>67</v>
      </c>
      <c r="C26" s="28">
        <f>SUM(C19:C25)</f>
        <v>0</v>
      </c>
      <c r="D26" s="16"/>
      <c r="E26" s="27"/>
      <c r="F26" s="16"/>
      <c r="G26" s="16"/>
    </row>
    <row r="27" spans="1:8" s="55" customFormat="1" ht="13.5" thickBot="1">
      <c r="A27" s="170"/>
      <c r="B27" s="169" t="s">
        <v>167</v>
      </c>
      <c r="C27" s="166">
        <f>ROUND(C26*0.1,2)</f>
        <v>0</v>
      </c>
      <c r="D27" s="104"/>
      <c r="E27" s="104"/>
      <c r="F27" s="104"/>
      <c r="G27" s="104"/>
      <c r="H27" s="104"/>
    </row>
    <row r="28" spans="1:8" ht="13.5" thickTop="1">
      <c r="A28" s="164"/>
      <c r="B28" s="163" t="s">
        <v>166</v>
      </c>
      <c r="C28" s="162">
        <f>SUM(C26:C27)</f>
        <v>0</v>
      </c>
      <c r="D28" s="27"/>
      <c r="E28" s="16"/>
      <c r="F28" s="16"/>
      <c r="G28" s="16"/>
      <c r="H28" s="16"/>
    </row>
    <row r="29" spans="1:8" ht="13.5" thickBot="1">
      <c r="A29" s="26"/>
      <c r="B29" s="25" t="s">
        <v>2</v>
      </c>
      <c r="C29" s="24">
        <f>ROUND(C28*0.22,2)</f>
        <v>0</v>
      </c>
      <c r="D29" s="16"/>
      <c r="E29" s="16"/>
      <c r="F29" s="16"/>
      <c r="G29" s="16"/>
    </row>
    <row r="30" spans="1:8" ht="14.25" thickTop="1" thickBot="1">
      <c r="A30" s="23"/>
      <c r="B30" s="22" t="s">
        <v>67</v>
      </c>
      <c r="C30" s="21">
        <f>SUM(C28:C29)</f>
        <v>0</v>
      </c>
      <c r="D30" s="16"/>
      <c r="E30" s="16"/>
      <c r="F30" s="16"/>
      <c r="G30" s="16"/>
    </row>
    <row r="31" spans="1:8">
      <c r="A31" s="18"/>
      <c r="B31" s="20"/>
      <c r="C31" s="19"/>
      <c r="D31" s="16"/>
      <c r="E31" s="16"/>
      <c r="F31" s="16"/>
      <c r="G31" s="16"/>
    </row>
    <row r="32" spans="1:8">
      <c r="A32" s="18"/>
      <c r="B32" s="17"/>
      <c r="C32" s="15"/>
      <c r="D32" s="16"/>
      <c r="E32" s="16"/>
      <c r="F32" s="16"/>
      <c r="G32" s="16"/>
    </row>
    <row r="33" spans="1:3">
      <c r="A33" s="41"/>
      <c r="B33" s="43"/>
      <c r="C33" s="42"/>
    </row>
    <row r="34" spans="1:3">
      <c r="A34" s="41"/>
      <c r="B34" s="41"/>
      <c r="C34" s="42"/>
    </row>
    <row r="35" spans="1:3">
      <c r="A35" s="41"/>
      <c r="B35" s="41"/>
      <c r="C35" s="40"/>
    </row>
  </sheetData>
  <pageMargins left="1.0236220472440944" right="0.39370078740157483" top="1.0629921259842521" bottom="0.98425196850393704" header="0.59055118110236227" footer="0.43307086614173229"/>
  <pageSetup paperSize="9" orientation="portrait" horizontalDpi="1200" r:id="rId1"/>
  <headerFooter alignWithMargins="0">
    <oddHeader>&amp;R&amp;"Arial,Poševno"&amp;9Stran &amp;P od &amp;N</oddHeader>
    <oddFooter>&amp;L&amp;9Protipoplavni zid pri Grabcu v Mirnu, 2. in 3. faza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view="pageBreakPreview" zoomScaleNormal="100" zoomScaleSheetLayoutView="100" workbookViewId="0">
      <selection activeCell="F14" sqref="F14"/>
    </sheetView>
  </sheetViews>
  <sheetFormatPr defaultColWidth="9.140625" defaultRowHeight="12.75"/>
  <cols>
    <col min="1" max="1" width="6.42578125" style="14" customWidth="1"/>
    <col min="2" max="2" width="40.5703125" style="14" customWidth="1"/>
    <col min="3" max="3" width="8.28515625" style="14" customWidth="1"/>
    <col min="4" max="4" width="7.85546875" style="14" customWidth="1"/>
    <col min="5" max="5" width="10.85546875" style="55" customWidth="1"/>
    <col min="6" max="6" width="12.7109375" style="14" customWidth="1"/>
    <col min="7" max="7" width="17" style="14" hidden="1" customWidth="1"/>
    <col min="8" max="16384" width="9.140625" style="14"/>
  </cols>
  <sheetData>
    <row r="1" spans="1:15">
      <c r="A1" s="97" t="s">
        <v>80</v>
      </c>
      <c r="B1" s="96" t="s">
        <v>263</v>
      </c>
      <c r="C1" s="147"/>
      <c r="D1" s="95"/>
      <c r="E1" s="94"/>
      <c r="F1" s="93"/>
      <c r="G1" s="93"/>
      <c r="H1" s="16"/>
      <c r="I1" s="16"/>
      <c r="J1" s="16"/>
      <c r="K1" s="16"/>
      <c r="L1" s="16"/>
    </row>
    <row r="2" spans="1:15" ht="13.5" thickBot="1">
      <c r="A2" s="18"/>
      <c r="B2" s="17"/>
      <c r="C2" s="59"/>
      <c r="D2" s="59"/>
      <c r="E2" s="58"/>
      <c r="F2" s="57"/>
      <c r="G2" s="56"/>
      <c r="H2" s="16"/>
      <c r="I2" s="16"/>
      <c r="J2" s="16"/>
      <c r="K2" s="16"/>
      <c r="L2" s="16"/>
    </row>
    <row r="3" spans="1:15">
      <c r="A3" s="91" t="s">
        <v>99</v>
      </c>
      <c r="B3" s="90" t="s">
        <v>98</v>
      </c>
      <c r="C3" s="89" t="s">
        <v>97</v>
      </c>
      <c r="D3" s="88" t="s">
        <v>96</v>
      </c>
      <c r="E3" s="87" t="s">
        <v>95</v>
      </c>
      <c r="F3" s="86" t="s">
        <v>94</v>
      </c>
      <c r="G3" s="86"/>
      <c r="H3" s="16"/>
      <c r="I3" s="16"/>
      <c r="J3" s="16"/>
      <c r="K3" s="16"/>
      <c r="L3" s="16"/>
    </row>
    <row r="4" spans="1:15">
      <c r="A4" s="18"/>
      <c r="B4" s="17"/>
      <c r="C4" s="59"/>
      <c r="D4" s="59"/>
      <c r="E4" s="58"/>
      <c r="F4" s="57"/>
      <c r="G4" s="56"/>
      <c r="H4" s="16"/>
      <c r="I4" s="16"/>
      <c r="J4" s="16"/>
      <c r="K4" s="16"/>
      <c r="L4" s="16"/>
    </row>
    <row r="5" spans="1:15" ht="114.75">
      <c r="A5" s="18" t="s">
        <v>164</v>
      </c>
      <c r="B5" s="17" t="s">
        <v>262</v>
      </c>
      <c r="C5" s="59">
        <v>1</v>
      </c>
      <c r="D5" s="57" t="s">
        <v>1</v>
      </c>
      <c r="E5" s="146"/>
      <c r="F5" s="71">
        <f>ROUND(C5*E5,2)</f>
        <v>0</v>
      </c>
      <c r="G5" s="56"/>
      <c r="H5" s="16"/>
      <c r="I5" s="16"/>
      <c r="J5" s="16"/>
      <c r="K5" s="16"/>
    </row>
    <row r="6" spans="1:15">
      <c r="A6" s="18"/>
      <c r="B6" s="17"/>
      <c r="C6" s="59"/>
      <c r="D6" s="57"/>
      <c r="E6" s="58"/>
      <c r="F6" s="57"/>
      <c r="G6" s="56"/>
      <c r="H6" s="104"/>
      <c r="I6" s="104"/>
      <c r="J6" s="104"/>
      <c r="K6" s="104"/>
      <c r="L6" s="104"/>
    </row>
    <row r="7" spans="1:15" ht="38.25">
      <c r="A7" s="18" t="s">
        <v>162</v>
      </c>
      <c r="B7" s="17" t="s">
        <v>261</v>
      </c>
      <c r="C7" s="59">
        <v>1</v>
      </c>
      <c r="D7" s="57" t="s">
        <v>1</v>
      </c>
      <c r="E7" s="58"/>
      <c r="F7" s="71">
        <f t="shared" ref="F7" si="0">ROUND(C7*E7,2)</f>
        <v>0</v>
      </c>
      <c r="G7" s="56"/>
      <c r="H7" s="104"/>
      <c r="I7" s="104"/>
      <c r="J7" s="104"/>
      <c r="K7" s="104"/>
      <c r="L7" s="104"/>
    </row>
    <row r="8" spans="1:15">
      <c r="A8" s="18"/>
      <c r="B8" s="17"/>
      <c r="C8" s="59"/>
      <c r="D8" s="57"/>
      <c r="E8" s="58"/>
      <c r="F8" s="57"/>
      <c r="G8" s="56"/>
      <c r="H8" s="104"/>
      <c r="I8" s="104"/>
      <c r="J8" s="104"/>
      <c r="K8" s="104"/>
      <c r="L8" s="104"/>
    </row>
    <row r="9" spans="1:15" ht="51" customHeight="1">
      <c r="A9" s="18" t="s">
        <v>160</v>
      </c>
      <c r="B9" s="145" t="s">
        <v>260</v>
      </c>
      <c r="C9" s="144">
        <v>1</v>
      </c>
      <c r="D9" s="137" t="s">
        <v>1</v>
      </c>
      <c r="E9" s="143"/>
      <c r="F9" s="71">
        <f t="shared" ref="F9" si="1">ROUND(C9*E9,2)</f>
        <v>0</v>
      </c>
      <c r="G9" s="142"/>
      <c r="H9" s="107"/>
      <c r="I9" s="107"/>
      <c r="J9" s="107"/>
      <c r="K9" s="107"/>
      <c r="L9" s="107"/>
      <c r="M9" s="141"/>
      <c r="N9" s="141"/>
      <c r="O9" s="141"/>
    </row>
    <row r="10" spans="1:15">
      <c r="A10" s="18"/>
      <c r="B10" s="145"/>
      <c r="C10" s="144"/>
      <c r="D10" s="137"/>
      <c r="E10" s="143"/>
      <c r="F10" s="57"/>
      <c r="G10" s="142"/>
      <c r="H10" s="107"/>
      <c r="I10" s="107"/>
      <c r="J10" s="107"/>
      <c r="K10" s="107"/>
      <c r="L10" s="107"/>
      <c r="M10" s="141"/>
      <c r="N10" s="141"/>
      <c r="O10" s="141"/>
    </row>
    <row r="11" spans="1:15" ht="76.5">
      <c r="A11" s="18" t="s">
        <v>158</v>
      </c>
      <c r="B11" s="140" t="s">
        <v>259</v>
      </c>
      <c r="C11" s="139">
        <v>1</v>
      </c>
      <c r="D11" s="137" t="s">
        <v>1</v>
      </c>
      <c r="E11" s="138"/>
      <c r="F11" s="71">
        <f t="shared" ref="F11" si="2">ROUND(C11*E11,2)</f>
        <v>0</v>
      </c>
      <c r="G11" s="56"/>
      <c r="H11" s="16"/>
      <c r="I11" s="16"/>
      <c r="J11" s="16"/>
      <c r="K11" s="16"/>
      <c r="L11" s="16"/>
    </row>
    <row r="12" spans="1:15">
      <c r="A12" s="18"/>
      <c r="B12" s="17"/>
      <c r="C12" s="66"/>
      <c r="D12" s="66"/>
      <c r="E12" s="65"/>
      <c r="F12" s="135"/>
      <c r="G12" s="56"/>
      <c r="H12" s="16"/>
      <c r="I12" s="16"/>
      <c r="J12" s="16"/>
      <c r="K12" s="16"/>
      <c r="L12" s="16"/>
    </row>
    <row r="13" spans="1:15" ht="13.5" thickBot="1">
      <c r="A13" s="64"/>
      <c r="B13" s="63" t="s">
        <v>258</v>
      </c>
      <c r="C13" s="62"/>
      <c r="D13" s="62"/>
      <c r="E13" s="61"/>
      <c r="F13" s="60">
        <f>SUM(F5:F11)</f>
        <v>0</v>
      </c>
      <c r="G13" s="60">
        <f>F13</f>
        <v>0</v>
      </c>
      <c r="H13" s="16"/>
      <c r="I13" s="16"/>
      <c r="J13" s="16"/>
      <c r="K13" s="16"/>
      <c r="L13" s="16"/>
    </row>
    <row r="14" spans="1:15">
      <c r="A14" s="69"/>
      <c r="B14" s="99"/>
      <c r="C14" s="66"/>
      <c r="D14" s="66"/>
      <c r="E14" s="65"/>
      <c r="F14" s="98"/>
      <c r="G14" s="134"/>
      <c r="H14" s="16"/>
      <c r="I14" s="16"/>
      <c r="J14" s="16"/>
      <c r="K14" s="16"/>
      <c r="L14" s="16"/>
    </row>
    <row r="15" spans="1:15">
      <c r="A15" s="69"/>
      <c r="B15" s="99"/>
      <c r="C15" s="66"/>
      <c r="D15" s="66"/>
      <c r="E15" s="65"/>
      <c r="F15" s="98"/>
      <c r="G15" s="134"/>
      <c r="H15" s="16"/>
      <c r="I15" s="16"/>
      <c r="J15" s="16"/>
      <c r="K15" s="16"/>
      <c r="L15" s="16"/>
    </row>
  </sheetData>
  <pageMargins left="1.0236220472440944" right="0.39370078740157483" top="1.0629921259842521" bottom="0.98425196850393704" header="0.59055118110236227" footer="0.43307086614173229"/>
  <pageSetup paperSize="9" orientation="portrait" horizontalDpi="1200" r:id="rId1"/>
  <headerFooter alignWithMargins="0">
    <oddHeader>&amp;R&amp;"Arial,Poševno"&amp;9Stran &amp;P od &amp;N</oddHeader>
    <oddFooter>&amp;L&amp;9Protipoplavni zid pri Grabcu v Mirnu, 2. in 3. faza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P146"/>
  <sheetViews>
    <sheetView view="pageBreakPreview" topLeftCell="A124" zoomScale="110" zoomScaleNormal="100" zoomScaleSheetLayoutView="110" workbookViewId="0">
      <selection activeCell="F146" sqref="F146"/>
    </sheetView>
  </sheetViews>
  <sheetFormatPr defaultColWidth="9.140625" defaultRowHeight="12.75"/>
  <cols>
    <col min="1" max="1" width="6.42578125" style="14" customWidth="1"/>
    <col min="2" max="2" width="40.5703125" style="14" customWidth="1"/>
    <col min="3" max="3" width="8.28515625" style="14" customWidth="1"/>
    <col min="4" max="4" width="7.85546875" style="14" customWidth="1"/>
    <col min="5" max="5" width="10.85546875" style="55" customWidth="1"/>
    <col min="6" max="6" width="13.5703125" style="14" customWidth="1"/>
    <col min="7" max="7" width="17" style="14" hidden="1" customWidth="1"/>
    <col min="8" max="16384" width="9.140625" style="14"/>
  </cols>
  <sheetData>
    <row r="1" spans="1:12">
      <c r="A1" s="16"/>
      <c r="B1" s="16"/>
      <c r="C1" s="16"/>
      <c r="D1" s="16"/>
      <c r="E1" s="104"/>
      <c r="F1" s="16"/>
      <c r="G1" s="16"/>
      <c r="H1" s="16"/>
      <c r="I1" s="16"/>
      <c r="J1" s="16"/>
      <c r="K1" s="16"/>
      <c r="L1" s="16"/>
    </row>
    <row r="2" spans="1:12">
      <c r="A2" s="16"/>
      <c r="B2" s="16"/>
      <c r="C2" s="16"/>
      <c r="D2" s="16"/>
      <c r="E2" s="104"/>
      <c r="F2" s="16"/>
      <c r="G2" s="16"/>
      <c r="H2" s="16"/>
      <c r="I2" s="16"/>
      <c r="J2" s="16"/>
      <c r="K2" s="16"/>
      <c r="L2" s="16"/>
    </row>
    <row r="3" spans="1:12">
      <c r="A3" s="18"/>
      <c r="B3" s="17"/>
      <c r="C3" s="59"/>
      <c r="D3" s="59"/>
      <c r="E3" s="58"/>
      <c r="F3" s="57"/>
      <c r="G3" s="56"/>
      <c r="H3" s="16"/>
      <c r="I3" s="16"/>
      <c r="J3" s="16"/>
      <c r="K3" s="16"/>
      <c r="L3" s="16"/>
    </row>
    <row r="4" spans="1:12">
      <c r="A4" s="18"/>
      <c r="B4" s="17"/>
      <c r="C4" s="59"/>
      <c r="D4" s="59"/>
      <c r="E4" s="58"/>
      <c r="F4" s="57"/>
      <c r="G4" s="56"/>
      <c r="H4" s="16"/>
      <c r="I4" s="16"/>
      <c r="J4" s="16"/>
      <c r="K4" s="16"/>
      <c r="L4" s="16"/>
    </row>
    <row r="5" spans="1:12">
      <c r="A5" s="18"/>
      <c r="B5" s="17"/>
      <c r="C5" s="59"/>
      <c r="D5" s="59"/>
      <c r="E5" s="58"/>
      <c r="F5" s="57"/>
      <c r="G5" s="56"/>
      <c r="H5" s="16"/>
      <c r="I5" s="16"/>
      <c r="J5" s="16"/>
      <c r="K5" s="16"/>
      <c r="L5" s="16"/>
    </row>
    <row r="6" spans="1:12">
      <c r="A6" s="18"/>
      <c r="B6" s="17"/>
      <c r="C6" s="59"/>
      <c r="D6" s="59"/>
      <c r="E6" s="58"/>
      <c r="F6" s="57"/>
      <c r="G6" s="56"/>
      <c r="H6" s="16"/>
      <c r="I6" s="16"/>
      <c r="J6" s="16"/>
      <c r="K6" s="16"/>
      <c r="L6" s="16"/>
    </row>
    <row r="7" spans="1:12">
      <c r="A7" s="18"/>
      <c r="B7" s="17"/>
      <c r="C7" s="59"/>
      <c r="D7" s="66"/>
      <c r="E7" s="65"/>
      <c r="F7" s="56"/>
      <c r="G7" s="56"/>
      <c r="H7" s="16"/>
      <c r="I7" s="16"/>
      <c r="J7" s="16"/>
      <c r="K7" s="16"/>
      <c r="L7" s="16"/>
    </row>
    <row r="8" spans="1:12">
      <c r="A8" s="18"/>
      <c r="B8" s="17"/>
      <c r="C8" s="59"/>
      <c r="D8" s="66"/>
      <c r="E8" s="200"/>
      <c r="F8" s="56"/>
      <c r="G8" s="56"/>
      <c r="H8" s="16"/>
      <c r="I8" s="16"/>
      <c r="J8" s="16"/>
      <c r="K8" s="16"/>
      <c r="L8" s="16"/>
    </row>
    <row r="9" spans="1:12" ht="15.75">
      <c r="A9" s="199"/>
      <c r="B9" s="198" t="s">
        <v>77</v>
      </c>
      <c r="C9" s="197"/>
      <c r="D9" s="196"/>
      <c r="E9" s="195"/>
      <c r="F9" s="194"/>
      <c r="G9" s="16"/>
      <c r="H9" s="16"/>
      <c r="I9" s="16"/>
      <c r="J9" s="16"/>
      <c r="K9" s="16"/>
      <c r="L9" s="16"/>
    </row>
    <row r="10" spans="1:12">
      <c r="A10" s="18"/>
      <c r="B10" s="17"/>
      <c r="C10" s="59"/>
      <c r="D10" s="59"/>
      <c r="E10" s="58"/>
      <c r="F10" s="57"/>
      <c r="G10" s="56"/>
      <c r="H10" s="16"/>
      <c r="I10" s="16"/>
      <c r="J10" s="16"/>
      <c r="K10" s="16"/>
      <c r="L10" s="16"/>
    </row>
    <row r="11" spans="1:12" s="55" customFormat="1" ht="15">
      <c r="A11" s="18"/>
      <c r="B11" s="193"/>
      <c r="C11" s="191"/>
      <c r="D11" s="191"/>
      <c r="E11" s="190"/>
      <c r="F11" s="189"/>
      <c r="G11" s="56"/>
      <c r="H11" s="104"/>
      <c r="I11" s="104"/>
      <c r="J11" s="104"/>
      <c r="K11" s="104"/>
      <c r="L11" s="104"/>
    </row>
    <row r="12" spans="1:12" ht="15">
      <c r="A12" s="18"/>
      <c r="B12" s="192"/>
      <c r="C12" s="191"/>
      <c r="D12" s="191"/>
      <c r="E12" s="190"/>
      <c r="F12" s="189"/>
      <c r="G12" s="191"/>
      <c r="H12" s="16"/>
      <c r="I12" s="16"/>
      <c r="J12" s="16"/>
      <c r="K12" s="16"/>
      <c r="L12" s="16"/>
    </row>
    <row r="13" spans="1:12" ht="15">
      <c r="A13" s="18"/>
      <c r="B13" s="192"/>
      <c r="C13" s="191"/>
      <c r="E13" s="190"/>
      <c r="F13" s="189"/>
      <c r="G13" s="56"/>
      <c r="H13" s="16"/>
      <c r="I13" s="16"/>
      <c r="J13" s="16"/>
      <c r="K13" s="16"/>
      <c r="L13" s="16"/>
    </row>
    <row r="14" spans="1:12">
      <c r="A14" s="18"/>
      <c r="B14" s="92"/>
      <c r="C14" s="59"/>
      <c r="D14" s="59"/>
      <c r="E14" s="58"/>
      <c r="F14" s="57"/>
      <c r="G14" s="56"/>
      <c r="H14" s="16"/>
      <c r="I14" s="16"/>
      <c r="J14" s="16"/>
      <c r="K14" s="16"/>
      <c r="L14" s="16"/>
    </row>
    <row r="15" spans="1:12">
      <c r="A15" s="18"/>
      <c r="B15" s="92"/>
      <c r="C15" s="59"/>
      <c r="D15" s="59"/>
      <c r="E15" s="58"/>
      <c r="F15" s="187"/>
      <c r="G15" s="56"/>
      <c r="H15" s="16"/>
      <c r="I15" s="16"/>
      <c r="J15" s="16"/>
      <c r="K15" s="16"/>
      <c r="L15" s="16"/>
    </row>
    <row r="16" spans="1:12">
      <c r="A16" s="18"/>
      <c r="B16" s="188" t="s">
        <v>81</v>
      </c>
      <c r="C16" s="59"/>
      <c r="D16" s="59"/>
      <c r="E16" s="58"/>
      <c r="F16" s="187"/>
      <c r="G16" s="56"/>
      <c r="H16" s="16"/>
      <c r="I16" s="16"/>
      <c r="J16" s="16"/>
      <c r="K16" s="16"/>
      <c r="L16" s="16"/>
    </row>
    <row r="17" spans="1:12">
      <c r="A17" s="18"/>
      <c r="B17" s="92"/>
      <c r="C17" s="59"/>
      <c r="D17" s="59"/>
      <c r="E17" s="58"/>
      <c r="F17" s="187"/>
      <c r="G17" s="56"/>
      <c r="H17" s="16"/>
      <c r="I17" s="16"/>
      <c r="J17" s="16"/>
      <c r="K17" s="16"/>
      <c r="L17" s="16"/>
    </row>
    <row r="18" spans="1:12" ht="13.5" thickBot="1">
      <c r="A18" s="18"/>
      <c r="B18" s="92"/>
      <c r="C18" s="59"/>
      <c r="D18" s="59"/>
      <c r="E18" s="58"/>
      <c r="F18" s="187"/>
      <c r="G18" s="56"/>
      <c r="H18" s="16"/>
      <c r="I18" s="16"/>
      <c r="J18" s="16"/>
      <c r="K18" s="16"/>
      <c r="L18" s="16"/>
    </row>
    <row r="19" spans="1:12">
      <c r="A19" s="186" t="s">
        <v>80</v>
      </c>
      <c r="B19" s="185" t="s">
        <v>165</v>
      </c>
      <c r="C19" s="184"/>
      <c r="D19" s="184"/>
      <c r="E19" s="183"/>
      <c r="F19" s="182">
        <f>+F70</f>
        <v>0</v>
      </c>
      <c r="G19" s="181">
        <f t="shared" ref="G19:G25" si="0">+F19</f>
        <v>0</v>
      </c>
      <c r="H19" s="16"/>
      <c r="I19" s="16"/>
      <c r="J19" s="16"/>
      <c r="K19" s="16"/>
      <c r="L19" s="16"/>
    </row>
    <row r="20" spans="1:12">
      <c r="A20" s="179" t="s">
        <v>78</v>
      </c>
      <c r="B20" s="68" t="s">
        <v>151</v>
      </c>
      <c r="C20" s="66"/>
      <c r="D20" s="66"/>
      <c r="E20" s="180"/>
      <c r="F20" s="175">
        <f>+F97</f>
        <v>0</v>
      </c>
      <c r="G20" s="174">
        <f t="shared" si="0"/>
        <v>0</v>
      </c>
      <c r="H20" s="16"/>
      <c r="I20" s="16"/>
      <c r="J20" s="16"/>
      <c r="K20" s="16"/>
      <c r="L20" s="16"/>
    </row>
    <row r="21" spans="1:12">
      <c r="A21" s="179" t="s">
        <v>76</v>
      </c>
      <c r="B21" s="178" t="s">
        <v>127</v>
      </c>
      <c r="C21" s="177"/>
      <c r="D21" s="95"/>
      <c r="E21" s="176"/>
      <c r="F21" s="175">
        <f>+F130</f>
        <v>0</v>
      </c>
      <c r="G21" s="174">
        <f t="shared" si="0"/>
        <v>0</v>
      </c>
      <c r="H21" s="16"/>
      <c r="I21" s="16"/>
      <c r="J21" s="16"/>
      <c r="K21" s="16"/>
      <c r="L21" s="16"/>
    </row>
    <row r="22" spans="1:12" ht="13.5" thickBot="1">
      <c r="A22" s="170" t="s">
        <v>74</v>
      </c>
      <c r="B22" s="169" t="s">
        <v>100</v>
      </c>
      <c r="C22" s="168"/>
      <c r="D22" s="168"/>
      <c r="E22" s="167"/>
      <c r="F22" s="166">
        <f>+F145</f>
        <v>0</v>
      </c>
      <c r="G22" s="165">
        <f t="shared" si="0"/>
        <v>0</v>
      </c>
      <c r="H22" s="16"/>
      <c r="I22" s="16"/>
      <c r="J22" s="16"/>
      <c r="K22" s="16"/>
      <c r="L22" s="16"/>
    </row>
    <row r="23" spans="1:12" ht="13.5" thickTop="1">
      <c r="A23" s="164"/>
      <c r="B23" s="173" t="s">
        <v>67</v>
      </c>
      <c r="C23" s="172"/>
      <c r="D23" s="172"/>
      <c r="E23" s="171"/>
      <c r="F23" s="162">
        <f>SUM(F19:F22)</f>
        <v>0</v>
      </c>
      <c r="G23" s="161">
        <f t="shared" si="0"/>
        <v>0</v>
      </c>
      <c r="H23" s="27"/>
      <c r="I23" s="16"/>
      <c r="J23" s="16"/>
      <c r="K23" s="16"/>
      <c r="L23" s="16"/>
    </row>
    <row r="24" spans="1:12" ht="13.5" thickBot="1">
      <c r="A24" s="160"/>
      <c r="B24" s="159" t="s">
        <v>2</v>
      </c>
      <c r="C24" s="158"/>
      <c r="D24" s="158"/>
      <c r="E24" s="157"/>
      <c r="F24" s="24">
        <f>ROUND(F23*0.22,2)</f>
        <v>0</v>
      </c>
      <c r="G24" s="156">
        <f t="shared" si="0"/>
        <v>0</v>
      </c>
      <c r="H24" s="16"/>
      <c r="I24" s="16"/>
      <c r="J24" s="16"/>
      <c r="K24" s="16"/>
      <c r="L24" s="16"/>
    </row>
    <row r="25" spans="1:12" ht="14.25" thickTop="1" thickBot="1">
      <c r="A25" s="155"/>
      <c r="B25" s="154" t="s">
        <v>67</v>
      </c>
      <c r="C25" s="153"/>
      <c r="D25" s="153"/>
      <c r="E25" s="152"/>
      <c r="F25" s="151">
        <f>SUM(F24:F24)</f>
        <v>0</v>
      </c>
      <c r="G25" s="150">
        <f t="shared" si="0"/>
        <v>0</v>
      </c>
      <c r="H25" s="16"/>
      <c r="I25" s="16"/>
      <c r="J25" s="149"/>
      <c r="K25" s="16"/>
      <c r="L25" s="16"/>
    </row>
    <row r="26" spans="1:12">
      <c r="A26" s="18"/>
      <c r="B26" s="20"/>
      <c r="C26" s="19"/>
      <c r="D26" s="19"/>
      <c r="E26" s="58"/>
      <c r="F26" s="57"/>
      <c r="G26" s="56"/>
      <c r="H26" s="16"/>
      <c r="I26" s="16"/>
      <c r="J26" s="16"/>
      <c r="K26" s="16"/>
      <c r="L26" s="16"/>
    </row>
    <row r="27" spans="1:12">
      <c r="A27" s="18"/>
      <c r="B27" s="20"/>
      <c r="C27" s="19"/>
      <c r="D27" s="19"/>
      <c r="E27" s="58"/>
      <c r="F27" s="57"/>
      <c r="G27" s="56"/>
      <c r="H27" s="16"/>
      <c r="I27" s="16"/>
      <c r="J27" s="16"/>
      <c r="K27" s="16"/>
      <c r="L27" s="16"/>
    </row>
    <row r="28" spans="1:12">
      <c r="A28" s="18"/>
      <c r="B28" s="20"/>
      <c r="C28" s="19"/>
      <c r="D28" s="19"/>
      <c r="E28" s="58"/>
      <c r="F28" s="57"/>
      <c r="G28" s="56"/>
      <c r="H28" s="16"/>
      <c r="I28" s="16"/>
      <c r="J28" s="16"/>
      <c r="K28" s="16"/>
      <c r="L28" s="16"/>
    </row>
    <row r="29" spans="1:12">
      <c r="A29" s="18"/>
      <c r="B29" s="20"/>
      <c r="C29" s="19"/>
      <c r="D29" s="19"/>
      <c r="E29" s="58"/>
      <c r="F29" s="57"/>
      <c r="G29" s="56"/>
      <c r="H29" s="16"/>
      <c r="I29" s="16"/>
      <c r="J29" s="16"/>
      <c r="K29" s="16"/>
      <c r="L29" s="16"/>
    </row>
    <row r="30" spans="1:12">
      <c r="A30" s="18"/>
      <c r="B30" s="20"/>
      <c r="C30" s="19"/>
      <c r="D30" s="19"/>
      <c r="E30" s="58"/>
      <c r="F30" s="57"/>
      <c r="G30" s="56"/>
      <c r="H30" s="16"/>
      <c r="I30" s="16"/>
      <c r="J30" s="16"/>
      <c r="K30" s="16"/>
      <c r="L30" s="16"/>
    </row>
    <row r="31" spans="1:12">
      <c r="A31" s="18"/>
      <c r="B31" s="20"/>
      <c r="C31" s="19"/>
      <c r="D31" s="19"/>
      <c r="E31" s="58"/>
      <c r="F31" s="57"/>
      <c r="G31" s="56"/>
      <c r="H31" s="16"/>
      <c r="I31" s="16"/>
      <c r="J31" s="16"/>
      <c r="K31" s="16"/>
      <c r="L31" s="16"/>
    </row>
    <row r="32" spans="1:12">
      <c r="A32" s="18"/>
      <c r="B32" s="20"/>
      <c r="C32" s="19"/>
      <c r="D32" s="19"/>
      <c r="E32" s="58"/>
      <c r="F32" s="57"/>
      <c r="G32" s="56"/>
      <c r="H32" s="16"/>
      <c r="I32" s="16"/>
      <c r="J32" s="16"/>
      <c r="K32" s="16"/>
      <c r="L32" s="16"/>
    </row>
    <row r="33" spans="1:12">
      <c r="A33" s="18"/>
      <c r="B33" s="20"/>
      <c r="C33" s="19"/>
      <c r="D33" s="19"/>
      <c r="E33" s="58"/>
      <c r="F33" s="57"/>
      <c r="G33" s="56"/>
      <c r="H33" s="16"/>
      <c r="I33" s="16"/>
      <c r="J33" s="16"/>
      <c r="K33" s="16"/>
      <c r="L33" s="16"/>
    </row>
    <row r="34" spans="1:12">
      <c r="A34" s="18"/>
      <c r="B34" s="20"/>
      <c r="C34" s="19"/>
      <c r="D34" s="19"/>
      <c r="E34" s="58"/>
      <c r="F34" s="57"/>
      <c r="G34" s="56"/>
      <c r="H34" s="16"/>
      <c r="I34" s="16"/>
      <c r="J34" s="16"/>
      <c r="K34" s="16"/>
      <c r="L34" s="16"/>
    </row>
    <row r="35" spans="1:12">
      <c r="A35" s="18"/>
      <c r="B35" s="20"/>
      <c r="C35" s="19"/>
      <c r="D35" s="19"/>
      <c r="E35" s="58"/>
      <c r="F35" s="57"/>
      <c r="G35" s="56"/>
      <c r="H35" s="16"/>
      <c r="I35" s="16"/>
      <c r="J35" s="16"/>
      <c r="K35" s="16"/>
      <c r="L35" s="16"/>
    </row>
    <row r="36" spans="1:12">
      <c r="A36" s="18"/>
      <c r="B36" s="20"/>
      <c r="C36" s="19"/>
      <c r="D36" s="19"/>
      <c r="E36" s="58"/>
      <c r="F36" s="57"/>
      <c r="G36" s="56"/>
      <c r="H36" s="16"/>
      <c r="I36" s="16"/>
      <c r="J36" s="16"/>
      <c r="K36" s="16"/>
      <c r="L36" s="16"/>
    </row>
    <row r="37" spans="1:12">
      <c r="A37" s="18"/>
      <c r="B37" s="20"/>
      <c r="C37" s="19"/>
      <c r="D37" s="19"/>
      <c r="E37" s="58"/>
      <c r="F37" s="57"/>
      <c r="G37" s="56"/>
      <c r="H37" s="16"/>
      <c r="I37" s="16"/>
      <c r="J37" s="16"/>
      <c r="K37" s="16"/>
      <c r="L37" s="16"/>
    </row>
    <row r="38" spans="1:12">
      <c r="A38" s="18"/>
      <c r="B38" s="20"/>
      <c r="C38" s="19"/>
      <c r="D38" s="19"/>
      <c r="E38" s="58"/>
      <c r="F38" s="57"/>
      <c r="G38" s="56"/>
      <c r="H38" s="16"/>
      <c r="I38" s="16"/>
      <c r="J38" s="16"/>
      <c r="K38" s="16"/>
      <c r="L38" s="16"/>
    </row>
    <row r="39" spans="1:12">
      <c r="A39" s="18"/>
      <c r="B39" s="148"/>
      <c r="C39" s="19"/>
      <c r="D39" s="19"/>
      <c r="E39" s="58"/>
      <c r="F39" s="57"/>
      <c r="G39" s="56"/>
      <c r="H39" s="16"/>
      <c r="I39" s="16"/>
      <c r="J39" s="16"/>
      <c r="K39" s="16"/>
      <c r="L39" s="16"/>
    </row>
    <row r="40" spans="1:12">
      <c r="A40" s="18"/>
      <c r="B40" s="148"/>
      <c r="C40" s="19"/>
      <c r="D40" s="19"/>
      <c r="E40" s="58"/>
      <c r="F40" s="57"/>
      <c r="G40" s="56"/>
      <c r="H40" s="16"/>
      <c r="I40" s="16"/>
      <c r="J40" s="16"/>
      <c r="K40" s="16"/>
      <c r="L40" s="16"/>
    </row>
    <row r="41" spans="1:12">
      <c r="A41" s="18"/>
      <c r="B41" s="148"/>
      <c r="C41" s="19"/>
      <c r="D41" s="19"/>
      <c r="E41" s="58"/>
      <c r="F41" s="57"/>
      <c r="G41" s="56"/>
      <c r="H41" s="16"/>
      <c r="I41" s="16"/>
      <c r="J41" s="16"/>
      <c r="K41" s="16"/>
      <c r="L41" s="16"/>
    </row>
    <row r="42" spans="1:12">
      <c r="A42" s="18"/>
      <c r="B42" s="148"/>
      <c r="C42" s="19"/>
      <c r="D42" s="19"/>
      <c r="E42" s="58"/>
      <c r="F42" s="57"/>
      <c r="G42" s="56"/>
      <c r="H42" s="16"/>
      <c r="I42" s="16"/>
      <c r="J42" s="16"/>
      <c r="K42" s="16"/>
      <c r="L42" s="16"/>
    </row>
    <row r="43" spans="1:12">
      <c r="A43" s="18"/>
      <c r="B43" s="148"/>
      <c r="C43" s="19"/>
      <c r="D43" s="19"/>
      <c r="E43" s="58"/>
      <c r="F43" s="57"/>
      <c r="G43" s="56"/>
      <c r="H43" s="16"/>
      <c r="I43" s="16"/>
      <c r="J43" s="16"/>
      <c r="K43" s="16"/>
      <c r="L43" s="16"/>
    </row>
    <row r="44" spans="1:12">
      <c r="A44" s="18"/>
      <c r="B44" s="148"/>
      <c r="C44" s="19"/>
      <c r="D44" s="19"/>
      <c r="E44" s="58"/>
      <c r="F44" s="57"/>
      <c r="G44" s="56"/>
      <c r="H44" s="16"/>
      <c r="I44" s="16"/>
      <c r="J44" s="16"/>
      <c r="K44" s="16"/>
      <c r="L44" s="16"/>
    </row>
    <row r="45" spans="1:12">
      <c r="A45" s="18"/>
      <c r="B45" s="20"/>
      <c r="C45" s="19"/>
      <c r="D45" s="19"/>
      <c r="E45" s="58"/>
      <c r="F45" s="57"/>
      <c r="G45" s="56"/>
      <c r="H45" s="16"/>
      <c r="I45" s="16"/>
      <c r="J45" s="16"/>
      <c r="K45" s="16"/>
      <c r="L45" s="16"/>
    </row>
    <row r="46" spans="1:12">
      <c r="A46" s="18"/>
      <c r="B46" s="20"/>
      <c r="C46" s="19"/>
      <c r="D46" s="19"/>
      <c r="E46" s="58"/>
      <c r="F46" s="57"/>
      <c r="G46" s="56"/>
      <c r="H46" s="16"/>
      <c r="I46" s="16"/>
      <c r="J46" s="16"/>
      <c r="K46" s="16"/>
      <c r="L46" s="16"/>
    </row>
    <row r="47" spans="1:12">
      <c r="A47" s="18"/>
      <c r="B47" s="20"/>
      <c r="C47" s="19"/>
      <c r="D47" s="19"/>
      <c r="E47" s="58"/>
      <c r="F47" s="57"/>
      <c r="G47" s="56"/>
      <c r="H47" s="16"/>
      <c r="I47" s="16"/>
      <c r="J47" s="16"/>
      <c r="K47" s="16"/>
      <c r="L47" s="16"/>
    </row>
    <row r="48" spans="1:12">
      <c r="A48" s="18"/>
      <c r="B48" s="20"/>
      <c r="C48" s="19"/>
      <c r="D48" s="19"/>
      <c r="E48" s="58"/>
      <c r="F48" s="57"/>
      <c r="G48" s="56"/>
      <c r="H48" s="16"/>
      <c r="I48" s="16"/>
      <c r="J48" s="16"/>
      <c r="K48" s="16"/>
      <c r="L48" s="16"/>
    </row>
    <row r="49" spans="1:15">
      <c r="A49" s="18"/>
      <c r="B49" s="20"/>
      <c r="C49" s="19"/>
      <c r="D49" s="19"/>
      <c r="E49" s="58"/>
      <c r="F49" s="57"/>
      <c r="G49" s="56"/>
      <c r="H49" s="16"/>
      <c r="I49" s="16"/>
      <c r="J49" s="16"/>
      <c r="K49" s="16"/>
      <c r="L49" s="16"/>
    </row>
    <row r="50" spans="1:15">
      <c r="A50" s="18"/>
      <c r="B50" s="20"/>
      <c r="C50" s="19"/>
      <c r="D50" s="19"/>
      <c r="E50" s="58"/>
      <c r="F50" s="57"/>
      <c r="G50" s="56"/>
      <c r="H50" s="16"/>
      <c r="I50" s="16"/>
      <c r="J50" s="16"/>
      <c r="K50" s="16"/>
      <c r="L50" s="16"/>
    </row>
    <row r="51" spans="1:15">
      <c r="A51" s="18"/>
      <c r="B51" s="20"/>
      <c r="C51" s="19"/>
      <c r="D51" s="19"/>
      <c r="E51" s="58"/>
      <c r="F51" s="57"/>
      <c r="G51" s="56"/>
      <c r="H51" s="16"/>
      <c r="I51" s="16"/>
      <c r="J51" s="16"/>
      <c r="K51" s="16"/>
      <c r="L51" s="16"/>
    </row>
    <row r="52" spans="1:15">
      <c r="A52" s="18"/>
      <c r="B52" s="20"/>
      <c r="C52" s="19"/>
      <c r="D52" s="19"/>
      <c r="E52" s="58"/>
      <c r="F52" s="57"/>
      <c r="G52" s="56"/>
      <c r="H52" s="16"/>
      <c r="I52" s="16"/>
      <c r="J52" s="16"/>
      <c r="K52" s="16"/>
      <c r="L52" s="16"/>
    </row>
    <row r="53" spans="1:15">
      <c r="A53" s="18"/>
      <c r="B53" s="20"/>
      <c r="C53" s="19"/>
      <c r="D53" s="19"/>
      <c r="E53" s="58"/>
      <c r="F53" s="57"/>
      <c r="G53" s="56"/>
      <c r="H53" s="16"/>
      <c r="I53" s="16"/>
      <c r="J53" s="16"/>
      <c r="K53" s="16"/>
      <c r="L53" s="16"/>
    </row>
    <row r="54" spans="1:15">
      <c r="A54" s="97" t="s">
        <v>80</v>
      </c>
      <c r="B54" s="96" t="s">
        <v>165</v>
      </c>
      <c r="C54" s="147"/>
      <c r="D54" s="95"/>
      <c r="E54" s="94"/>
      <c r="F54" s="93"/>
      <c r="G54" s="93"/>
      <c r="H54" s="16"/>
      <c r="I54" s="16"/>
      <c r="J54" s="16"/>
      <c r="K54" s="16"/>
      <c r="L54" s="16"/>
    </row>
    <row r="55" spans="1:15" ht="13.5" thickBot="1">
      <c r="A55" s="18"/>
      <c r="B55" s="17"/>
      <c r="C55" s="59"/>
      <c r="D55" s="59"/>
      <c r="E55" s="58"/>
      <c r="F55" s="57"/>
      <c r="G55" s="56"/>
      <c r="H55" s="16"/>
      <c r="I55" s="16"/>
      <c r="J55" s="16"/>
      <c r="K55" s="16"/>
      <c r="L55" s="16"/>
    </row>
    <row r="56" spans="1:15">
      <c r="A56" s="91" t="s">
        <v>99</v>
      </c>
      <c r="B56" s="90" t="s">
        <v>98</v>
      </c>
      <c r="C56" s="89" t="s">
        <v>97</v>
      </c>
      <c r="D56" s="88" t="s">
        <v>96</v>
      </c>
      <c r="E56" s="87" t="s">
        <v>95</v>
      </c>
      <c r="F56" s="86" t="s">
        <v>94</v>
      </c>
      <c r="G56" s="86"/>
      <c r="H56" s="16"/>
      <c r="I56" s="16"/>
      <c r="J56" s="16"/>
      <c r="K56" s="16"/>
      <c r="L56" s="16"/>
    </row>
    <row r="57" spans="1:15">
      <c r="A57" s="18"/>
      <c r="B57" s="17"/>
      <c r="C57" s="59"/>
      <c r="D57" s="59"/>
      <c r="E57" s="58"/>
      <c r="F57" s="57"/>
      <c r="G57" s="56"/>
      <c r="H57" s="16"/>
      <c r="I57" s="16"/>
      <c r="J57" s="16"/>
      <c r="K57" s="16"/>
      <c r="L57" s="16"/>
    </row>
    <row r="58" spans="1:15">
      <c r="A58" s="18" t="s">
        <v>164</v>
      </c>
      <c r="B58" s="17" t="s">
        <v>163</v>
      </c>
      <c r="C58" s="59">
        <v>63</v>
      </c>
      <c r="D58" s="57" t="s">
        <v>0</v>
      </c>
      <c r="E58" s="146"/>
      <c r="F58" s="71">
        <f>ROUND(C58*E58,2)</f>
        <v>0</v>
      </c>
      <c r="G58" s="56"/>
      <c r="H58" s="16"/>
      <c r="I58" s="16"/>
      <c r="J58" s="16"/>
      <c r="K58" s="16"/>
    </row>
    <row r="59" spans="1:15">
      <c r="A59" s="18"/>
      <c r="B59" s="17"/>
      <c r="C59" s="59"/>
      <c r="D59" s="57"/>
      <c r="E59" s="58"/>
      <c r="F59" s="57"/>
      <c r="G59" s="56"/>
      <c r="H59" s="104"/>
      <c r="I59" s="104"/>
      <c r="J59" s="104"/>
      <c r="K59" s="104"/>
      <c r="L59" s="104"/>
    </row>
    <row r="60" spans="1:15" ht="25.5">
      <c r="A60" s="18" t="s">
        <v>162</v>
      </c>
      <c r="B60" s="17" t="s">
        <v>161</v>
      </c>
      <c r="C60" s="59">
        <v>7</v>
      </c>
      <c r="D60" s="57" t="s">
        <v>1</v>
      </c>
      <c r="E60" s="58"/>
      <c r="F60" s="71">
        <f t="shared" ref="F60" si="1">ROUND(C60*E60,2)</f>
        <v>0</v>
      </c>
      <c r="G60" s="56"/>
      <c r="H60" s="104"/>
      <c r="I60" s="104"/>
      <c r="J60" s="104"/>
      <c r="K60" s="104"/>
      <c r="L60" s="104"/>
    </row>
    <row r="61" spans="1:15">
      <c r="A61" s="18"/>
      <c r="B61" s="145"/>
      <c r="C61" s="144"/>
      <c r="D61" s="137"/>
      <c r="E61" s="143"/>
      <c r="F61" s="57"/>
      <c r="G61" s="142"/>
      <c r="H61" s="107"/>
      <c r="I61" s="107"/>
      <c r="J61" s="107"/>
      <c r="K61" s="107"/>
      <c r="L61" s="107"/>
      <c r="M61" s="141"/>
      <c r="N61" s="141"/>
      <c r="O61" s="141"/>
    </row>
    <row r="62" spans="1:15" ht="25.5">
      <c r="A62" s="18" t="s">
        <v>160</v>
      </c>
      <c r="B62" s="140" t="s">
        <v>159</v>
      </c>
      <c r="C62" s="139">
        <v>1</v>
      </c>
      <c r="D62" s="137" t="s">
        <v>1</v>
      </c>
      <c r="E62" s="138"/>
      <c r="F62" s="71">
        <f t="shared" ref="F62" si="2">ROUND(C62*E62,2)</f>
        <v>0</v>
      </c>
      <c r="G62" s="56"/>
      <c r="H62" s="16"/>
      <c r="I62" s="16"/>
      <c r="J62" s="16"/>
      <c r="K62" s="16"/>
      <c r="L62" s="16"/>
    </row>
    <row r="63" spans="1:15">
      <c r="A63" s="18"/>
      <c r="B63" s="140"/>
      <c r="C63" s="139"/>
      <c r="D63" s="137"/>
      <c r="E63" s="138"/>
      <c r="F63" s="57"/>
      <c r="G63" s="56"/>
      <c r="H63" s="16"/>
      <c r="I63" s="16"/>
      <c r="J63" s="16"/>
      <c r="K63" s="16"/>
      <c r="L63" s="16"/>
    </row>
    <row r="64" spans="1:15" ht="25.5">
      <c r="A64" s="18" t="s">
        <v>158</v>
      </c>
      <c r="B64" s="140" t="s">
        <v>157</v>
      </c>
      <c r="C64" s="139">
        <v>1</v>
      </c>
      <c r="D64" s="137" t="s">
        <v>1</v>
      </c>
      <c r="E64" s="138"/>
      <c r="F64" s="71">
        <f t="shared" ref="F64" si="3">ROUND(C64*E64,2)</f>
        <v>0</v>
      </c>
      <c r="G64" s="56"/>
      <c r="H64" s="16"/>
      <c r="I64" s="16"/>
      <c r="J64" s="16"/>
      <c r="K64" s="16"/>
      <c r="L64" s="16"/>
    </row>
    <row r="65" spans="1:12">
      <c r="A65" s="18"/>
      <c r="B65" s="17"/>
      <c r="C65" s="59"/>
      <c r="D65" s="57"/>
      <c r="E65" s="58"/>
      <c r="F65" s="57"/>
      <c r="G65" s="56"/>
      <c r="H65" s="16"/>
      <c r="I65" s="16"/>
      <c r="J65" s="16"/>
      <c r="K65" s="16"/>
      <c r="L65" s="16"/>
    </row>
    <row r="66" spans="1:12" ht="12.75" customHeight="1">
      <c r="A66" s="18" t="s">
        <v>156</v>
      </c>
      <c r="B66" s="17" t="s">
        <v>155</v>
      </c>
      <c r="C66" s="59">
        <v>27</v>
      </c>
      <c r="D66" s="137" t="s">
        <v>0</v>
      </c>
      <c r="E66" s="58"/>
      <c r="F66" s="71">
        <f t="shared" ref="F66" si="4">ROUND(C66*E66,2)</f>
        <v>0</v>
      </c>
      <c r="G66" s="56"/>
      <c r="H66" s="16"/>
      <c r="I66" s="16"/>
      <c r="J66" s="16"/>
      <c r="K66" s="16"/>
      <c r="L66" s="16"/>
    </row>
    <row r="67" spans="1:12">
      <c r="A67" s="18"/>
      <c r="B67" s="136"/>
      <c r="C67" s="59"/>
      <c r="D67" s="57"/>
      <c r="E67" s="58"/>
      <c r="F67" s="57"/>
      <c r="G67" s="56"/>
      <c r="H67" s="16"/>
      <c r="I67" s="16"/>
      <c r="J67" s="16"/>
      <c r="K67" s="16"/>
      <c r="L67" s="16"/>
    </row>
    <row r="68" spans="1:12" ht="25.5" customHeight="1">
      <c r="A68" s="18" t="s">
        <v>154</v>
      </c>
      <c r="B68" s="136" t="s">
        <v>153</v>
      </c>
      <c r="C68" s="59">
        <v>19</v>
      </c>
      <c r="D68" s="57" t="s">
        <v>87</v>
      </c>
      <c r="E68" s="58"/>
      <c r="F68" s="71">
        <f t="shared" ref="F68" si="5">ROUND(C68*E68,2)</f>
        <v>0</v>
      </c>
      <c r="G68" s="56"/>
      <c r="H68" s="16"/>
      <c r="I68" s="16"/>
      <c r="J68" s="16"/>
      <c r="K68" s="16"/>
      <c r="L68" s="16"/>
    </row>
    <row r="69" spans="1:12">
      <c r="A69" s="18"/>
      <c r="B69" s="17"/>
      <c r="C69" s="66"/>
      <c r="D69" s="66"/>
      <c r="E69" s="65"/>
      <c r="F69" s="135"/>
      <c r="G69" s="56"/>
      <c r="H69" s="16"/>
      <c r="I69" s="16"/>
      <c r="J69" s="16"/>
      <c r="K69" s="16"/>
      <c r="L69" s="16"/>
    </row>
    <row r="70" spans="1:12" ht="13.5" thickBot="1">
      <c r="A70" s="64"/>
      <c r="B70" s="63" t="s">
        <v>152</v>
      </c>
      <c r="C70" s="62"/>
      <c r="D70" s="62"/>
      <c r="E70" s="61"/>
      <c r="F70" s="60">
        <f>SUM(F58:F68)</f>
        <v>0</v>
      </c>
      <c r="G70" s="60">
        <f>F70</f>
        <v>0</v>
      </c>
      <c r="H70" s="16"/>
      <c r="I70" s="16"/>
      <c r="J70" s="16"/>
      <c r="K70" s="16"/>
      <c r="L70" s="16"/>
    </row>
    <row r="71" spans="1:12">
      <c r="A71" s="69"/>
      <c r="B71" s="99"/>
      <c r="C71" s="66"/>
      <c r="D71" s="66"/>
      <c r="E71" s="65"/>
      <c r="F71" s="98"/>
      <c r="G71" s="134"/>
      <c r="H71" s="16"/>
      <c r="I71" s="16"/>
      <c r="J71" s="16"/>
      <c r="K71" s="16"/>
      <c r="L71" s="16"/>
    </row>
    <row r="72" spans="1:12">
      <c r="A72" s="69"/>
      <c r="B72" s="99"/>
      <c r="C72" s="66"/>
      <c r="D72" s="66"/>
      <c r="E72" s="65"/>
      <c r="F72" s="98"/>
      <c r="G72" s="134"/>
      <c r="H72" s="16"/>
      <c r="I72" s="16"/>
      <c r="J72" s="16"/>
      <c r="K72" s="16"/>
      <c r="L72" s="16"/>
    </row>
    <row r="73" spans="1:12">
      <c r="A73" s="97" t="s">
        <v>78</v>
      </c>
      <c r="B73" s="96" t="s">
        <v>151</v>
      </c>
      <c r="C73" s="95"/>
      <c r="D73" s="95"/>
      <c r="E73" s="94"/>
      <c r="F73" s="93"/>
      <c r="G73" s="93"/>
      <c r="H73" s="16"/>
      <c r="I73" s="16"/>
      <c r="J73" s="16"/>
      <c r="K73" s="16"/>
      <c r="L73" s="16"/>
    </row>
    <row r="74" spans="1:12" ht="13.5" thickBot="1">
      <c r="A74" s="64"/>
      <c r="B74" s="133"/>
      <c r="C74" s="62"/>
      <c r="D74" s="62"/>
      <c r="E74" s="61"/>
      <c r="F74" s="132"/>
      <c r="G74" s="56"/>
      <c r="H74" s="16"/>
      <c r="I74" s="16"/>
      <c r="J74" s="16"/>
      <c r="K74" s="16"/>
      <c r="L74" s="16"/>
    </row>
    <row r="75" spans="1:12">
      <c r="A75" s="91" t="s">
        <v>99</v>
      </c>
      <c r="B75" s="90" t="s">
        <v>98</v>
      </c>
      <c r="C75" s="89" t="s">
        <v>97</v>
      </c>
      <c r="D75" s="88" t="s">
        <v>96</v>
      </c>
      <c r="E75" s="87" t="s">
        <v>95</v>
      </c>
      <c r="F75" s="86" t="s">
        <v>94</v>
      </c>
      <c r="G75" s="86"/>
      <c r="H75" s="16"/>
      <c r="I75" s="16"/>
      <c r="J75" s="16"/>
      <c r="K75" s="16"/>
      <c r="L75" s="16"/>
    </row>
    <row r="76" spans="1:12">
      <c r="A76" s="18"/>
      <c r="B76" s="131"/>
      <c r="C76" s="59"/>
      <c r="D76" s="59"/>
      <c r="E76" s="58"/>
      <c r="F76" s="57"/>
      <c r="G76" s="56"/>
      <c r="H76" s="130"/>
      <c r="I76" s="16"/>
      <c r="J76" s="16"/>
      <c r="K76" s="16"/>
      <c r="L76" s="16"/>
    </row>
    <row r="77" spans="1:12" ht="38.25">
      <c r="A77" s="18" t="s">
        <v>150</v>
      </c>
      <c r="B77" s="17" t="s">
        <v>149</v>
      </c>
      <c r="C77" s="59">
        <v>39</v>
      </c>
      <c r="D77" s="57" t="s">
        <v>129</v>
      </c>
      <c r="E77" s="58"/>
      <c r="F77" s="71">
        <f>ROUND(C77*E77,2)</f>
        <v>0</v>
      </c>
      <c r="G77" s="56"/>
      <c r="H77" s="16"/>
      <c r="I77" s="16"/>
      <c r="J77" s="16"/>
      <c r="K77" s="16"/>
      <c r="L77" s="16"/>
    </row>
    <row r="78" spans="1:12">
      <c r="A78" s="18"/>
      <c r="B78" s="17"/>
      <c r="C78" s="59"/>
      <c r="D78" s="57"/>
      <c r="E78" s="58"/>
      <c r="F78" s="85"/>
      <c r="G78" s="56"/>
      <c r="H78" s="16"/>
      <c r="I78" s="16"/>
      <c r="J78" s="16"/>
      <c r="K78" s="16"/>
      <c r="L78" s="16"/>
    </row>
    <row r="79" spans="1:12" ht="38.25" customHeight="1">
      <c r="A79" s="18" t="s">
        <v>148</v>
      </c>
      <c r="B79" s="17" t="s">
        <v>147</v>
      </c>
      <c r="C79" s="59">
        <v>91</v>
      </c>
      <c r="D79" s="57" t="s">
        <v>129</v>
      </c>
      <c r="E79" s="58"/>
      <c r="F79" s="71">
        <f t="shared" ref="F79" si="6">ROUND(C79*E79,2)</f>
        <v>0</v>
      </c>
      <c r="G79" s="56"/>
      <c r="H79" s="16"/>
      <c r="I79" s="16"/>
      <c r="J79" s="16"/>
      <c r="K79" s="16"/>
      <c r="L79" s="16"/>
    </row>
    <row r="80" spans="1:12">
      <c r="A80" s="18"/>
      <c r="B80" s="17"/>
      <c r="C80" s="59"/>
      <c r="D80" s="59"/>
      <c r="E80" s="58"/>
      <c r="F80" s="85"/>
      <c r="G80" s="56"/>
      <c r="H80" s="16"/>
      <c r="I80" s="16"/>
      <c r="J80" s="16"/>
      <c r="K80" s="16"/>
      <c r="L80" s="16"/>
    </row>
    <row r="81" spans="1:12" ht="38.25">
      <c r="A81" s="18" t="s">
        <v>146</v>
      </c>
      <c r="B81" s="17" t="s">
        <v>145</v>
      </c>
      <c r="C81" s="59">
        <v>15</v>
      </c>
      <c r="D81" s="57" t="s">
        <v>129</v>
      </c>
      <c r="E81" s="58"/>
      <c r="F81" s="71">
        <f t="shared" ref="F81" si="7">ROUND(C81*E81,2)</f>
        <v>0</v>
      </c>
      <c r="G81" s="56"/>
      <c r="H81" s="16"/>
      <c r="I81" s="16"/>
      <c r="J81" s="16"/>
      <c r="K81" s="16"/>
      <c r="L81" s="16"/>
    </row>
    <row r="82" spans="1:12">
      <c r="A82" s="18"/>
      <c r="B82" s="17"/>
      <c r="C82" s="59"/>
      <c r="D82" s="57"/>
      <c r="E82" s="58"/>
      <c r="F82" s="85"/>
      <c r="G82" s="56"/>
      <c r="H82" s="16"/>
      <c r="I82" s="16"/>
      <c r="J82" s="16"/>
      <c r="K82" s="16"/>
      <c r="L82" s="16"/>
    </row>
    <row r="83" spans="1:12" ht="38.25">
      <c r="A83" s="18" t="s">
        <v>144</v>
      </c>
      <c r="B83" s="17" t="s">
        <v>143</v>
      </c>
      <c r="C83" s="59">
        <v>16</v>
      </c>
      <c r="D83" s="57" t="s">
        <v>129</v>
      </c>
      <c r="E83" s="58"/>
      <c r="F83" s="71">
        <f t="shared" ref="F83" si="8">ROUND(C83*E83,2)</f>
        <v>0</v>
      </c>
      <c r="G83" s="56"/>
      <c r="H83" s="16"/>
      <c r="I83" s="16"/>
    </row>
    <row r="84" spans="1:12">
      <c r="A84" s="18"/>
      <c r="B84" s="17"/>
      <c r="C84" s="59"/>
      <c r="D84" s="59"/>
      <c r="E84" s="58"/>
      <c r="F84" s="85"/>
      <c r="G84" s="56"/>
      <c r="H84" s="16"/>
      <c r="I84" s="16"/>
      <c r="J84" s="16"/>
      <c r="K84" s="16"/>
      <c r="L84" s="16"/>
    </row>
    <row r="85" spans="1:12" ht="38.25" customHeight="1">
      <c r="A85" s="18" t="s">
        <v>142</v>
      </c>
      <c r="B85" s="129" t="s">
        <v>141</v>
      </c>
      <c r="C85" s="128">
        <v>2</v>
      </c>
      <c r="D85" s="127" t="s">
        <v>140</v>
      </c>
      <c r="E85" s="126"/>
      <c r="F85" s="71">
        <f t="shared" ref="F85" si="9">ROUND(C85*E85,2)</f>
        <v>0</v>
      </c>
      <c r="G85" s="56"/>
      <c r="H85" s="16"/>
      <c r="I85" s="16"/>
      <c r="J85" s="16"/>
      <c r="K85" s="16"/>
      <c r="L85" s="16"/>
    </row>
    <row r="86" spans="1:12">
      <c r="A86" s="18"/>
      <c r="B86" s="17"/>
      <c r="C86" s="59"/>
      <c r="D86" s="59"/>
      <c r="E86" s="58"/>
      <c r="F86" s="85"/>
      <c r="G86" s="56"/>
      <c r="H86" s="16"/>
      <c r="I86" s="16"/>
      <c r="J86" s="16"/>
      <c r="K86" s="16"/>
      <c r="L86" s="16"/>
    </row>
    <row r="87" spans="1:12" ht="25.5">
      <c r="A87" s="18" t="s">
        <v>139</v>
      </c>
      <c r="B87" s="110" t="s">
        <v>138</v>
      </c>
      <c r="C87" s="66">
        <v>72</v>
      </c>
      <c r="D87" s="57" t="s">
        <v>87</v>
      </c>
      <c r="E87" s="65"/>
      <c r="F87" s="71">
        <f t="shared" ref="F87" si="10">ROUND(C87*E87,2)</f>
        <v>0</v>
      </c>
      <c r="G87" s="16"/>
      <c r="H87" s="16"/>
      <c r="I87" s="16"/>
      <c r="J87" s="16"/>
    </row>
    <row r="88" spans="1:12">
      <c r="A88" s="18"/>
      <c r="B88" s="17"/>
      <c r="C88" s="59"/>
      <c r="D88" s="59"/>
      <c r="E88" s="58"/>
      <c r="F88" s="85"/>
      <c r="G88" s="56"/>
      <c r="H88" s="16"/>
      <c r="I88" s="16"/>
      <c r="J88" s="16"/>
      <c r="K88" s="16"/>
      <c r="L88" s="16"/>
    </row>
    <row r="89" spans="1:12" ht="51">
      <c r="A89" s="18" t="s">
        <v>137</v>
      </c>
      <c r="B89" s="110" t="s">
        <v>136</v>
      </c>
      <c r="C89" s="66">
        <v>45</v>
      </c>
      <c r="D89" s="57" t="s">
        <v>129</v>
      </c>
      <c r="E89" s="65"/>
      <c r="F89" s="71">
        <f t="shared" ref="F89" si="11">ROUND(C89*E89,2)</f>
        <v>0</v>
      </c>
      <c r="G89" s="56"/>
      <c r="H89" s="16"/>
      <c r="I89" s="16"/>
      <c r="J89" s="16"/>
      <c r="K89" s="16"/>
      <c r="L89" s="16"/>
    </row>
    <row r="90" spans="1:12">
      <c r="A90" s="18"/>
      <c r="B90" s="110"/>
      <c r="C90" s="66"/>
      <c r="D90" s="57"/>
      <c r="E90" s="65"/>
      <c r="F90" s="85"/>
      <c r="G90" s="56"/>
      <c r="H90" s="16"/>
      <c r="I90" s="16"/>
      <c r="J90" s="16"/>
      <c r="K90" s="16"/>
      <c r="L90" s="16"/>
    </row>
    <row r="91" spans="1:12" ht="38.25">
      <c r="A91" s="18" t="s">
        <v>135</v>
      </c>
      <c r="B91" s="68" t="s">
        <v>134</v>
      </c>
      <c r="C91" s="66">
        <v>54</v>
      </c>
      <c r="D91" s="57" t="s">
        <v>129</v>
      </c>
      <c r="E91" s="65"/>
      <c r="F91" s="71">
        <f t="shared" ref="F91" si="12">ROUND(C91*E91,2)</f>
        <v>0</v>
      </c>
      <c r="G91" s="56"/>
      <c r="H91" s="16"/>
      <c r="I91" s="16"/>
      <c r="J91" s="16"/>
      <c r="K91" s="16"/>
      <c r="L91" s="16"/>
    </row>
    <row r="92" spans="1:12">
      <c r="A92" s="18"/>
      <c r="B92" s="68"/>
      <c r="C92" s="66"/>
      <c r="D92" s="57"/>
      <c r="E92" s="65"/>
      <c r="F92" s="85"/>
      <c r="G92" s="56"/>
      <c r="H92" s="16"/>
      <c r="I92" s="16"/>
      <c r="J92" s="16"/>
      <c r="K92" s="16"/>
      <c r="L92" s="16"/>
    </row>
    <row r="93" spans="1:12" ht="38.25">
      <c r="A93" s="18" t="s">
        <v>133</v>
      </c>
      <c r="B93" s="68" t="s">
        <v>132</v>
      </c>
      <c r="C93" s="66">
        <v>40</v>
      </c>
      <c r="D93" s="57" t="s">
        <v>129</v>
      </c>
      <c r="E93" s="65"/>
      <c r="F93" s="71">
        <f t="shared" ref="F93" si="13">ROUND(C93*E93,2)</f>
        <v>0</v>
      </c>
      <c r="G93" s="56"/>
      <c r="H93" s="16"/>
      <c r="I93" s="16"/>
      <c r="J93" s="16"/>
      <c r="K93" s="16"/>
      <c r="L93" s="16"/>
    </row>
    <row r="94" spans="1:12">
      <c r="A94" s="18"/>
      <c r="B94" s="68"/>
      <c r="C94" s="66"/>
      <c r="D94" s="57"/>
      <c r="E94" s="65"/>
      <c r="F94" s="85"/>
      <c r="G94" s="56"/>
      <c r="H94" s="16"/>
      <c r="I94" s="16"/>
      <c r="J94" s="16"/>
      <c r="K94" s="16"/>
      <c r="L94" s="16"/>
    </row>
    <row r="95" spans="1:12" ht="147.75" customHeight="1">
      <c r="A95" s="18" t="s">
        <v>131</v>
      </c>
      <c r="B95" s="125" t="s">
        <v>130</v>
      </c>
      <c r="C95" s="66">
        <v>21</v>
      </c>
      <c r="D95" s="57" t="s">
        <v>129</v>
      </c>
      <c r="E95" s="65"/>
      <c r="F95" s="71">
        <f t="shared" ref="F95" si="14">ROUND(C95*E95,2)</f>
        <v>0</v>
      </c>
      <c r="G95" s="56"/>
      <c r="H95" s="16"/>
      <c r="I95" s="16"/>
      <c r="J95" s="16"/>
      <c r="K95" s="16"/>
      <c r="L95" s="16"/>
    </row>
    <row r="96" spans="1:12">
      <c r="A96" s="18"/>
      <c r="B96" s="17"/>
      <c r="C96" s="59"/>
      <c r="D96" s="59"/>
      <c r="E96" s="58"/>
      <c r="F96" s="85"/>
      <c r="G96" s="56"/>
      <c r="H96" s="16"/>
      <c r="I96" s="16"/>
      <c r="J96" s="16"/>
      <c r="K96" s="16"/>
      <c r="L96" s="16"/>
    </row>
    <row r="97" spans="1:16" ht="13.5" thickBot="1">
      <c r="A97" s="64"/>
      <c r="B97" s="63" t="s">
        <v>128</v>
      </c>
      <c r="C97" s="124"/>
      <c r="D97" s="123"/>
      <c r="E97" s="122"/>
      <c r="F97" s="60">
        <f>SUM(F77:G95)</f>
        <v>0</v>
      </c>
      <c r="G97" s="60">
        <f>F97</f>
        <v>0</v>
      </c>
      <c r="H97" s="16"/>
      <c r="I97" s="16"/>
      <c r="J97" s="16"/>
      <c r="K97" s="16"/>
      <c r="L97" s="16"/>
    </row>
    <row r="98" spans="1:16">
      <c r="A98" s="69"/>
      <c r="B98" s="99"/>
      <c r="C98" s="121"/>
      <c r="D98" s="120"/>
      <c r="E98" s="119"/>
      <c r="F98" s="98"/>
      <c r="G98" s="98"/>
      <c r="H98" s="16"/>
      <c r="I98" s="16"/>
      <c r="J98" s="16"/>
      <c r="K98" s="16"/>
      <c r="L98" s="16"/>
    </row>
    <row r="99" spans="1:16">
      <c r="A99" s="69"/>
      <c r="B99" s="99"/>
      <c r="C99" s="121"/>
      <c r="D99" s="120"/>
      <c r="E99" s="119"/>
      <c r="F99" s="98"/>
      <c r="G99" s="98"/>
      <c r="H99" s="16"/>
      <c r="I99" s="16"/>
      <c r="J99" s="16"/>
      <c r="K99" s="16"/>
      <c r="L99" s="16"/>
    </row>
    <row r="100" spans="1:16">
      <c r="A100" s="97" t="s">
        <v>76</v>
      </c>
      <c r="B100" s="96" t="s">
        <v>127</v>
      </c>
      <c r="C100" s="95"/>
      <c r="D100" s="95"/>
      <c r="E100" s="94"/>
      <c r="F100" s="93"/>
      <c r="G100" s="93"/>
      <c r="H100" s="16"/>
      <c r="I100" s="16"/>
      <c r="J100" s="16"/>
      <c r="K100" s="16"/>
      <c r="L100" s="16"/>
    </row>
    <row r="101" spans="1:16" ht="13.5" thickBot="1">
      <c r="A101" s="18"/>
      <c r="B101" s="17"/>
      <c r="C101" s="59"/>
      <c r="D101" s="59"/>
      <c r="E101" s="58"/>
      <c r="F101" s="57"/>
      <c r="G101" s="56"/>
      <c r="H101" s="16"/>
      <c r="I101" s="16"/>
      <c r="J101" s="16"/>
      <c r="K101" s="16"/>
      <c r="L101" s="16"/>
    </row>
    <row r="102" spans="1:16">
      <c r="A102" s="91" t="s">
        <v>99</v>
      </c>
      <c r="B102" s="90" t="s">
        <v>98</v>
      </c>
      <c r="C102" s="89" t="s">
        <v>97</v>
      </c>
      <c r="D102" s="88" t="s">
        <v>96</v>
      </c>
      <c r="E102" s="87" t="s">
        <v>95</v>
      </c>
      <c r="F102" s="86" t="s">
        <v>94</v>
      </c>
      <c r="G102" s="86"/>
      <c r="H102" s="16"/>
      <c r="I102" s="16"/>
      <c r="J102" s="16"/>
      <c r="K102" s="16"/>
      <c r="L102" s="16"/>
    </row>
    <row r="103" spans="1:16">
      <c r="A103" s="18"/>
      <c r="B103" s="17"/>
      <c r="C103" s="59"/>
      <c r="D103" s="59"/>
      <c r="E103" s="58"/>
      <c r="F103" s="57"/>
      <c r="G103" s="56"/>
      <c r="H103" s="16"/>
      <c r="I103" s="16"/>
      <c r="J103" s="16"/>
      <c r="K103" s="16"/>
      <c r="L103" s="115"/>
      <c r="M103" s="118"/>
      <c r="N103" s="118"/>
      <c r="O103" s="118"/>
      <c r="P103" s="118"/>
    </row>
    <row r="104" spans="1:16" ht="38.25">
      <c r="A104" s="18" t="s">
        <v>126</v>
      </c>
      <c r="B104" s="17" t="s">
        <v>125</v>
      </c>
      <c r="C104" s="59">
        <v>2</v>
      </c>
      <c r="D104" s="57" t="s">
        <v>0</v>
      </c>
      <c r="E104" s="58"/>
      <c r="F104" s="71">
        <f t="shared" ref="F104" si="15">ROUND(C104*E104,2)</f>
        <v>0</v>
      </c>
      <c r="G104" s="56"/>
      <c r="H104" s="16"/>
      <c r="I104" s="16"/>
      <c r="J104" s="16"/>
      <c r="K104" s="16"/>
      <c r="L104" s="115"/>
      <c r="M104" s="118"/>
      <c r="N104" s="118"/>
      <c r="O104" s="118"/>
      <c r="P104" s="118"/>
    </row>
    <row r="105" spans="1:16">
      <c r="A105" s="18"/>
      <c r="B105" s="17"/>
      <c r="C105" s="59"/>
      <c r="D105" s="57"/>
      <c r="E105" s="58"/>
      <c r="F105" s="71"/>
      <c r="G105" s="56"/>
      <c r="H105" s="16"/>
      <c r="I105" s="16"/>
      <c r="J105" s="16"/>
      <c r="K105" s="16"/>
      <c r="L105" s="16"/>
    </row>
    <row r="106" spans="1:16" ht="38.25">
      <c r="A106" s="18" t="s">
        <v>124</v>
      </c>
      <c r="B106" s="17" t="s">
        <v>123</v>
      </c>
      <c r="C106" s="59">
        <v>61</v>
      </c>
      <c r="D106" s="57" t="s">
        <v>0</v>
      </c>
      <c r="E106" s="58"/>
      <c r="F106" s="71">
        <f t="shared" ref="F106" si="16">ROUND(C106*E106,2)</f>
        <v>0</v>
      </c>
      <c r="G106" s="56"/>
      <c r="H106" s="16"/>
      <c r="I106" s="16"/>
      <c r="J106" s="16"/>
      <c r="K106" s="16"/>
      <c r="L106" s="16"/>
    </row>
    <row r="107" spans="1:16">
      <c r="A107" s="18"/>
      <c r="B107" s="17"/>
      <c r="C107" s="59"/>
      <c r="D107" s="59"/>
      <c r="E107" s="58"/>
      <c r="F107" s="57"/>
      <c r="G107" s="56"/>
      <c r="H107" s="16"/>
      <c r="I107" s="16"/>
      <c r="J107" s="16"/>
      <c r="K107" s="16"/>
      <c r="L107" s="16"/>
    </row>
    <row r="108" spans="1:16" ht="38.25">
      <c r="A108" s="18" t="s">
        <v>122</v>
      </c>
      <c r="B108" s="17" t="s">
        <v>121</v>
      </c>
      <c r="C108" s="59"/>
      <c r="D108" s="57"/>
      <c r="E108" s="58"/>
      <c r="F108" s="71"/>
      <c r="G108" s="56"/>
      <c r="H108" s="16"/>
      <c r="I108" s="16"/>
      <c r="J108" s="16"/>
      <c r="K108" s="16"/>
      <c r="L108" s="16"/>
    </row>
    <row r="109" spans="1:16">
      <c r="A109" s="18"/>
      <c r="B109" s="17"/>
      <c r="C109" s="59"/>
      <c r="D109" s="57"/>
      <c r="E109" s="58"/>
      <c r="F109" s="71"/>
      <c r="G109" s="56"/>
      <c r="H109" s="16"/>
      <c r="I109" s="16"/>
      <c r="J109" s="16"/>
      <c r="K109" s="16"/>
      <c r="L109" s="16"/>
    </row>
    <row r="110" spans="1:16">
      <c r="A110" s="18"/>
      <c r="B110" s="117" t="s">
        <v>120</v>
      </c>
      <c r="C110" s="102">
        <v>1</v>
      </c>
      <c r="D110" s="101" t="s">
        <v>1</v>
      </c>
      <c r="E110" s="100"/>
      <c r="F110" s="71">
        <f t="shared" ref="F110:F112" si="17">ROUND(C110*E110,2)</f>
        <v>0</v>
      </c>
      <c r="G110" s="56"/>
      <c r="H110" s="16"/>
      <c r="I110" s="16"/>
      <c r="J110" s="16"/>
      <c r="K110" s="16"/>
      <c r="L110" s="16"/>
    </row>
    <row r="111" spans="1:16">
      <c r="A111" s="18"/>
      <c r="B111" s="17" t="s">
        <v>119</v>
      </c>
      <c r="C111" s="102">
        <v>3</v>
      </c>
      <c r="D111" s="101" t="s">
        <v>1</v>
      </c>
      <c r="E111" s="100"/>
      <c r="F111" s="71">
        <f t="shared" si="17"/>
        <v>0</v>
      </c>
      <c r="G111" s="56"/>
      <c r="H111" s="16"/>
      <c r="I111" s="16"/>
      <c r="J111" s="16"/>
      <c r="K111" s="16"/>
      <c r="L111" s="16"/>
    </row>
    <row r="112" spans="1:16">
      <c r="A112" s="18"/>
      <c r="B112" s="17" t="s">
        <v>118</v>
      </c>
      <c r="C112" s="102">
        <v>1</v>
      </c>
      <c r="D112" s="101" t="s">
        <v>1</v>
      </c>
      <c r="E112" s="100"/>
      <c r="F112" s="71">
        <f t="shared" si="17"/>
        <v>0</v>
      </c>
      <c r="G112" s="56"/>
      <c r="H112" s="16"/>
      <c r="I112" s="16"/>
      <c r="J112" s="16"/>
      <c r="K112" s="16"/>
      <c r="L112" s="16"/>
    </row>
    <row r="113" spans="1:12">
      <c r="A113" s="109"/>
      <c r="B113" s="111"/>
      <c r="C113" s="107"/>
      <c r="D113" s="106"/>
      <c r="E113" s="116"/>
      <c r="F113" s="71"/>
      <c r="G113" s="113"/>
      <c r="H113" s="112"/>
      <c r="I113" s="112"/>
      <c r="J113" s="112"/>
      <c r="K113" s="112"/>
      <c r="L113" s="112"/>
    </row>
    <row r="114" spans="1:12" ht="76.5">
      <c r="A114" s="109" t="s">
        <v>117</v>
      </c>
      <c r="B114" s="111" t="s">
        <v>116</v>
      </c>
      <c r="C114" s="107">
        <v>1</v>
      </c>
      <c r="D114" s="106" t="s">
        <v>1</v>
      </c>
      <c r="E114" s="116"/>
      <c r="F114" s="71">
        <f t="shared" ref="F114:F128" si="18">ROUND(C114*E114,2)</f>
        <v>0</v>
      </c>
      <c r="G114" s="113"/>
      <c r="H114" s="112"/>
      <c r="I114" s="112"/>
      <c r="J114" s="112"/>
      <c r="K114" s="112"/>
      <c r="L114" s="112"/>
    </row>
    <row r="115" spans="1:12">
      <c r="A115" s="18"/>
      <c r="B115" s="111"/>
      <c r="C115" s="107"/>
      <c r="D115" s="106"/>
      <c r="E115" s="116"/>
      <c r="F115" s="71"/>
      <c r="G115" s="113"/>
      <c r="H115" s="112"/>
      <c r="I115" s="112"/>
      <c r="J115" s="112"/>
      <c r="K115" s="112"/>
      <c r="L115" s="112"/>
    </row>
    <row r="116" spans="1:12" ht="76.5">
      <c r="A116" s="109" t="s">
        <v>115</v>
      </c>
      <c r="B116" s="111" t="s">
        <v>114</v>
      </c>
      <c r="C116" s="107">
        <v>1</v>
      </c>
      <c r="D116" s="106" t="s">
        <v>1</v>
      </c>
      <c r="E116" s="116"/>
      <c r="F116" s="71">
        <f t="shared" si="18"/>
        <v>0</v>
      </c>
      <c r="G116" s="113"/>
      <c r="H116" s="112"/>
      <c r="I116" s="112"/>
      <c r="J116" s="112"/>
      <c r="K116" s="112"/>
      <c r="L116" s="112"/>
    </row>
    <row r="117" spans="1:12">
      <c r="A117" s="109"/>
      <c r="B117" s="17"/>
      <c r="C117" s="59"/>
      <c r="D117" s="101"/>
      <c r="E117" s="100"/>
      <c r="F117" s="71"/>
      <c r="G117" s="56"/>
      <c r="H117" s="16"/>
      <c r="I117" s="16"/>
      <c r="J117" s="16"/>
      <c r="K117" s="16"/>
      <c r="L117" s="16"/>
    </row>
    <row r="118" spans="1:12" ht="63.75">
      <c r="A118" s="109" t="s">
        <v>113</v>
      </c>
      <c r="B118" s="111" t="s">
        <v>112</v>
      </c>
      <c r="C118" s="102">
        <v>1</v>
      </c>
      <c r="D118" s="101" t="s">
        <v>1</v>
      </c>
      <c r="E118" s="100"/>
      <c r="F118" s="71">
        <f t="shared" si="18"/>
        <v>0</v>
      </c>
      <c r="G118" s="56"/>
      <c r="H118" s="115"/>
      <c r="I118" s="115"/>
      <c r="J118" s="115"/>
      <c r="K118" s="115"/>
      <c r="L118" s="115"/>
    </row>
    <row r="119" spans="1:12">
      <c r="A119" s="18"/>
      <c r="B119" s="111"/>
      <c r="C119" s="102"/>
      <c r="D119" s="101"/>
      <c r="E119" s="100"/>
      <c r="F119" s="71"/>
      <c r="G119" s="56"/>
      <c r="H119" s="115"/>
      <c r="I119" s="115"/>
      <c r="J119" s="115"/>
      <c r="K119" s="115"/>
      <c r="L119" s="115"/>
    </row>
    <row r="120" spans="1:12" ht="63.75">
      <c r="A120" s="109" t="s">
        <v>111</v>
      </c>
      <c r="B120" s="111" t="s">
        <v>110</v>
      </c>
      <c r="C120" s="102">
        <v>4</v>
      </c>
      <c r="D120" s="101" t="s">
        <v>1</v>
      </c>
      <c r="E120" s="100"/>
      <c r="F120" s="71">
        <f t="shared" si="18"/>
        <v>0</v>
      </c>
      <c r="G120" s="56"/>
      <c r="H120" s="115"/>
      <c r="I120" s="115"/>
      <c r="J120" s="115"/>
      <c r="K120" s="115"/>
      <c r="L120" s="115"/>
    </row>
    <row r="121" spans="1:12">
      <c r="A121" s="109"/>
      <c r="B121" s="111"/>
      <c r="C121" s="107"/>
      <c r="D121" s="106"/>
      <c r="E121" s="114"/>
      <c r="F121" s="71"/>
      <c r="G121" s="113"/>
      <c r="H121" s="112"/>
      <c r="I121" s="112"/>
      <c r="J121" s="112"/>
      <c r="K121" s="112"/>
      <c r="L121" s="112"/>
    </row>
    <row r="122" spans="1:12" ht="25.5">
      <c r="A122" s="109" t="s">
        <v>109</v>
      </c>
      <c r="B122" s="111" t="s">
        <v>108</v>
      </c>
      <c r="C122" s="107">
        <v>2</v>
      </c>
      <c r="D122" s="106" t="s">
        <v>1</v>
      </c>
      <c r="E122" s="100"/>
      <c r="F122" s="71">
        <f t="shared" si="18"/>
        <v>0</v>
      </c>
      <c r="G122" s="113"/>
      <c r="H122" s="112"/>
      <c r="I122" s="112"/>
      <c r="J122" s="112"/>
      <c r="K122" s="112"/>
      <c r="L122" s="112"/>
    </row>
    <row r="123" spans="1:12">
      <c r="A123" s="18"/>
      <c r="B123" s="103"/>
      <c r="C123" s="102"/>
      <c r="D123" s="101"/>
      <c r="E123" s="100"/>
      <c r="F123" s="71"/>
      <c r="G123" s="56"/>
      <c r="H123" s="104"/>
      <c r="I123" s="104"/>
      <c r="J123" s="104"/>
      <c r="K123" s="104"/>
      <c r="L123" s="104"/>
    </row>
    <row r="124" spans="1:12" ht="63.75">
      <c r="A124" s="109" t="s">
        <v>107</v>
      </c>
      <c r="B124" s="111" t="s">
        <v>106</v>
      </c>
      <c r="C124" s="102">
        <v>2</v>
      </c>
      <c r="D124" s="101" t="s">
        <v>1</v>
      </c>
      <c r="E124" s="100"/>
      <c r="F124" s="71">
        <f t="shared" si="18"/>
        <v>0</v>
      </c>
      <c r="G124" s="56"/>
      <c r="H124" s="104"/>
      <c r="I124" s="104"/>
      <c r="J124" s="104"/>
      <c r="K124" s="104"/>
      <c r="L124" s="104"/>
    </row>
    <row r="125" spans="1:12">
      <c r="A125" s="109"/>
      <c r="B125" s="111"/>
      <c r="C125" s="102"/>
      <c r="D125" s="101"/>
      <c r="E125" s="100"/>
      <c r="F125" s="71"/>
      <c r="G125" s="56"/>
      <c r="H125" s="104"/>
      <c r="I125" s="104"/>
      <c r="J125" s="104"/>
      <c r="K125" s="104"/>
      <c r="L125" s="104"/>
    </row>
    <row r="126" spans="1:12" ht="51">
      <c r="A126" s="109" t="s">
        <v>105</v>
      </c>
      <c r="B126" s="110" t="s">
        <v>104</v>
      </c>
      <c r="C126" s="102">
        <v>2</v>
      </c>
      <c r="D126" s="101" t="s">
        <v>1</v>
      </c>
      <c r="E126" s="100"/>
      <c r="F126" s="71">
        <f t="shared" si="18"/>
        <v>0</v>
      </c>
      <c r="G126" s="56"/>
      <c r="H126" s="104"/>
      <c r="I126" s="104"/>
      <c r="J126" s="104"/>
      <c r="K126" s="104"/>
      <c r="L126" s="104"/>
    </row>
    <row r="127" spans="1:12">
      <c r="A127" s="18"/>
      <c r="B127" s="110"/>
      <c r="C127" s="102"/>
      <c r="D127" s="101"/>
      <c r="E127" s="100"/>
      <c r="F127" s="71"/>
      <c r="G127" s="56"/>
      <c r="H127" s="104"/>
      <c r="I127" s="104"/>
      <c r="J127" s="104"/>
      <c r="K127" s="104"/>
      <c r="L127" s="104"/>
    </row>
    <row r="128" spans="1:12" ht="26.45" customHeight="1">
      <c r="A128" s="109" t="s">
        <v>103</v>
      </c>
      <c r="B128" s="108" t="s">
        <v>102</v>
      </c>
      <c r="C128" s="107">
        <v>2</v>
      </c>
      <c r="D128" s="106" t="s">
        <v>1</v>
      </c>
      <c r="E128" s="105"/>
      <c r="F128" s="71">
        <f t="shared" si="18"/>
        <v>0</v>
      </c>
      <c r="G128" s="56"/>
      <c r="H128" s="104"/>
      <c r="I128" s="104"/>
      <c r="J128" s="104"/>
      <c r="K128" s="104"/>
      <c r="L128" s="104"/>
    </row>
    <row r="129" spans="1:12">
      <c r="A129" s="18"/>
      <c r="B129" s="103"/>
      <c r="C129" s="102"/>
      <c r="D129" s="101"/>
      <c r="E129" s="100"/>
      <c r="F129" s="85"/>
      <c r="G129" s="56"/>
      <c r="H129" s="16"/>
      <c r="I129" s="16"/>
      <c r="J129" s="16"/>
      <c r="K129" s="16"/>
      <c r="L129" s="16"/>
    </row>
    <row r="130" spans="1:12" ht="13.5" thickBot="1">
      <c r="A130" s="64"/>
      <c r="B130" s="63" t="s">
        <v>101</v>
      </c>
      <c r="C130" s="62"/>
      <c r="D130" s="62"/>
      <c r="E130" s="61"/>
      <c r="F130" s="60">
        <f>SUM(F104:F128)</f>
        <v>0</v>
      </c>
      <c r="G130" s="60">
        <f>F130</f>
        <v>0</v>
      </c>
      <c r="H130" s="16"/>
      <c r="I130" s="16"/>
      <c r="J130" s="16"/>
      <c r="K130" s="16"/>
      <c r="L130" s="16"/>
    </row>
    <row r="131" spans="1:12">
      <c r="A131" s="69"/>
      <c r="B131" s="99"/>
      <c r="C131" s="66"/>
      <c r="D131" s="66"/>
      <c r="E131" s="65"/>
      <c r="F131" s="98"/>
      <c r="G131" s="98"/>
      <c r="H131" s="16"/>
      <c r="I131" s="16"/>
      <c r="J131" s="16"/>
      <c r="K131" s="16"/>
      <c r="L131" s="16"/>
    </row>
    <row r="132" spans="1:12">
      <c r="A132" s="69"/>
      <c r="B132" s="99"/>
      <c r="C132" s="66"/>
      <c r="D132" s="66"/>
      <c r="E132" s="65"/>
      <c r="F132" s="98"/>
      <c r="G132" s="98"/>
      <c r="H132" s="16"/>
      <c r="I132" s="16"/>
      <c r="J132" s="16"/>
      <c r="K132" s="16"/>
      <c r="L132" s="16"/>
    </row>
    <row r="133" spans="1:12">
      <c r="A133" s="97" t="s">
        <v>74</v>
      </c>
      <c r="B133" s="96" t="s">
        <v>100</v>
      </c>
      <c r="C133" s="95"/>
      <c r="D133" s="95"/>
      <c r="E133" s="94"/>
      <c r="F133" s="93"/>
      <c r="G133" s="93"/>
      <c r="H133" s="16"/>
      <c r="I133" s="16"/>
      <c r="J133" s="16"/>
      <c r="K133" s="16"/>
      <c r="L133" s="16"/>
    </row>
    <row r="134" spans="1:12" ht="13.5" thickBot="1">
      <c r="A134" s="69"/>
      <c r="B134" s="92"/>
      <c r="C134" s="66"/>
      <c r="D134" s="66"/>
      <c r="E134" s="65"/>
      <c r="F134" s="56"/>
      <c r="G134" s="56"/>
      <c r="H134" s="16"/>
      <c r="I134" s="16"/>
      <c r="J134" s="16"/>
      <c r="K134" s="16"/>
      <c r="L134" s="16"/>
    </row>
    <row r="135" spans="1:12">
      <c r="A135" s="91" t="s">
        <v>99</v>
      </c>
      <c r="B135" s="90" t="s">
        <v>98</v>
      </c>
      <c r="C135" s="89" t="s">
        <v>97</v>
      </c>
      <c r="D135" s="88" t="s">
        <v>96</v>
      </c>
      <c r="E135" s="87" t="s">
        <v>95</v>
      </c>
      <c r="F135" s="86" t="s">
        <v>94</v>
      </c>
      <c r="G135" s="86"/>
      <c r="H135" s="16"/>
      <c r="I135" s="16"/>
      <c r="J135" s="16"/>
      <c r="K135" s="16"/>
      <c r="L135" s="16"/>
    </row>
    <row r="136" spans="1:12">
      <c r="A136" s="77"/>
      <c r="B136" s="82"/>
      <c r="C136" s="74"/>
      <c r="D136" s="57"/>
      <c r="E136" s="79"/>
      <c r="F136" s="85"/>
      <c r="G136" s="83"/>
      <c r="H136" s="16"/>
      <c r="I136" s="16"/>
      <c r="J136" s="16"/>
      <c r="K136" s="16"/>
      <c r="L136" s="16"/>
    </row>
    <row r="137" spans="1:12" ht="25.5">
      <c r="A137" s="76" t="s">
        <v>93</v>
      </c>
      <c r="B137" s="82" t="s">
        <v>90</v>
      </c>
      <c r="C137" s="81">
        <v>19</v>
      </c>
      <c r="D137" s="80" t="s">
        <v>87</v>
      </c>
      <c r="E137" s="79"/>
      <c r="F137" s="71">
        <f t="shared" ref="F137:F143" si="19">ROUND(C137*E137,2)</f>
        <v>0</v>
      </c>
      <c r="G137" s="70"/>
      <c r="H137" s="16"/>
      <c r="I137" s="16"/>
      <c r="J137" s="16"/>
      <c r="K137" s="16"/>
      <c r="L137" s="78"/>
    </row>
    <row r="138" spans="1:12">
      <c r="A138" s="77"/>
      <c r="B138" s="82"/>
      <c r="C138" s="84"/>
      <c r="D138" s="80"/>
      <c r="E138" s="79"/>
      <c r="F138" s="71"/>
      <c r="G138" s="83"/>
      <c r="H138" s="16"/>
      <c r="I138" s="16"/>
      <c r="J138" s="16"/>
      <c r="K138" s="16"/>
      <c r="L138" s="16"/>
    </row>
    <row r="139" spans="1:12" ht="25.5" customHeight="1">
      <c r="A139" s="76" t="s">
        <v>91</v>
      </c>
      <c r="B139" s="82" t="s">
        <v>88</v>
      </c>
      <c r="C139" s="81">
        <v>19</v>
      </c>
      <c r="D139" s="80" t="s">
        <v>87</v>
      </c>
      <c r="E139" s="79"/>
      <c r="F139" s="71">
        <f t="shared" si="19"/>
        <v>0</v>
      </c>
      <c r="G139" s="70"/>
      <c r="H139" s="16"/>
      <c r="I139" s="16"/>
      <c r="J139" s="16"/>
      <c r="K139" s="16"/>
      <c r="L139" s="78"/>
    </row>
    <row r="140" spans="1:12">
      <c r="A140" s="77"/>
      <c r="B140" s="75"/>
      <c r="C140" s="74"/>
      <c r="D140" s="73"/>
      <c r="E140" s="72"/>
      <c r="F140" s="71"/>
      <c r="G140" s="70"/>
      <c r="H140" s="16"/>
      <c r="I140" s="16"/>
      <c r="J140" s="16"/>
      <c r="K140" s="16"/>
      <c r="L140" s="16"/>
    </row>
    <row r="141" spans="1:12" ht="38.25">
      <c r="A141" s="76" t="s">
        <v>89</v>
      </c>
      <c r="B141" s="75" t="s">
        <v>85</v>
      </c>
      <c r="C141" s="74">
        <v>1</v>
      </c>
      <c r="D141" s="73" t="s">
        <v>1</v>
      </c>
      <c r="E141" s="72"/>
      <c r="F141" s="71">
        <f t="shared" si="19"/>
        <v>0</v>
      </c>
      <c r="G141" s="70"/>
      <c r="H141" s="16"/>
      <c r="I141" s="16"/>
      <c r="J141" s="16"/>
      <c r="K141" s="16"/>
      <c r="L141" s="16"/>
    </row>
    <row r="142" spans="1:12">
      <c r="A142" s="77"/>
      <c r="B142" s="75"/>
      <c r="C142" s="74"/>
      <c r="D142" s="73"/>
      <c r="E142" s="72"/>
      <c r="F142" s="71"/>
      <c r="G142" s="70"/>
      <c r="H142" s="16"/>
      <c r="I142" s="16"/>
      <c r="J142" s="16"/>
      <c r="K142" s="16"/>
      <c r="L142" s="16"/>
    </row>
    <row r="143" spans="1:12">
      <c r="A143" s="76" t="s">
        <v>86</v>
      </c>
      <c r="B143" s="75" t="s">
        <v>83</v>
      </c>
      <c r="C143" s="74">
        <v>63</v>
      </c>
      <c r="D143" s="73" t="s">
        <v>0</v>
      </c>
      <c r="E143" s="72"/>
      <c r="F143" s="71">
        <f t="shared" si="19"/>
        <v>0</v>
      </c>
      <c r="G143" s="70"/>
      <c r="H143" s="16"/>
      <c r="I143" s="16"/>
      <c r="J143" s="16"/>
      <c r="K143" s="16"/>
      <c r="L143" s="16"/>
    </row>
    <row r="144" spans="1:12">
      <c r="A144" s="69"/>
      <c r="B144" s="68"/>
      <c r="C144" s="67"/>
      <c r="D144" s="66"/>
      <c r="E144" s="65"/>
      <c r="F144" s="56"/>
      <c r="G144" s="56"/>
      <c r="H144" s="16"/>
      <c r="I144" s="16"/>
      <c r="J144" s="16"/>
      <c r="K144" s="16"/>
      <c r="L144" s="16"/>
    </row>
    <row r="145" spans="1:12" ht="13.5" thickBot="1">
      <c r="A145" s="64"/>
      <c r="B145" s="63" t="s">
        <v>82</v>
      </c>
      <c r="C145" s="62"/>
      <c r="D145" s="62"/>
      <c r="E145" s="61"/>
      <c r="F145" s="60">
        <f>SUM(F137:G143)</f>
        <v>0</v>
      </c>
      <c r="G145" s="60">
        <f>F145</f>
        <v>0</v>
      </c>
      <c r="H145" s="16"/>
      <c r="I145" s="16"/>
      <c r="J145" s="16"/>
      <c r="K145" s="16"/>
      <c r="L145" s="16"/>
    </row>
    <row r="146" spans="1:12">
      <c r="A146" s="18"/>
      <c r="B146" s="17"/>
      <c r="C146" s="59"/>
      <c r="D146" s="59"/>
      <c r="E146" s="58"/>
      <c r="F146" s="57"/>
      <c r="G146" s="56"/>
      <c r="H146" s="16"/>
      <c r="I146" s="16"/>
      <c r="J146" s="16"/>
      <c r="K146" s="16"/>
      <c r="L146" s="16"/>
    </row>
  </sheetData>
  <pageMargins left="1.0236220472440944" right="0.39370078740157483" top="1.0629921259842521" bottom="0.98425196850393704" header="0.59055118110236227" footer="0.43307086614173229"/>
  <pageSetup paperSize="9" orientation="portrait" horizontalDpi="1200" r:id="rId1"/>
  <headerFooter alignWithMargins="0">
    <oddHeader>&amp;R&amp;"Arial,Poševno"&amp;9Stran &amp;P od &amp;N</oddHeader>
    <oddFooter>&amp;L&amp;9Protipoplavni zid pri Grabcu v Mirnu, 2. in 3. faza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N206"/>
  <sheetViews>
    <sheetView view="pageBreakPreview" zoomScaleNormal="100" zoomScaleSheetLayoutView="100" workbookViewId="0">
      <selection activeCell="B233" sqref="B233"/>
    </sheetView>
  </sheetViews>
  <sheetFormatPr defaultColWidth="9.140625" defaultRowHeight="12.75"/>
  <cols>
    <col min="1" max="1" width="6.42578125" style="14" customWidth="1"/>
    <col min="2" max="2" width="40.5703125" style="14" customWidth="1"/>
    <col min="3" max="3" width="8.28515625" style="14" customWidth="1"/>
    <col min="4" max="4" width="7.85546875" style="14" customWidth="1"/>
    <col min="5" max="5" width="10.85546875" style="55" customWidth="1"/>
    <col min="6" max="6" width="13.5703125" style="14" customWidth="1"/>
    <col min="7" max="7" width="17" style="14" hidden="1" customWidth="1"/>
    <col min="8" max="16384" width="9.140625" style="14"/>
  </cols>
  <sheetData>
    <row r="1" spans="1:11">
      <c r="A1" s="16"/>
      <c r="B1" s="16"/>
      <c r="C1" s="16"/>
      <c r="D1" s="16"/>
      <c r="E1" s="104"/>
      <c r="F1" s="16"/>
      <c r="G1" s="16"/>
      <c r="H1" s="16"/>
      <c r="I1" s="16"/>
      <c r="J1" s="16"/>
      <c r="K1" s="16"/>
    </row>
    <row r="2" spans="1:11">
      <c r="A2" s="16"/>
      <c r="B2" s="16"/>
      <c r="C2" s="16"/>
      <c r="D2" s="16"/>
      <c r="E2" s="104"/>
      <c r="F2" s="16"/>
      <c r="G2" s="16"/>
      <c r="H2" s="16"/>
      <c r="I2" s="16"/>
      <c r="J2" s="16"/>
      <c r="K2" s="16"/>
    </row>
    <row r="3" spans="1:11">
      <c r="A3" s="18"/>
      <c r="B3" s="17"/>
      <c r="C3" s="59"/>
      <c r="D3" s="59"/>
      <c r="E3" s="58"/>
      <c r="F3" s="57"/>
      <c r="G3" s="56"/>
      <c r="H3" s="16"/>
      <c r="I3" s="16"/>
      <c r="J3" s="16"/>
      <c r="K3" s="16"/>
    </row>
    <row r="4" spans="1:11">
      <c r="A4" s="18"/>
      <c r="B4" s="17"/>
      <c r="C4" s="59"/>
      <c r="D4" s="59"/>
      <c r="E4" s="58"/>
      <c r="F4" s="57"/>
      <c r="G4" s="56"/>
      <c r="H4" s="16"/>
      <c r="I4" s="16"/>
      <c r="J4" s="16"/>
      <c r="K4" s="16"/>
    </row>
    <row r="5" spans="1:11">
      <c r="A5" s="18"/>
      <c r="B5" s="17"/>
      <c r="C5" s="59"/>
      <c r="D5" s="59"/>
      <c r="E5" s="58"/>
      <c r="F5" s="57"/>
      <c r="G5" s="56"/>
      <c r="H5" s="16"/>
      <c r="I5" s="16"/>
      <c r="J5" s="16"/>
      <c r="K5" s="16"/>
    </row>
    <row r="6" spans="1:11">
      <c r="A6" s="18"/>
      <c r="B6" s="17"/>
      <c r="C6" s="59"/>
      <c r="D6" s="59"/>
      <c r="E6" s="58"/>
      <c r="F6" s="57"/>
      <c r="G6" s="56"/>
      <c r="H6" s="16"/>
      <c r="I6" s="16"/>
      <c r="J6" s="16"/>
      <c r="K6" s="16"/>
    </row>
    <row r="7" spans="1:11">
      <c r="A7" s="18"/>
      <c r="B7" s="17"/>
      <c r="C7" s="59"/>
      <c r="D7" s="66"/>
      <c r="E7" s="65"/>
      <c r="F7" s="56"/>
      <c r="G7" s="56"/>
      <c r="H7" s="16"/>
      <c r="I7" s="16"/>
      <c r="J7" s="16"/>
      <c r="K7" s="16"/>
    </row>
    <row r="8" spans="1:11">
      <c r="A8" s="18"/>
      <c r="B8" s="17"/>
      <c r="C8" s="59"/>
      <c r="D8" s="66"/>
      <c r="E8" s="200"/>
      <c r="F8" s="56"/>
      <c r="G8" s="56"/>
      <c r="H8" s="16"/>
      <c r="I8" s="16"/>
      <c r="J8" s="16"/>
      <c r="K8" s="16"/>
    </row>
    <row r="9" spans="1:11" ht="15.75">
      <c r="A9" s="199"/>
      <c r="B9" s="198" t="s">
        <v>75</v>
      </c>
      <c r="C9" s="197"/>
      <c r="D9" s="196"/>
      <c r="E9" s="195"/>
      <c r="F9" s="194"/>
      <c r="G9" s="16"/>
      <c r="H9" s="16"/>
      <c r="I9" s="16"/>
      <c r="J9" s="16"/>
      <c r="K9" s="16"/>
    </row>
    <row r="10" spans="1:11">
      <c r="A10" s="18"/>
      <c r="B10" s="17"/>
      <c r="C10" s="59"/>
      <c r="D10" s="59"/>
      <c r="E10" s="58"/>
      <c r="F10" s="57"/>
      <c r="G10" s="56"/>
      <c r="H10" s="16"/>
      <c r="I10" s="16"/>
      <c r="J10" s="16"/>
      <c r="K10" s="16"/>
    </row>
    <row r="11" spans="1:11" ht="15">
      <c r="A11" s="18"/>
      <c r="B11" s="201"/>
      <c r="C11" s="191"/>
      <c r="D11" s="191"/>
      <c r="E11" s="190"/>
      <c r="F11" s="189"/>
      <c r="G11" s="56"/>
      <c r="H11" s="16"/>
      <c r="I11" s="16"/>
      <c r="J11" s="16"/>
      <c r="K11" s="16"/>
    </row>
    <row r="12" spans="1:11" ht="15">
      <c r="A12" s="18"/>
      <c r="B12" s="192"/>
      <c r="C12" s="191"/>
      <c r="D12" s="191"/>
      <c r="E12" s="190"/>
      <c r="F12" s="189"/>
      <c r="G12" s="191"/>
      <c r="H12" s="16"/>
      <c r="I12" s="16"/>
      <c r="J12" s="16"/>
      <c r="K12" s="16"/>
    </row>
    <row r="13" spans="1:11" ht="15">
      <c r="A13" s="18"/>
      <c r="B13" s="192"/>
      <c r="C13" s="191"/>
      <c r="E13" s="190"/>
      <c r="F13" s="189"/>
      <c r="G13" s="56"/>
      <c r="H13" s="16"/>
      <c r="I13" s="16"/>
      <c r="J13" s="16"/>
      <c r="K13" s="16"/>
    </row>
    <row r="14" spans="1:11">
      <c r="A14" s="18"/>
      <c r="B14" s="92"/>
      <c r="C14" s="59"/>
      <c r="D14" s="59"/>
      <c r="E14" s="58"/>
      <c r="F14" s="57"/>
      <c r="G14" s="56"/>
      <c r="H14" s="16"/>
      <c r="I14" s="16"/>
      <c r="J14" s="16"/>
      <c r="K14" s="16"/>
    </row>
    <row r="15" spans="1:11">
      <c r="A15" s="18"/>
      <c r="B15" s="92"/>
      <c r="C15" s="59"/>
      <c r="D15" s="59"/>
      <c r="E15" s="58"/>
      <c r="F15" s="187"/>
      <c r="G15" s="56"/>
      <c r="H15" s="16"/>
      <c r="I15" s="16"/>
      <c r="J15" s="16"/>
      <c r="K15" s="16"/>
    </row>
    <row r="16" spans="1:11">
      <c r="A16" s="18"/>
      <c r="B16" s="188" t="s">
        <v>81</v>
      </c>
      <c r="C16" s="59"/>
      <c r="D16" s="59"/>
      <c r="E16" s="58"/>
      <c r="F16" s="187"/>
      <c r="G16" s="56"/>
      <c r="H16" s="16"/>
      <c r="I16" s="16"/>
      <c r="J16" s="16"/>
      <c r="K16" s="16"/>
    </row>
    <row r="17" spans="1:11">
      <c r="A17" s="18"/>
      <c r="B17" s="92"/>
      <c r="C17" s="59"/>
      <c r="D17" s="59"/>
      <c r="E17" s="58"/>
      <c r="F17" s="187"/>
      <c r="G17" s="56"/>
      <c r="H17" s="16"/>
      <c r="I17" s="16"/>
      <c r="J17" s="16"/>
      <c r="K17" s="16"/>
    </row>
    <row r="18" spans="1:11" ht="13.5" thickBot="1">
      <c r="A18" s="18"/>
      <c r="B18" s="92"/>
      <c r="C18" s="59"/>
      <c r="D18" s="59"/>
      <c r="E18" s="58"/>
      <c r="F18" s="187"/>
      <c r="G18" s="56"/>
      <c r="H18" s="16"/>
      <c r="I18" s="16"/>
      <c r="J18" s="16"/>
      <c r="K18" s="16"/>
    </row>
    <row r="19" spans="1:11">
      <c r="A19" s="186" t="s">
        <v>80</v>
      </c>
      <c r="B19" s="185" t="s">
        <v>165</v>
      </c>
      <c r="C19" s="184"/>
      <c r="D19" s="184"/>
      <c r="E19" s="183"/>
      <c r="F19" s="182">
        <f>+F66</f>
        <v>0</v>
      </c>
      <c r="G19" s="181">
        <f t="shared" ref="G19:G27" si="0">+F19</f>
        <v>0</v>
      </c>
      <c r="H19" s="16"/>
      <c r="I19" s="16"/>
      <c r="J19" s="16"/>
      <c r="K19" s="16"/>
    </row>
    <row r="20" spans="1:11">
      <c r="A20" s="179" t="s">
        <v>78</v>
      </c>
      <c r="B20" s="202" t="s">
        <v>151</v>
      </c>
      <c r="C20" s="95"/>
      <c r="D20" s="95"/>
      <c r="E20" s="176"/>
      <c r="F20" s="175">
        <f>+F91</f>
        <v>0</v>
      </c>
      <c r="G20" s="174">
        <f t="shared" si="0"/>
        <v>0</v>
      </c>
      <c r="H20" s="16"/>
      <c r="I20" s="16"/>
      <c r="J20" s="16"/>
      <c r="K20" s="16"/>
    </row>
    <row r="21" spans="1:11">
      <c r="A21" s="179" t="s">
        <v>76</v>
      </c>
      <c r="B21" s="202" t="s">
        <v>168</v>
      </c>
      <c r="C21" s="95"/>
      <c r="D21" s="95"/>
      <c r="E21" s="176"/>
      <c r="F21" s="175">
        <f>F114</f>
        <v>0</v>
      </c>
      <c r="G21" s="174">
        <f t="shared" si="0"/>
        <v>0</v>
      </c>
      <c r="H21" s="16"/>
      <c r="I21" s="16"/>
      <c r="J21" s="16"/>
      <c r="K21" s="16"/>
    </row>
    <row r="22" spans="1:11">
      <c r="A22" s="179" t="s">
        <v>74</v>
      </c>
      <c r="B22" s="202" t="s">
        <v>169</v>
      </c>
      <c r="C22" s="95"/>
      <c r="D22" s="95"/>
      <c r="E22" s="176"/>
      <c r="F22" s="175">
        <f>F137</f>
        <v>0</v>
      </c>
      <c r="G22" s="174">
        <f t="shared" si="0"/>
        <v>0</v>
      </c>
      <c r="H22" s="16"/>
      <c r="I22" s="16"/>
      <c r="J22" s="16"/>
      <c r="K22" s="16"/>
    </row>
    <row r="23" spans="1:11">
      <c r="A23" s="179" t="s">
        <v>72</v>
      </c>
      <c r="B23" s="178" t="s">
        <v>170</v>
      </c>
      <c r="C23" s="177"/>
      <c r="D23" s="95"/>
      <c r="E23" s="176"/>
      <c r="F23" s="175">
        <f>+F190</f>
        <v>0</v>
      </c>
      <c r="G23" s="174">
        <f t="shared" si="0"/>
        <v>0</v>
      </c>
      <c r="H23" s="16"/>
      <c r="I23" s="16"/>
      <c r="J23" s="16"/>
      <c r="K23" s="16"/>
    </row>
    <row r="24" spans="1:11" ht="13.5" thickBot="1">
      <c r="A24" s="170" t="s">
        <v>171</v>
      </c>
      <c r="B24" s="169" t="s">
        <v>100</v>
      </c>
      <c r="C24" s="168"/>
      <c r="D24" s="168"/>
      <c r="E24" s="167"/>
      <c r="F24" s="166">
        <f>+F205</f>
        <v>0</v>
      </c>
      <c r="G24" s="165">
        <f t="shared" si="0"/>
        <v>0</v>
      </c>
      <c r="H24" s="16"/>
      <c r="I24" s="16"/>
      <c r="J24" s="16"/>
      <c r="K24" s="16"/>
    </row>
    <row r="25" spans="1:11" ht="13.5" thickTop="1">
      <c r="A25" s="164"/>
      <c r="B25" s="173" t="s">
        <v>67</v>
      </c>
      <c r="C25" s="172"/>
      <c r="D25" s="172"/>
      <c r="E25" s="171"/>
      <c r="F25" s="162">
        <f>SUM(F19:F24)</f>
        <v>0</v>
      </c>
      <c r="G25" s="161">
        <f t="shared" si="0"/>
        <v>0</v>
      </c>
      <c r="H25" s="27"/>
      <c r="I25" s="16"/>
      <c r="J25" s="16"/>
      <c r="K25" s="16"/>
    </row>
    <row r="26" spans="1:11" ht="13.5" thickBot="1">
      <c r="A26" s="160"/>
      <c r="B26" s="159" t="s">
        <v>2</v>
      </c>
      <c r="C26" s="158"/>
      <c r="D26" s="158"/>
      <c r="E26" s="157"/>
      <c r="F26" s="24">
        <f>ROUND(F25*0.22,2)</f>
        <v>0</v>
      </c>
      <c r="G26" s="156">
        <f t="shared" si="0"/>
        <v>0</v>
      </c>
      <c r="H26" s="16"/>
      <c r="I26" s="16"/>
      <c r="J26" s="16"/>
      <c r="K26" s="16"/>
    </row>
    <row r="27" spans="1:11" ht="14.25" thickTop="1" thickBot="1">
      <c r="A27" s="155"/>
      <c r="B27" s="154" t="s">
        <v>67</v>
      </c>
      <c r="C27" s="153"/>
      <c r="D27" s="153"/>
      <c r="E27" s="152"/>
      <c r="F27" s="151">
        <f>SUM(F25:G26)</f>
        <v>0</v>
      </c>
      <c r="G27" s="150">
        <f t="shared" si="0"/>
        <v>0</v>
      </c>
      <c r="H27" s="16"/>
      <c r="I27" s="16"/>
      <c r="J27" s="149"/>
      <c r="K27" s="16"/>
    </row>
    <row r="28" spans="1:11">
      <c r="A28" s="18"/>
      <c r="B28" s="20"/>
      <c r="C28" s="19"/>
      <c r="D28" s="19"/>
      <c r="E28" s="58"/>
      <c r="F28" s="57"/>
      <c r="G28" s="56"/>
      <c r="H28" s="16"/>
      <c r="I28" s="16"/>
      <c r="J28" s="16"/>
      <c r="K28" s="16"/>
    </row>
    <row r="29" spans="1:11">
      <c r="A29" s="18"/>
      <c r="B29" s="20"/>
      <c r="C29" s="19"/>
      <c r="D29" s="19"/>
      <c r="E29" s="58"/>
      <c r="F29" s="57"/>
      <c r="G29" s="56"/>
      <c r="H29" s="16"/>
      <c r="I29" s="16"/>
      <c r="J29" s="16"/>
      <c r="K29" s="16"/>
    </row>
    <row r="30" spans="1:11">
      <c r="A30" s="18"/>
      <c r="B30" s="20"/>
      <c r="C30" s="19"/>
      <c r="D30" s="19"/>
      <c r="E30" s="58"/>
      <c r="F30" s="57"/>
      <c r="G30" s="56"/>
      <c r="H30" s="16"/>
      <c r="I30" s="16"/>
      <c r="J30" s="16"/>
      <c r="K30" s="16"/>
    </row>
    <row r="31" spans="1:11">
      <c r="A31" s="18"/>
      <c r="B31" s="20"/>
      <c r="C31" s="19"/>
      <c r="D31" s="19"/>
      <c r="E31" s="58"/>
      <c r="F31" s="57"/>
      <c r="G31" s="56"/>
      <c r="H31" s="16"/>
      <c r="I31" s="16"/>
      <c r="J31" s="16"/>
      <c r="K31" s="16"/>
    </row>
    <row r="32" spans="1:11">
      <c r="A32" s="18"/>
      <c r="B32" s="20"/>
      <c r="C32" s="19"/>
      <c r="D32" s="19"/>
      <c r="E32" s="58"/>
      <c r="F32" s="57"/>
      <c r="G32" s="56"/>
      <c r="H32" s="16"/>
      <c r="I32" s="16"/>
      <c r="J32" s="16"/>
      <c r="K32" s="16"/>
    </row>
    <row r="33" spans="1:11">
      <c r="A33" s="18"/>
      <c r="B33" s="20"/>
      <c r="C33" s="19"/>
      <c r="D33" s="19"/>
      <c r="E33" s="58"/>
      <c r="F33" s="57"/>
      <c r="G33" s="56"/>
      <c r="H33" s="16"/>
      <c r="I33" s="16"/>
      <c r="J33" s="16"/>
      <c r="K33" s="16"/>
    </row>
    <row r="34" spans="1:11">
      <c r="A34" s="18"/>
      <c r="B34" s="20"/>
      <c r="C34" s="19"/>
      <c r="D34" s="19"/>
      <c r="E34" s="58"/>
      <c r="F34" s="57"/>
      <c r="G34" s="56"/>
      <c r="H34" s="16"/>
      <c r="I34" s="16"/>
      <c r="J34" s="16"/>
      <c r="K34" s="16"/>
    </row>
    <row r="35" spans="1:11">
      <c r="A35" s="18"/>
      <c r="B35" s="20"/>
      <c r="C35" s="19"/>
      <c r="D35" s="19"/>
      <c r="E35" s="58"/>
      <c r="F35" s="57"/>
      <c r="G35" s="56"/>
      <c r="H35" s="16"/>
      <c r="I35" s="16"/>
      <c r="J35" s="16"/>
      <c r="K35" s="16"/>
    </row>
    <row r="36" spans="1:11">
      <c r="A36" s="18"/>
      <c r="B36" s="20"/>
      <c r="C36" s="19"/>
      <c r="D36" s="19"/>
      <c r="E36" s="58"/>
      <c r="F36" s="57"/>
      <c r="G36" s="56"/>
      <c r="H36" s="16"/>
      <c r="I36" s="16"/>
      <c r="J36" s="16"/>
      <c r="K36" s="16"/>
    </row>
    <row r="37" spans="1:11">
      <c r="A37" s="18"/>
      <c r="B37" s="20"/>
      <c r="C37" s="19"/>
      <c r="D37" s="19"/>
      <c r="E37" s="58"/>
      <c r="F37" s="57"/>
      <c r="G37" s="56"/>
      <c r="H37" s="16"/>
      <c r="I37" s="16"/>
      <c r="J37" s="16"/>
      <c r="K37" s="16"/>
    </row>
    <row r="38" spans="1:11">
      <c r="A38" s="18"/>
      <c r="B38" s="20"/>
      <c r="C38" s="19"/>
      <c r="D38" s="19"/>
      <c r="E38" s="58"/>
      <c r="F38" s="57"/>
      <c r="G38" s="56"/>
      <c r="H38" s="16"/>
      <c r="I38" s="16"/>
      <c r="J38" s="16"/>
      <c r="K38" s="16"/>
    </row>
    <row r="39" spans="1:11">
      <c r="A39" s="18"/>
      <c r="B39" s="20"/>
      <c r="C39" s="19"/>
      <c r="D39" s="19"/>
      <c r="E39" s="58"/>
      <c r="F39" s="57"/>
      <c r="G39" s="56"/>
      <c r="H39" s="16"/>
      <c r="I39" s="16"/>
      <c r="J39" s="16"/>
      <c r="K39" s="16"/>
    </row>
    <row r="40" spans="1:11">
      <c r="A40" s="18"/>
      <c r="B40" s="20"/>
      <c r="C40" s="19"/>
      <c r="D40" s="19"/>
      <c r="E40" s="58"/>
      <c r="F40" s="57"/>
      <c r="G40" s="56"/>
      <c r="H40" s="16"/>
      <c r="I40" s="16"/>
      <c r="J40" s="16"/>
      <c r="K40" s="16"/>
    </row>
    <row r="41" spans="1:11">
      <c r="A41" s="18"/>
      <c r="B41" s="20"/>
      <c r="C41" s="19"/>
      <c r="D41" s="19"/>
      <c r="E41" s="58"/>
      <c r="F41" s="57"/>
      <c r="G41" s="56"/>
      <c r="H41" s="16"/>
      <c r="I41" s="16"/>
      <c r="J41" s="16"/>
      <c r="K41" s="16"/>
    </row>
    <row r="42" spans="1:11">
      <c r="A42" s="18"/>
      <c r="B42" s="20"/>
      <c r="C42" s="19"/>
      <c r="D42" s="19"/>
      <c r="E42" s="58"/>
      <c r="F42" s="57"/>
      <c r="G42" s="56"/>
      <c r="H42" s="16"/>
      <c r="I42" s="16"/>
      <c r="J42" s="16"/>
      <c r="K42" s="16"/>
    </row>
    <row r="43" spans="1:11">
      <c r="A43" s="18"/>
      <c r="B43" s="20"/>
      <c r="C43" s="19"/>
      <c r="D43" s="19"/>
      <c r="E43" s="58"/>
      <c r="F43" s="57"/>
      <c r="G43" s="56"/>
      <c r="H43" s="16"/>
      <c r="I43" s="16"/>
      <c r="J43" s="16"/>
      <c r="K43" s="16"/>
    </row>
    <row r="44" spans="1:11">
      <c r="A44" s="18"/>
      <c r="B44" s="20"/>
      <c r="C44" s="19"/>
      <c r="D44" s="19"/>
      <c r="E44" s="58"/>
      <c r="F44" s="57"/>
      <c r="G44" s="56"/>
      <c r="H44" s="16"/>
      <c r="I44" s="16"/>
      <c r="J44" s="16"/>
      <c r="K44" s="16"/>
    </row>
    <row r="45" spans="1:11">
      <c r="A45" s="18"/>
      <c r="B45" s="20"/>
      <c r="C45" s="19"/>
      <c r="D45" s="19"/>
      <c r="E45" s="58"/>
      <c r="F45" s="57"/>
      <c r="G45" s="56"/>
      <c r="H45" s="16"/>
      <c r="I45" s="16"/>
      <c r="J45" s="16"/>
      <c r="K45" s="16"/>
    </row>
    <row r="46" spans="1:11">
      <c r="A46" s="18"/>
      <c r="B46" s="20"/>
      <c r="C46" s="19"/>
      <c r="D46" s="19"/>
      <c r="E46" s="58"/>
      <c r="F46" s="57"/>
      <c r="G46" s="56"/>
      <c r="H46" s="16"/>
      <c r="I46" s="16"/>
      <c r="J46" s="16"/>
      <c r="K46" s="16"/>
    </row>
    <row r="47" spans="1:11">
      <c r="A47" s="18"/>
      <c r="B47" s="20"/>
      <c r="C47" s="19"/>
      <c r="D47" s="19"/>
      <c r="E47" s="58"/>
      <c r="F47" s="57"/>
      <c r="G47" s="56"/>
      <c r="H47" s="16"/>
      <c r="I47" s="16"/>
      <c r="J47" s="16"/>
      <c r="K47" s="16"/>
    </row>
    <row r="48" spans="1:11">
      <c r="A48" s="18"/>
      <c r="B48" s="20"/>
      <c r="C48" s="19"/>
      <c r="D48" s="19"/>
      <c r="E48" s="58"/>
      <c r="F48" s="57"/>
      <c r="G48" s="56"/>
      <c r="H48" s="16"/>
      <c r="I48" s="16"/>
      <c r="J48" s="16"/>
      <c r="K48" s="16"/>
    </row>
    <row r="49" spans="1:11">
      <c r="A49" s="18"/>
      <c r="B49" s="20"/>
      <c r="C49" s="19"/>
      <c r="D49" s="19"/>
      <c r="E49" s="58"/>
      <c r="F49" s="57"/>
      <c r="G49" s="56"/>
      <c r="H49" s="16"/>
      <c r="I49" s="16"/>
      <c r="J49" s="16"/>
      <c r="K49" s="16"/>
    </row>
    <row r="50" spans="1:11">
      <c r="A50" s="18"/>
      <c r="B50" s="20"/>
      <c r="C50" s="19"/>
      <c r="D50" s="19"/>
      <c r="E50" s="58"/>
      <c r="F50" s="57"/>
      <c r="G50" s="56"/>
      <c r="H50" s="16"/>
      <c r="I50" s="16"/>
      <c r="J50" s="16"/>
      <c r="K50" s="16"/>
    </row>
    <row r="51" spans="1:11">
      <c r="A51" s="18"/>
      <c r="B51" s="20"/>
      <c r="C51" s="19"/>
      <c r="D51" s="19"/>
      <c r="E51" s="58"/>
      <c r="F51" s="57"/>
      <c r="G51" s="56"/>
      <c r="H51" s="16"/>
      <c r="I51" s="16"/>
      <c r="J51" s="16"/>
      <c r="K51" s="16"/>
    </row>
    <row r="52" spans="1:11">
      <c r="A52" s="18"/>
      <c r="B52" s="20"/>
      <c r="C52" s="19"/>
      <c r="D52" s="19"/>
      <c r="E52" s="58"/>
      <c r="F52" s="57"/>
      <c r="G52" s="56"/>
      <c r="H52" s="16"/>
      <c r="I52" s="16"/>
      <c r="J52" s="16"/>
      <c r="K52" s="16"/>
    </row>
    <row r="53" spans="1:11">
      <c r="A53" s="18"/>
      <c r="B53" s="20"/>
      <c r="C53" s="19"/>
      <c r="D53" s="19"/>
      <c r="E53" s="58"/>
      <c r="F53" s="57"/>
      <c r="G53" s="56"/>
      <c r="H53" s="16"/>
      <c r="I53" s="16"/>
      <c r="J53" s="16"/>
      <c r="K53" s="16"/>
    </row>
    <row r="54" spans="1:11">
      <c r="A54" s="97" t="s">
        <v>80</v>
      </c>
      <c r="B54" s="96" t="s">
        <v>165</v>
      </c>
      <c r="C54" s="147"/>
      <c r="D54" s="95"/>
      <c r="E54" s="94"/>
      <c r="F54" s="93"/>
      <c r="G54" s="93"/>
      <c r="H54" s="16"/>
      <c r="I54" s="16"/>
      <c r="J54" s="16"/>
      <c r="K54" s="16"/>
    </row>
    <row r="55" spans="1:11" ht="13.5" thickBot="1">
      <c r="A55" s="18"/>
      <c r="B55" s="17"/>
      <c r="C55" s="59"/>
      <c r="D55" s="59"/>
      <c r="E55" s="58"/>
      <c r="F55" s="57"/>
      <c r="G55" s="56"/>
      <c r="H55" s="16"/>
      <c r="I55" s="16"/>
      <c r="J55" s="16"/>
      <c r="K55" s="16"/>
    </row>
    <row r="56" spans="1:11">
      <c r="A56" s="91" t="s">
        <v>99</v>
      </c>
      <c r="B56" s="90" t="s">
        <v>98</v>
      </c>
      <c r="C56" s="89" t="s">
        <v>97</v>
      </c>
      <c r="D56" s="88" t="s">
        <v>96</v>
      </c>
      <c r="E56" s="87" t="s">
        <v>95</v>
      </c>
      <c r="F56" s="86" t="s">
        <v>94</v>
      </c>
      <c r="G56" s="86"/>
      <c r="H56" s="16"/>
      <c r="I56" s="16"/>
      <c r="J56" s="16"/>
      <c r="K56" s="16"/>
    </row>
    <row r="57" spans="1:11">
      <c r="A57" s="18"/>
      <c r="B57" s="17"/>
      <c r="C57" s="59"/>
      <c r="D57" s="59"/>
      <c r="E57" s="58"/>
      <c r="F57" s="57"/>
      <c r="G57" s="56"/>
      <c r="H57" s="16"/>
      <c r="I57" s="16"/>
      <c r="J57" s="16"/>
      <c r="K57" s="16"/>
    </row>
    <row r="58" spans="1:11">
      <c r="A58" s="18" t="s">
        <v>164</v>
      </c>
      <c r="B58" s="17" t="s">
        <v>163</v>
      </c>
      <c r="C58" s="59">
        <v>16</v>
      </c>
      <c r="D58" s="57" t="s">
        <v>0</v>
      </c>
      <c r="E58" s="146"/>
      <c r="F58" s="71">
        <f>ROUND(C58*E58,2)</f>
        <v>0</v>
      </c>
      <c r="G58" s="56"/>
      <c r="H58" s="16"/>
      <c r="I58" s="16"/>
      <c r="J58" s="16"/>
    </row>
    <row r="59" spans="1:11">
      <c r="A59" s="18"/>
      <c r="B59" s="17"/>
      <c r="C59" s="59"/>
      <c r="D59" s="57"/>
      <c r="E59" s="58"/>
      <c r="F59" s="57"/>
      <c r="G59" s="56"/>
      <c r="H59" s="104"/>
      <c r="I59" s="104"/>
      <c r="J59" s="104"/>
      <c r="K59" s="104"/>
    </row>
    <row r="60" spans="1:11" ht="25.5">
      <c r="A60" s="18" t="s">
        <v>162</v>
      </c>
      <c r="B60" s="17" t="s">
        <v>161</v>
      </c>
      <c r="C60" s="59">
        <v>6</v>
      </c>
      <c r="D60" s="57" t="s">
        <v>1</v>
      </c>
      <c r="E60" s="58"/>
      <c r="F60" s="71">
        <f t="shared" ref="F60" si="1">ROUND(C60*E60,2)</f>
        <v>0</v>
      </c>
      <c r="G60" s="56"/>
      <c r="H60" s="104"/>
      <c r="I60" s="104"/>
      <c r="J60" s="104"/>
      <c r="K60" s="104"/>
    </row>
    <row r="61" spans="1:11">
      <c r="A61" s="18"/>
      <c r="B61" s="17"/>
      <c r="C61" s="59"/>
      <c r="D61" s="57"/>
      <c r="E61" s="58"/>
      <c r="F61" s="57"/>
      <c r="G61" s="56"/>
      <c r="H61" s="16"/>
      <c r="I61" s="16"/>
      <c r="J61" s="16"/>
      <c r="K61" s="16"/>
    </row>
    <row r="62" spans="1:11" ht="12.75" customHeight="1">
      <c r="A62" s="18" t="s">
        <v>160</v>
      </c>
      <c r="B62" s="17" t="s">
        <v>155</v>
      </c>
      <c r="C62" s="59">
        <v>14</v>
      </c>
      <c r="D62" s="137" t="s">
        <v>0</v>
      </c>
      <c r="E62" s="58"/>
      <c r="F62" s="71">
        <f t="shared" ref="F62" si="2">ROUND(C62*E62,2)</f>
        <v>0</v>
      </c>
      <c r="G62" s="56"/>
      <c r="H62" s="16"/>
      <c r="I62" s="16"/>
      <c r="J62" s="16"/>
      <c r="K62" s="16"/>
    </row>
    <row r="63" spans="1:11" ht="12.75" customHeight="1">
      <c r="A63" s="18"/>
      <c r="B63" s="136"/>
      <c r="C63" s="59"/>
      <c r="D63" s="57"/>
      <c r="E63" s="58"/>
      <c r="F63" s="57"/>
      <c r="G63" s="56"/>
      <c r="H63" s="16"/>
      <c r="I63" s="16"/>
      <c r="J63" s="16"/>
      <c r="K63" s="16"/>
    </row>
    <row r="64" spans="1:11" ht="12.75" customHeight="1">
      <c r="A64" s="18" t="s">
        <v>158</v>
      </c>
      <c r="B64" s="136" t="s">
        <v>153</v>
      </c>
      <c r="C64" s="59">
        <v>19</v>
      </c>
      <c r="D64" s="57" t="s">
        <v>87</v>
      </c>
      <c r="E64" s="58"/>
      <c r="F64" s="71">
        <f t="shared" ref="F64" si="3">ROUND(C64*E64,2)</f>
        <v>0</v>
      </c>
      <c r="G64" s="56"/>
      <c r="H64" s="16"/>
      <c r="I64" s="16"/>
      <c r="J64" s="16"/>
      <c r="K64" s="16"/>
    </row>
    <row r="65" spans="1:11">
      <c r="A65" s="18"/>
      <c r="B65" s="17"/>
      <c r="C65" s="66"/>
      <c r="D65" s="66"/>
      <c r="E65" s="65"/>
      <c r="F65" s="57"/>
      <c r="G65" s="56"/>
      <c r="H65" s="16"/>
      <c r="I65" s="16"/>
      <c r="J65" s="16"/>
      <c r="K65" s="16"/>
    </row>
    <row r="66" spans="1:11" ht="13.5" thickBot="1">
      <c r="A66" s="64"/>
      <c r="B66" s="63" t="s">
        <v>152</v>
      </c>
      <c r="C66" s="62"/>
      <c r="D66" s="62"/>
      <c r="E66" s="61"/>
      <c r="F66" s="60">
        <f>SUM(F58:F64)</f>
        <v>0</v>
      </c>
      <c r="G66" s="60">
        <f>F66</f>
        <v>0</v>
      </c>
      <c r="H66" s="16"/>
      <c r="I66" s="16"/>
      <c r="J66" s="16"/>
      <c r="K66" s="16"/>
    </row>
    <row r="67" spans="1:11">
      <c r="A67" s="69"/>
      <c r="B67" s="99"/>
      <c r="C67" s="66"/>
      <c r="D67" s="66"/>
      <c r="E67" s="65"/>
      <c r="F67" s="98"/>
      <c r="G67" s="134"/>
      <c r="H67" s="16"/>
      <c r="I67" s="16"/>
      <c r="J67" s="16"/>
      <c r="K67" s="16"/>
    </row>
    <row r="68" spans="1:11">
      <c r="A68" s="69"/>
      <c r="B68" s="99"/>
      <c r="C68" s="66"/>
      <c r="D68" s="66"/>
      <c r="E68" s="65"/>
      <c r="F68" s="98"/>
      <c r="G68" s="134"/>
      <c r="H68" s="16"/>
      <c r="I68" s="16"/>
      <c r="J68" s="16"/>
      <c r="K68" s="16"/>
    </row>
    <row r="69" spans="1:11">
      <c r="A69" s="97" t="s">
        <v>78</v>
      </c>
      <c r="B69" s="96" t="s">
        <v>151</v>
      </c>
      <c r="C69" s="95"/>
      <c r="D69" s="95"/>
      <c r="E69" s="94"/>
      <c r="F69" s="93"/>
      <c r="G69" s="93"/>
      <c r="H69" s="16"/>
      <c r="I69" s="16"/>
      <c r="J69" s="16"/>
      <c r="K69" s="16"/>
    </row>
    <row r="70" spans="1:11" ht="13.5" thickBot="1">
      <c r="A70" s="64"/>
      <c r="B70" s="133"/>
      <c r="C70" s="62"/>
      <c r="D70" s="62"/>
      <c r="E70" s="61"/>
      <c r="F70" s="132"/>
      <c r="G70" s="56"/>
      <c r="H70" s="16"/>
      <c r="I70" s="16"/>
      <c r="J70" s="16"/>
      <c r="K70" s="16"/>
    </row>
    <row r="71" spans="1:11">
      <c r="A71" s="91" t="s">
        <v>99</v>
      </c>
      <c r="B71" s="90" t="s">
        <v>98</v>
      </c>
      <c r="C71" s="89" t="s">
        <v>97</v>
      </c>
      <c r="D71" s="88" t="s">
        <v>96</v>
      </c>
      <c r="E71" s="87" t="s">
        <v>95</v>
      </c>
      <c r="F71" s="86" t="s">
        <v>94</v>
      </c>
      <c r="G71" s="86"/>
      <c r="H71" s="16"/>
      <c r="I71" s="16"/>
      <c r="J71" s="16"/>
      <c r="K71" s="16"/>
    </row>
    <row r="72" spans="1:11">
      <c r="A72" s="18"/>
      <c r="B72" s="131"/>
      <c r="C72" s="59"/>
      <c r="D72" s="59"/>
      <c r="E72" s="58"/>
      <c r="F72" s="57"/>
      <c r="G72" s="56"/>
      <c r="H72" s="130"/>
      <c r="I72" s="16"/>
      <c r="J72" s="16"/>
      <c r="K72" s="16"/>
    </row>
    <row r="73" spans="1:11" ht="38.25">
      <c r="A73" s="18" t="s">
        <v>150</v>
      </c>
      <c r="B73" s="17" t="s">
        <v>172</v>
      </c>
      <c r="C73" s="59">
        <v>144</v>
      </c>
      <c r="D73" s="57" t="s">
        <v>129</v>
      </c>
      <c r="E73" s="58"/>
      <c r="F73" s="71">
        <f>ROUND(C73*E73,2)</f>
        <v>0</v>
      </c>
      <c r="G73" s="56"/>
      <c r="H73" s="16"/>
      <c r="I73" s="16"/>
      <c r="J73" s="16"/>
      <c r="K73" s="16"/>
    </row>
    <row r="74" spans="1:11">
      <c r="A74" s="18"/>
      <c r="B74" s="17"/>
      <c r="C74" s="59"/>
      <c r="D74" s="57"/>
      <c r="E74" s="58"/>
      <c r="F74" s="85"/>
      <c r="G74" s="56"/>
      <c r="H74" s="16"/>
      <c r="I74" s="16"/>
      <c r="J74" s="16"/>
      <c r="K74" s="16"/>
    </row>
    <row r="75" spans="1:11" ht="38.25" customHeight="1">
      <c r="A75" s="18" t="s">
        <v>148</v>
      </c>
      <c r="B75" s="17" t="s">
        <v>173</v>
      </c>
      <c r="C75" s="59">
        <v>42</v>
      </c>
      <c r="D75" s="57" t="s">
        <v>129</v>
      </c>
      <c r="E75" s="58"/>
      <c r="F75" s="71">
        <f t="shared" ref="F75" si="4">ROUND(C75*E75,2)</f>
        <v>0</v>
      </c>
      <c r="G75" s="56"/>
      <c r="H75" s="16"/>
      <c r="I75" s="16"/>
      <c r="J75" s="16"/>
      <c r="K75" s="16"/>
    </row>
    <row r="76" spans="1:11">
      <c r="A76" s="18"/>
      <c r="B76" s="17"/>
      <c r="C76" s="59"/>
      <c r="D76" s="57"/>
      <c r="E76" s="58"/>
      <c r="F76" s="85"/>
      <c r="G76" s="56"/>
      <c r="H76" s="16"/>
      <c r="I76" s="16"/>
      <c r="J76" s="16"/>
      <c r="K76" s="16"/>
    </row>
    <row r="77" spans="1:11" ht="51">
      <c r="A77" s="18" t="s">
        <v>146</v>
      </c>
      <c r="B77" s="203" t="s">
        <v>174</v>
      </c>
      <c r="C77" s="59">
        <v>42</v>
      </c>
      <c r="D77" s="57" t="s">
        <v>129</v>
      </c>
      <c r="E77" s="58"/>
      <c r="F77" s="71">
        <f t="shared" ref="F77" si="5">ROUND(C77*E77,2)</f>
        <v>0</v>
      </c>
      <c r="G77" s="56"/>
      <c r="H77" s="16"/>
      <c r="I77" s="16"/>
      <c r="J77" s="16"/>
      <c r="K77" s="16"/>
    </row>
    <row r="78" spans="1:11">
      <c r="A78" s="18"/>
      <c r="B78" s="17"/>
      <c r="C78" s="59"/>
      <c r="D78" s="57"/>
      <c r="E78" s="58"/>
      <c r="F78" s="85"/>
      <c r="G78" s="16"/>
    </row>
    <row r="79" spans="1:11" ht="38.25">
      <c r="A79" s="18" t="s">
        <v>144</v>
      </c>
      <c r="B79" s="129" t="s">
        <v>141</v>
      </c>
      <c r="C79" s="128">
        <v>2</v>
      </c>
      <c r="D79" s="127" t="s">
        <v>140</v>
      </c>
      <c r="E79" s="126"/>
      <c r="F79" s="71">
        <f t="shared" ref="F79" si="6">ROUND(C79*E79,2)</f>
        <v>0</v>
      </c>
      <c r="G79" s="16"/>
    </row>
    <row r="80" spans="1:11">
      <c r="A80" s="18"/>
      <c r="B80" s="17"/>
      <c r="C80" s="59"/>
      <c r="D80" s="59"/>
      <c r="E80" s="58"/>
      <c r="F80" s="85"/>
      <c r="G80" s="56"/>
      <c r="H80" s="16"/>
      <c r="I80" s="16"/>
      <c r="J80" s="16"/>
      <c r="K80" s="16"/>
    </row>
    <row r="81" spans="1:11" ht="25.5">
      <c r="A81" s="18" t="s">
        <v>142</v>
      </c>
      <c r="B81" s="110" t="s">
        <v>138</v>
      </c>
      <c r="C81" s="66">
        <v>13</v>
      </c>
      <c r="D81" s="57" t="s">
        <v>87</v>
      </c>
      <c r="E81" s="65"/>
      <c r="F81" s="71">
        <f t="shared" ref="F81" si="7">ROUND(C81*E81,2)</f>
        <v>0</v>
      </c>
      <c r="G81" s="16"/>
      <c r="H81" s="16"/>
      <c r="I81" s="16"/>
      <c r="J81" s="16"/>
    </row>
    <row r="82" spans="1:11">
      <c r="A82" s="18"/>
      <c r="B82" s="110"/>
      <c r="C82" s="66"/>
      <c r="D82" s="57"/>
      <c r="E82" s="65"/>
      <c r="F82" s="85"/>
      <c r="G82" s="16"/>
      <c r="H82" s="16"/>
      <c r="I82" s="16"/>
      <c r="J82" s="16"/>
    </row>
    <row r="83" spans="1:11" ht="14.25">
      <c r="A83" s="18" t="s">
        <v>139</v>
      </c>
      <c r="B83" s="110" t="s">
        <v>175</v>
      </c>
      <c r="C83" s="66">
        <v>31</v>
      </c>
      <c r="D83" s="57" t="s">
        <v>87</v>
      </c>
      <c r="E83" s="65"/>
      <c r="F83" s="71">
        <f t="shared" ref="F83" si="8">ROUND(C83*E83,2)</f>
        <v>0</v>
      </c>
      <c r="G83" s="16"/>
      <c r="H83" s="16"/>
      <c r="I83" s="16"/>
      <c r="J83" s="16"/>
    </row>
    <row r="84" spans="1:11">
      <c r="A84" s="18"/>
      <c r="B84" s="17"/>
      <c r="C84" s="59"/>
      <c r="D84" s="59"/>
      <c r="E84" s="58"/>
      <c r="F84" s="85"/>
      <c r="G84" s="56"/>
      <c r="H84" s="16"/>
      <c r="I84" s="16"/>
      <c r="J84" s="16"/>
      <c r="K84" s="16"/>
    </row>
    <row r="85" spans="1:11" ht="51">
      <c r="A85" s="18" t="s">
        <v>137</v>
      </c>
      <c r="B85" s="110" t="s">
        <v>136</v>
      </c>
      <c r="C85" s="66">
        <v>3</v>
      </c>
      <c r="D85" s="57" t="s">
        <v>129</v>
      </c>
      <c r="E85" s="65"/>
      <c r="F85" s="71">
        <f t="shared" ref="F85" si="9">ROUND(C85*E85,2)</f>
        <v>0</v>
      </c>
      <c r="G85" s="56"/>
      <c r="H85" s="16"/>
      <c r="I85" s="16"/>
      <c r="J85" s="16"/>
      <c r="K85" s="16"/>
    </row>
    <row r="86" spans="1:11">
      <c r="A86" s="18"/>
      <c r="B86" s="110"/>
      <c r="C86" s="66"/>
      <c r="D86" s="57"/>
      <c r="E86" s="65"/>
      <c r="F86" s="85"/>
      <c r="G86" s="56"/>
      <c r="H86" s="16"/>
      <c r="I86" s="16"/>
      <c r="J86" s="16"/>
      <c r="K86" s="16"/>
    </row>
    <row r="87" spans="1:11" ht="38.25">
      <c r="A87" s="18" t="s">
        <v>135</v>
      </c>
      <c r="B87" s="68" t="s">
        <v>176</v>
      </c>
      <c r="C87" s="66">
        <v>144</v>
      </c>
      <c r="D87" s="57" t="s">
        <v>129</v>
      </c>
      <c r="E87" s="65"/>
      <c r="F87" s="71">
        <f t="shared" ref="F87" si="10">ROUND(C87*E87,2)</f>
        <v>0</v>
      </c>
      <c r="G87" s="56"/>
      <c r="H87" s="16"/>
      <c r="I87" s="16"/>
      <c r="J87" s="16"/>
      <c r="K87" s="16"/>
    </row>
    <row r="88" spans="1:11">
      <c r="A88" s="18"/>
      <c r="B88" s="68"/>
      <c r="C88" s="66"/>
      <c r="D88" s="57"/>
      <c r="E88" s="65"/>
      <c r="F88" s="85"/>
      <c r="G88" s="56"/>
      <c r="H88" s="16"/>
      <c r="I88" s="16"/>
      <c r="J88" s="16"/>
      <c r="K88" s="16"/>
    </row>
    <row r="89" spans="1:11" ht="133.15" customHeight="1">
      <c r="A89" s="18" t="s">
        <v>133</v>
      </c>
      <c r="B89" s="125" t="s">
        <v>130</v>
      </c>
      <c r="C89" s="66">
        <v>23</v>
      </c>
      <c r="D89" s="57" t="s">
        <v>129</v>
      </c>
      <c r="E89" s="65"/>
      <c r="F89" s="71">
        <f t="shared" ref="F89" si="11">ROUND(C89*E89,2)</f>
        <v>0</v>
      </c>
      <c r="G89" s="56"/>
      <c r="H89" s="16"/>
      <c r="I89" s="16"/>
      <c r="J89" s="16"/>
      <c r="K89" s="16"/>
    </row>
    <row r="90" spans="1:11">
      <c r="A90" s="18"/>
      <c r="B90" s="17"/>
      <c r="C90" s="59"/>
      <c r="D90" s="59"/>
      <c r="E90" s="58"/>
      <c r="F90" s="85"/>
      <c r="G90" s="56"/>
      <c r="H90" s="16"/>
      <c r="I90" s="16"/>
      <c r="J90" s="16"/>
      <c r="K90" s="16"/>
    </row>
    <row r="91" spans="1:11" ht="13.5" thickBot="1">
      <c r="A91" s="64"/>
      <c r="B91" s="63" t="s">
        <v>128</v>
      </c>
      <c r="C91" s="124"/>
      <c r="D91" s="123"/>
      <c r="E91" s="122"/>
      <c r="F91" s="60">
        <f>SUM(F73:F89)</f>
        <v>0</v>
      </c>
      <c r="G91" s="60">
        <f>F91</f>
        <v>0</v>
      </c>
      <c r="H91" s="16"/>
      <c r="I91" s="16"/>
      <c r="J91" s="16"/>
      <c r="K91" s="16"/>
    </row>
    <row r="92" spans="1:11">
      <c r="A92" s="69"/>
      <c r="B92" s="99"/>
      <c r="C92" s="121"/>
      <c r="D92" s="120"/>
      <c r="E92" s="119"/>
      <c r="F92" s="98"/>
      <c r="G92" s="98"/>
      <c r="H92" s="16"/>
      <c r="I92" s="16"/>
      <c r="J92" s="16"/>
      <c r="K92" s="16"/>
    </row>
    <row r="93" spans="1:11">
      <c r="A93" s="69"/>
      <c r="B93" s="99"/>
      <c r="C93" s="121"/>
      <c r="D93" s="120"/>
      <c r="E93" s="119"/>
      <c r="F93" s="98"/>
      <c r="G93" s="98"/>
      <c r="H93" s="16"/>
      <c r="I93" s="16"/>
      <c r="J93" s="16"/>
      <c r="K93" s="16"/>
    </row>
    <row r="94" spans="1:11">
      <c r="A94" s="97" t="s">
        <v>76</v>
      </c>
      <c r="B94" s="96" t="s">
        <v>168</v>
      </c>
      <c r="C94" s="95"/>
      <c r="D94" s="95"/>
      <c r="E94" s="94"/>
      <c r="F94" s="93"/>
      <c r="G94" s="93"/>
      <c r="H94" s="16"/>
      <c r="I94" s="16"/>
      <c r="J94" s="16"/>
      <c r="K94" s="16"/>
    </row>
    <row r="95" spans="1:11" ht="13.5" thickBot="1">
      <c r="A95" s="64"/>
      <c r="B95" s="133"/>
      <c r="C95" s="62"/>
      <c r="D95" s="62"/>
      <c r="E95" s="61"/>
      <c r="F95" s="132"/>
      <c r="G95" s="56"/>
      <c r="H95" s="16"/>
      <c r="I95" s="16"/>
      <c r="J95" s="16"/>
      <c r="K95" s="16"/>
    </row>
    <row r="96" spans="1:11">
      <c r="A96" s="91" t="s">
        <v>99</v>
      </c>
      <c r="B96" s="90" t="s">
        <v>98</v>
      </c>
      <c r="C96" s="89" t="s">
        <v>97</v>
      </c>
      <c r="D96" s="88" t="s">
        <v>96</v>
      </c>
      <c r="E96" s="87" t="s">
        <v>95</v>
      </c>
      <c r="F96" s="86" t="s">
        <v>94</v>
      </c>
      <c r="G96" s="86"/>
      <c r="H96" s="16"/>
      <c r="I96" s="16"/>
      <c r="J96" s="16"/>
      <c r="K96" s="16"/>
    </row>
    <row r="97" spans="1:11">
      <c r="A97" s="18"/>
      <c r="B97" s="131"/>
      <c r="C97" s="59"/>
      <c r="D97" s="59"/>
      <c r="E97" s="58"/>
      <c r="F97" s="57"/>
      <c r="G97" s="56"/>
      <c r="H97" s="130"/>
      <c r="I97" s="16"/>
      <c r="J97" s="16"/>
      <c r="K97" s="16"/>
    </row>
    <row r="98" spans="1:11" ht="25.5">
      <c r="A98" s="18" t="s">
        <v>126</v>
      </c>
      <c r="B98" s="204" t="s">
        <v>177</v>
      </c>
      <c r="C98" s="66">
        <v>1.2</v>
      </c>
      <c r="D98" s="57" t="s">
        <v>87</v>
      </c>
      <c r="E98" s="65"/>
      <c r="F98" s="71">
        <f t="shared" ref="F98:F112" si="12">ROUND(C98*E98,2)</f>
        <v>0</v>
      </c>
      <c r="G98" s="56"/>
      <c r="H98" s="16"/>
      <c r="I98" s="16"/>
      <c r="J98" s="16"/>
      <c r="K98" s="16"/>
    </row>
    <row r="99" spans="1:11">
      <c r="A99" s="18"/>
      <c r="B99" s="68"/>
      <c r="C99" s="205"/>
      <c r="D99" s="205"/>
      <c r="E99" s="65"/>
      <c r="F99" s="206"/>
      <c r="G99" s="56"/>
      <c r="H99" s="16"/>
      <c r="I99" s="16"/>
      <c r="J99" s="16"/>
      <c r="K99" s="16"/>
    </row>
    <row r="100" spans="1:11" ht="25.5">
      <c r="A100" s="18" t="s">
        <v>124</v>
      </c>
      <c r="B100" s="204" t="s">
        <v>178</v>
      </c>
      <c r="C100" s="66">
        <v>121.4</v>
      </c>
      <c r="D100" s="57" t="s">
        <v>87</v>
      </c>
      <c r="E100" s="65"/>
      <c r="F100" s="71">
        <f t="shared" si="12"/>
        <v>0</v>
      </c>
      <c r="G100" s="56"/>
      <c r="H100" s="16"/>
      <c r="I100" s="16"/>
      <c r="J100" s="16"/>
      <c r="K100" s="16"/>
    </row>
    <row r="101" spans="1:11">
      <c r="A101" s="18"/>
      <c r="B101" s="204"/>
      <c r="C101" s="66"/>
      <c r="D101" s="57"/>
      <c r="E101" s="65"/>
      <c r="F101" s="206"/>
      <c r="G101" s="56"/>
      <c r="H101" s="16"/>
      <c r="I101" s="16"/>
      <c r="J101" s="16"/>
      <c r="K101" s="16"/>
    </row>
    <row r="102" spans="1:11" ht="38.25">
      <c r="A102" s="18" t="s">
        <v>122</v>
      </c>
      <c r="B102" s="204" t="s">
        <v>179</v>
      </c>
      <c r="C102" s="66">
        <v>2.5</v>
      </c>
      <c r="D102" s="57" t="s">
        <v>87</v>
      </c>
      <c r="E102" s="65"/>
      <c r="F102" s="71">
        <f t="shared" si="12"/>
        <v>0</v>
      </c>
      <c r="G102" s="56"/>
      <c r="H102" s="16"/>
      <c r="I102" s="16"/>
      <c r="J102" s="16"/>
      <c r="K102" s="16"/>
    </row>
    <row r="103" spans="1:11">
      <c r="A103" s="18"/>
      <c r="B103" s="68"/>
      <c r="C103" s="66"/>
      <c r="D103" s="57"/>
      <c r="E103" s="65"/>
      <c r="F103" s="206"/>
      <c r="G103" s="56"/>
      <c r="H103" s="16"/>
      <c r="I103" s="16"/>
      <c r="J103" s="16"/>
      <c r="K103" s="16"/>
    </row>
    <row r="104" spans="1:11" ht="38.25">
      <c r="A104" s="18" t="s">
        <v>117</v>
      </c>
      <c r="B104" s="204" t="s">
        <v>180</v>
      </c>
      <c r="C104" s="66">
        <v>16</v>
      </c>
      <c r="D104" s="57" t="s">
        <v>87</v>
      </c>
      <c r="E104" s="65"/>
      <c r="F104" s="71">
        <f t="shared" si="12"/>
        <v>0</v>
      </c>
      <c r="G104" s="56"/>
      <c r="H104" s="16"/>
      <c r="I104" s="16"/>
      <c r="J104" s="16"/>
      <c r="K104" s="16"/>
    </row>
    <row r="105" spans="1:11">
      <c r="A105" s="18"/>
      <c r="B105" s="204"/>
      <c r="C105" s="66"/>
      <c r="D105" s="57"/>
      <c r="E105" s="65"/>
      <c r="F105" s="206"/>
      <c r="G105" s="56"/>
      <c r="H105" s="16"/>
      <c r="I105" s="16"/>
      <c r="J105" s="16"/>
      <c r="K105" s="16"/>
    </row>
    <row r="106" spans="1:11" ht="38.25">
      <c r="A106" s="18" t="s">
        <v>115</v>
      </c>
      <c r="B106" s="204" t="s">
        <v>181</v>
      </c>
      <c r="C106" s="66">
        <v>5</v>
      </c>
      <c r="D106" s="57" t="s">
        <v>87</v>
      </c>
      <c r="E106" s="65"/>
      <c r="F106" s="71">
        <f t="shared" si="12"/>
        <v>0</v>
      </c>
      <c r="G106" s="56"/>
      <c r="H106" s="16"/>
      <c r="I106" s="16"/>
      <c r="J106" s="16"/>
      <c r="K106" s="16"/>
    </row>
    <row r="107" spans="1:11">
      <c r="A107" s="18"/>
      <c r="B107" s="68"/>
      <c r="C107" s="205"/>
      <c r="D107" s="207"/>
      <c r="E107" s="65"/>
      <c r="F107" s="206"/>
      <c r="G107" s="56"/>
      <c r="H107" s="16"/>
      <c r="I107" s="16"/>
      <c r="J107" s="16"/>
      <c r="K107" s="16"/>
    </row>
    <row r="108" spans="1:11" ht="25.5">
      <c r="A108" s="18" t="s">
        <v>113</v>
      </c>
      <c r="B108" s="204" t="s">
        <v>182</v>
      </c>
      <c r="C108" s="66">
        <v>1.2</v>
      </c>
      <c r="D108" s="57" t="s">
        <v>87</v>
      </c>
      <c r="E108" s="65"/>
      <c r="F108" s="71">
        <f t="shared" si="12"/>
        <v>0</v>
      </c>
      <c r="G108" s="56"/>
      <c r="H108" s="16"/>
      <c r="I108" s="16"/>
      <c r="J108" s="16"/>
      <c r="K108" s="16"/>
    </row>
    <row r="109" spans="1:11">
      <c r="A109" s="18"/>
      <c r="B109" s="68"/>
      <c r="C109" s="66"/>
      <c r="D109" s="57"/>
      <c r="E109" s="65"/>
      <c r="F109" s="206"/>
      <c r="G109" s="56"/>
      <c r="H109" s="16"/>
      <c r="I109" s="16"/>
      <c r="J109" s="16"/>
      <c r="K109" s="16"/>
    </row>
    <row r="110" spans="1:11" ht="25.5">
      <c r="A110" s="18" t="s">
        <v>111</v>
      </c>
      <c r="B110" s="204" t="s">
        <v>183</v>
      </c>
      <c r="C110" s="66">
        <v>3.8</v>
      </c>
      <c r="D110" s="57" t="s">
        <v>87</v>
      </c>
      <c r="E110" s="65"/>
      <c r="F110" s="71">
        <f t="shared" si="12"/>
        <v>0</v>
      </c>
      <c r="G110" s="56"/>
      <c r="H110" s="16"/>
      <c r="I110" s="16"/>
      <c r="J110" s="16"/>
      <c r="K110" s="16"/>
    </row>
    <row r="111" spans="1:11">
      <c r="A111" s="18"/>
      <c r="B111" s="68"/>
      <c r="C111" s="66"/>
      <c r="D111" s="66"/>
      <c r="E111" s="65"/>
      <c r="F111" s="206"/>
      <c r="G111" s="56"/>
      <c r="H111" s="16"/>
      <c r="I111" s="16"/>
      <c r="J111" s="16"/>
      <c r="K111" s="16"/>
    </row>
    <row r="112" spans="1:11" ht="12.75" customHeight="1">
      <c r="A112" s="18" t="s">
        <v>109</v>
      </c>
      <c r="B112" s="204" t="s">
        <v>184</v>
      </c>
      <c r="C112" s="66">
        <v>1</v>
      </c>
      <c r="D112" s="57" t="s">
        <v>1</v>
      </c>
      <c r="E112" s="65"/>
      <c r="F112" s="71">
        <f t="shared" si="12"/>
        <v>0</v>
      </c>
      <c r="G112" s="56"/>
      <c r="H112" s="16"/>
      <c r="I112" s="16"/>
      <c r="J112" s="16"/>
      <c r="K112" s="16"/>
    </row>
    <row r="113" spans="1:11">
      <c r="A113" s="18"/>
      <c r="B113" s="17"/>
      <c r="C113" s="59"/>
      <c r="D113" s="59"/>
      <c r="E113" s="58"/>
      <c r="F113" s="85"/>
      <c r="G113" s="56"/>
      <c r="H113" s="16"/>
      <c r="I113" s="16"/>
      <c r="J113" s="16"/>
      <c r="K113" s="16"/>
    </row>
    <row r="114" spans="1:11" ht="13.5" thickBot="1">
      <c r="A114" s="64"/>
      <c r="B114" s="63" t="s">
        <v>185</v>
      </c>
      <c r="C114" s="124"/>
      <c r="D114" s="123"/>
      <c r="E114" s="122"/>
      <c r="F114" s="60">
        <f>SUM(F98:G112)</f>
        <v>0</v>
      </c>
      <c r="G114" s="60">
        <f>F114</f>
        <v>0</v>
      </c>
      <c r="H114" s="16"/>
      <c r="I114" s="16"/>
      <c r="J114" s="16"/>
      <c r="K114" s="16"/>
    </row>
    <row r="115" spans="1:11">
      <c r="A115" s="69"/>
      <c r="B115" s="99"/>
      <c r="C115" s="121"/>
      <c r="D115" s="120"/>
      <c r="E115" s="119"/>
      <c r="F115" s="98"/>
      <c r="G115" s="98"/>
      <c r="H115" s="16"/>
      <c r="I115" s="16"/>
      <c r="J115" s="16"/>
      <c r="K115" s="16"/>
    </row>
    <row r="116" spans="1:11">
      <c r="A116" s="69"/>
      <c r="B116" s="99"/>
      <c r="C116" s="121"/>
      <c r="D116" s="120"/>
      <c r="E116" s="119"/>
      <c r="F116" s="98"/>
      <c r="G116" s="98"/>
      <c r="H116" s="16"/>
      <c r="I116" s="16"/>
      <c r="J116" s="16"/>
      <c r="K116" s="16"/>
    </row>
    <row r="117" spans="1:11">
      <c r="A117" s="97" t="s">
        <v>74</v>
      </c>
      <c r="B117" s="96" t="s">
        <v>169</v>
      </c>
      <c r="C117" s="95"/>
      <c r="D117" s="95"/>
      <c r="E117" s="94"/>
      <c r="F117" s="93"/>
      <c r="G117" s="93"/>
      <c r="H117" s="16"/>
      <c r="I117" s="16"/>
      <c r="J117" s="16"/>
      <c r="K117" s="16"/>
    </row>
    <row r="118" spans="1:11" ht="13.5" thickBot="1">
      <c r="A118" s="64"/>
      <c r="B118" s="133"/>
      <c r="C118" s="62"/>
      <c r="D118" s="62"/>
      <c r="E118" s="61"/>
      <c r="F118" s="132"/>
      <c r="G118" s="56"/>
      <c r="H118" s="16"/>
      <c r="I118" s="16"/>
      <c r="J118" s="16"/>
      <c r="K118" s="16"/>
    </row>
    <row r="119" spans="1:11">
      <c r="A119" s="91" t="s">
        <v>99</v>
      </c>
      <c r="B119" s="90" t="s">
        <v>98</v>
      </c>
      <c r="C119" s="89" t="s">
        <v>97</v>
      </c>
      <c r="D119" s="88" t="s">
        <v>96</v>
      </c>
      <c r="E119" s="87" t="s">
        <v>95</v>
      </c>
      <c r="F119" s="86" t="s">
        <v>94</v>
      </c>
      <c r="G119" s="86"/>
      <c r="H119" s="16"/>
      <c r="I119" s="16"/>
      <c r="J119" s="16"/>
      <c r="K119" s="16"/>
    </row>
    <row r="120" spans="1:11">
      <c r="A120" s="18"/>
      <c r="B120" s="131"/>
      <c r="C120" s="59"/>
      <c r="D120" s="59"/>
      <c r="E120" s="58"/>
      <c r="F120" s="57"/>
      <c r="G120" s="56"/>
      <c r="H120" s="130"/>
      <c r="I120" s="16"/>
      <c r="J120" s="16"/>
      <c r="K120" s="16"/>
    </row>
    <row r="121" spans="1:11" s="55" customFormat="1" ht="28.5">
      <c r="A121" s="18" t="s">
        <v>93</v>
      </c>
      <c r="B121" s="204" t="s">
        <v>186</v>
      </c>
      <c r="C121" s="66">
        <v>1057</v>
      </c>
      <c r="D121" s="57" t="s">
        <v>4</v>
      </c>
      <c r="E121" s="65"/>
      <c r="F121" s="71">
        <f t="shared" ref="F121:F135" si="13">ROUND(C121*E121,2)</f>
        <v>0</v>
      </c>
      <c r="G121" s="56"/>
      <c r="H121" s="104"/>
      <c r="I121" s="104"/>
      <c r="J121" s="104"/>
      <c r="K121" s="104"/>
    </row>
    <row r="122" spans="1:11">
      <c r="A122" s="18"/>
      <c r="B122" s="68"/>
      <c r="C122" s="205"/>
      <c r="D122" s="205"/>
      <c r="E122" s="65"/>
      <c r="F122" s="206"/>
      <c r="G122" s="56"/>
      <c r="H122" s="16"/>
      <c r="I122" s="16"/>
      <c r="J122" s="16"/>
      <c r="K122" s="16"/>
    </row>
    <row r="123" spans="1:11" ht="28.5">
      <c r="A123" s="18" t="s">
        <v>91</v>
      </c>
      <c r="B123" s="204" t="s">
        <v>187</v>
      </c>
      <c r="C123" s="66">
        <v>797</v>
      </c>
      <c r="D123" s="57" t="s">
        <v>4</v>
      </c>
      <c r="E123" s="65"/>
      <c r="F123" s="71">
        <f t="shared" si="13"/>
        <v>0</v>
      </c>
      <c r="G123" s="56"/>
      <c r="H123" s="16"/>
      <c r="I123" s="16"/>
      <c r="J123" s="16"/>
      <c r="K123" s="16"/>
    </row>
    <row r="124" spans="1:11">
      <c r="A124" s="18"/>
      <c r="B124" s="68"/>
      <c r="C124" s="66"/>
      <c r="D124" s="57"/>
      <c r="E124" s="65"/>
      <c r="F124" s="206"/>
      <c r="G124" s="56"/>
      <c r="H124" s="16"/>
      <c r="I124" s="16"/>
      <c r="J124" s="16"/>
      <c r="K124" s="16"/>
    </row>
    <row r="125" spans="1:11" ht="25.5">
      <c r="A125" s="18" t="s">
        <v>89</v>
      </c>
      <c r="B125" s="204" t="s">
        <v>188</v>
      </c>
      <c r="C125" s="66">
        <v>1272</v>
      </c>
      <c r="D125" s="57" t="s">
        <v>4</v>
      </c>
      <c r="E125" s="65"/>
      <c r="F125" s="71">
        <f t="shared" si="13"/>
        <v>0</v>
      </c>
      <c r="G125" s="56"/>
      <c r="H125" s="16"/>
      <c r="I125" s="16"/>
      <c r="J125" s="16"/>
      <c r="K125" s="16"/>
    </row>
    <row r="126" spans="1:11">
      <c r="A126" s="18"/>
      <c r="B126" s="68"/>
      <c r="C126" s="205"/>
      <c r="D126" s="207"/>
      <c r="E126" s="65"/>
      <c r="F126" s="206"/>
      <c r="G126" s="56"/>
      <c r="H126" s="16"/>
      <c r="I126" s="16"/>
      <c r="J126" s="16"/>
      <c r="K126" s="16"/>
    </row>
    <row r="127" spans="1:11" ht="25.5">
      <c r="A127" s="18" t="s">
        <v>86</v>
      </c>
      <c r="B127" s="204" t="s">
        <v>189</v>
      </c>
      <c r="C127" s="66">
        <v>3.3</v>
      </c>
      <c r="D127" s="57" t="s">
        <v>129</v>
      </c>
      <c r="E127" s="65"/>
      <c r="F127" s="71">
        <f t="shared" si="13"/>
        <v>0</v>
      </c>
      <c r="G127" s="56"/>
      <c r="H127" s="16"/>
      <c r="I127" s="16"/>
      <c r="J127" s="16"/>
      <c r="K127" s="16"/>
    </row>
    <row r="128" spans="1:11">
      <c r="A128" s="18"/>
      <c r="B128" s="68"/>
      <c r="C128" s="66"/>
      <c r="D128" s="57"/>
      <c r="E128" s="65"/>
      <c r="F128" s="206"/>
      <c r="G128" s="56"/>
      <c r="H128" s="16"/>
      <c r="I128" s="16"/>
      <c r="J128" s="16"/>
      <c r="K128" s="16"/>
    </row>
    <row r="129" spans="1:14" ht="26.45" customHeight="1">
      <c r="A129" s="18" t="s">
        <v>84</v>
      </c>
      <c r="B129" s="204" t="s">
        <v>190</v>
      </c>
      <c r="C129" s="66">
        <v>23.3</v>
      </c>
      <c r="D129" s="57" t="s">
        <v>129</v>
      </c>
      <c r="E129" s="65"/>
      <c r="F129" s="71">
        <f t="shared" si="13"/>
        <v>0</v>
      </c>
      <c r="G129" s="56"/>
      <c r="H129" s="16"/>
      <c r="I129" s="16"/>
      <c r="J129" s="16"/>
      <c r="K129" s="16"/>
    </row>
    <row r="130" spans="1:14">
      <c r="A130" s="18"/>
      <c r="B130" s="204"/>
      <c r="C130" s="66"/>
      <c r="D130" s="57"/>
      <c r="E130" s="65"/>
      <c r="F130" s="206"/>
      <c r="G130" s="56"/>
      <c r="H130" s="16"/>
      <c r="I130" s="16"/>
      <c r="J130" s="16"/>
      <c r="K130" s="16"/>
    </row>
    <row r="131" spans="1:14" ht="26.45" customHeight="1">
      <c r="A131" s="18" t="s">
        <v>191</v>
      </c>
      <c r="B131" s="208" t="s">
        <v>192</v>
      </c>
      <c r="C131" s="66">
        <v>0.7</v>
      </c>
      <c r="D131" s="57" t="s">
        <v>129</v>
      </c>
      <c r="E131" s="65"/>
      <c r="F131" s="71">
        <f t="shared" si="13"/>
        <v>0</v>
      </c>
      <c r="G131" s="56"/>
      <c r="H131" s="16"/>
      <c r="I131" s="16"/>
      <c r="J131" s="16"/>
    </row>
    <row r="132" spans="1:14">
      <c r="A132" s="18"/>
      <c r="B132" s="204"/>
      <c r="C132" s="66"/>
      <c r="D132" s="57"/>
      <c r="E132" s="65"/>
      <c r="F132" s="206"/>
      <c r="G132" s="56"/>
      <c r="H132" s="16"/>
      <c r="I132" s="16"/>
      <c r="J132" s="16"/>
      <c r="K132" s="16"/>
    </row>
    <row r="133" spans="1:14" ht="26.45" customHeight="1">
      <c r="A133" s="18" t="s">
        <v>193</v>
      </c>
      <c r="B133" s="204" t="s">
        <v>194</v>
      </c>
      <c r="C133" s="66">
        <v>34</v>
      </c>
      <c r="D133" s="57" t="s">
        <v>0</v>
      </c>
      <c r="E133" s="65"/>
      <c r="F133" s="71">
        <f t="shared" si="13"/>
        <v>0</v>
      </c>
      <c r="G133" s="56"/>
      <c r="H133" s="16"/>
      <c r="I133" s="16"/>
      <c r="J133" s="16"/>
      <c r="K133" s="16"/>
    </row>
    <row r="134" spans="1:14">
      <c r="A134" s="18"/>
      <c r="B134" s="68"/>
      <c r="C134" s="66"/>
      <c r="D134" s="66"/>
      <c r="E134" s="65"/>
      <c r="F134" s="206"/>
      <c r="G134" s="56"/>
      <c r="H134" s="16"/>
      <c r="I134" s="16"/>
      <c r="J134" s="16"/>
      <c r="K134" s="16"/>
    </row>
    <row r="135" spans="1:14" ht="25.5">
      <c r="A135" s="18" t="s">
        <v>195</v>
      </c>
      <c r="B135" s="204" t="s">
        <v>196</v>
      </c>
      <c r="C135" s="66">
        <v>7</v>
      </c>
      <c r="D135" s="57" t="s">
        <v>1</v>
      </c>
      <c r="E135" s="65"/>
      <c r="F135" s="71">
        <f t="shared" si="13"/>
        <v>0</v>
      </c>
      <c r="G135" s="56"/>
      <c r="H135" s="16"/>
      <c r="I135" s="16"/>
      <c r="J135" s="16"/>
      <c r="K135" s="16"/>
    </row>
    <row r="136" spans="1:14">
      <c r="A136" s="18"/>
      <c r="B136" s="17"/>
      <c r="C136" s="59"/>
      <c r="D136" s="59"/>
      <c r="E136" s="58"/>
      <c r="F136" s="85"/>
      <c r="G136" s="56"/>
      <c r="H136" s="16"/>
      <c r="I136" s="16"/>
      <c r="J136" s="16"/>
      <c r="K136" s="16"/>
    </row>
    <row r="137" spans="1:14" ht="13.5" customHeight="1" thickBot="1">
      <c r="A137" s="64"/>
      <c r="B137" s="209" t="s">
        <v>197</v>
      </c>
      <c r="C137" s="124"/>
      <c r="D137" s="123"/>
      <c r="E137" s="122"/>
      <c r="F137" s="60">
        <f>SUM(F121:G135)</f>
        <v>0</v>
      </c>
      <c r="G137" s="60">
        <f>F137</f>
        <v>0</v>
      </c>
      <c r="H137" s="16"/>
      <c r="I137" s="16"/>
      <c r="J137" s="16"/>
      <c r="K137" s="16"/>
    </row>
    <row r="138" spans="1:14">
      <c r="A138" s="69"/>
      <c r="B138" s="99"/>
      <c r="C138" s="121"/>
      <c r="D138" s="120"/>
      <c r="E138" s="119"/>
      <c r="F138" s="98"/>
      <c r="G138" s="98"/>
      <c r="H138" s="16"/>
      <c r="I138" s="16"/>
      <c r="J138" s="16"/>
      <c r="K138" s="16"/>
    </row>
    <row r="139" spans="1:14">
      <c r="A139" s="69"/>
      <c r="B139" s="99"/>
      <c r="C139" s="121"/>
      <c r="D139" s="120"/>
      <c r="E139" s="119"/>
      <c r="F139" s="98"/>
      <c r="G139" s="98"/>
      <c r="H139" s="16"/>
      <c r="I139" s="16"/>
      <c r="J139" s="16"/>
      <c r="K139" s="16"/>
    </row>
    <row r="140" spans="1:14">
      <c r="A140" s="97" t="s">
        <v>72</v>
      </c>
      <c r="B140" s="96" t="s">
        <v>170</v>
      </c>
      <c r="C140" s="95"/>
      <c r="D140" s="95"/>
      <c r="E140" s="94"/>
      <c r="F140" s="93"/>
      <c r="G140" s="93"/>
      <c r="H140" s="16"/>
      <c r="I140" s="16"/>
      <c r="J140" s="16"/>
      <c r="K140" s="16"/>
    </row>
    <row r="141" spans="1:14" ht="13.5" thickBot="1">
      <c r="A141" s="18"/>
      <c r="B141" s="17"/>
      <c r="C141" s="59"/>
      <c r="D141" s="59"/>
      <c r="E141" s="58"/>
      <c r="F141" s="57"/>
      <c r="G141" s="56"/>
      <c r="H141" s="16"/>
      <c r="I141" s="16"/>
      <c r="J141" s="16"/>
      <c r="K141" s="16"/>
    </row>
    <row r="142" spans="1:14">
      <c r="A142" s="91" t="s">
        <v>99</v>
      </c>
      <c r="B142" s="90" t="s">
        <v>98</v>
      </c>
      <c r="C142" s="89" t="s">
        <v>97</v>
      </c>
      <c r="D142" s="88" t="s">
        <v>96</v>
      </c>
      <c r="E142" s="87" t="s">
        <v>95</v>
      </c>
      <c r="F142" s="86" t="s">
        <v>94</v>
      </c>
      <c r="G142" s="86"/>
      <c r="H142" s="16"/>
      <c r="I142" s="16"/>
      <c r="J142" s="16"/>
      <c r="K142" s="16"/>
    </row>
    <row r="143" spans="1:14">
      <c r="A143" s="18"/>
      <c r="B143" s="17"/>
      <c r="C143" s="59"/>
      <c r="D143" s="59"/>
      <c r="E143" s="58"/>
      <c r="F143" s="57"/>
      <c r="G143" s="56"/>
      <c r="H143" s="16"/>
      <c r="I143" s="16"/>
      <c r="J143" s="16"/>
      <c r="K143" s="115"/>
      <c r="L143" s="118"/>
      <c r="M143" s="118"/>
      <c r="N143" s="118"/>
    </row>
    <row r="144" spans="1:14">
      <c r="A144" s="18"/>
      <c r="B144" s="375" t="s">
        <v>198</v>
      </c>
      <c r="C144" s="376"/>
      <c r="D144" s="376"/>
      <c r="E144" s="376"/>
      <c r="F144" s="57"/>
      <c r="G144" s="56"/>
      <c r="H144" s="16"/>
      <c r="I144" s="16"/>
      <c r="J144" s="16"/>
      <c r="K144" s="115"/>
      <c r="L144" s="118"/>
      <c r="M144" s="118"/>
      <c r="N144" s="118"/>
    </row>
    <row r="145" spans="1:14">
      <c r="A145" s="18"/>
      <c r="B145" s="377" t="s">
        <v>199</v>
      </c>
      <c r="C145" s="378"/>
      <c r="D145" s="378"/>
      <c r="E145" s="378"/>
      <c r="F145" s="57"/>
      <c r="G145" s="56"/>
      <c r="H145" s="16"/>
      <c r="I145" s="16"/>
      <c r="J145" s="16"/>
      <c r="K145" s="115"/>
      <c r="L145" s="118"/>
      <c r="M145" s="118"/>
      <c r="N145" s="118"/>
    </row>
    <row r="146" spans="1:14" ht="132">
      <c r="A146" s="18"/>
      <c r="B146" s="210" t="s">
        <v>200</v>
      </c>
      <c r="C146" s="210"/>
      <c r="D146" s="210"/>
      <c r="E146" s="211"/>
      <c r="F146" s="57"/>
      <c r="G146" s="56"/>
      <c r="H146" s="16"/>
      <c r="I146" s="16"/>
      <c r="J146" s="16"/>
      <c r="K146" s="115"/>
      <c r="L146" s="118"/>
      <c r="M146" s="118"/>
      <c r="N146" s="118"/>
    </row>
    <row r="147" spans="1:14">
      <c r="A147" s="18"/>
      <c r="B147" s="379" t="s">
        <v>201</v>
      </c>
      <c r="C147" s="379"/>
      <c r="D147" s="379"/>
      <c r="E147" s="211"/>
      <c r="F147" s="57"/>
      <c r="G147" s="56"/>
      <c r="H147" s="16"/>
      <c r="I147" s="16"/>
      <c r="J147" s="16"/>
      <c r="K147" s="115"/>
      <c r="L147" s="118"/>
      <c r="M147" s="118"/>
      <c r="N147" s="118"/>
    </row>
    <row r="148" spans="1:14" ht="58.15" customHeight="1">
      <c r="A148" s="18"/>
      <c r="B148" s="210" t="s">
        <v>202</v>
      </c>
      <c r="C148" s="210"/>
      <c r="D148" s="210"/>
      <c r="E148" s="210"/>
      <c r="F148" s="57"/>
      <c r="G148" s="56"/>
      <c r="H148" s="16"/>
      <c r="I148" s="16"/>
      <c r="J148" s="16"/>
      <c r="K148" s="115"/>
      <c r="L148" s="118"/>
      <c r="M148" s="118"/>
      <c r="N148" s="118"/>
    </row>
    <row r="149" spans="1:14" ht="24">
      <c r="A149" s="18"/>
      <c r="B149" s="210" t="s">
        <v>203</v>
      </c>
      <c r="C149" s="210"/>
      <c r="D149" s="210"/>
      <c r="E149" s="210"/>
      <c r="F149" s="57"/>
      <c r="G149" s="56"/>
      <c r="H149" s="16"/>
      <c r="I149" s="16"/>
      <c r="J149" s="16"/>
      <c r="K149" s="115"/>
      <c r="L149" s="118"/>
      <c r="M149" s="118"/>
      <c r="N149" s="118"/>
    </row>
    <row r="150" spans="1:14" ht="48">
      <c r="A150" s="18"/>
      <c r="B150" s="210" t="s">
        <v>204</v>
      </c>
      <c r="C150" s="210"/>
      <c r="D150" s="210"/>
      <c r="E150" s="210"/>
      <c r="F150" s="57"/>
      <c r="G150" s="56"/>
      <c r="H150" s="16"/>
      <c r="I150" s="16"/>
      <c r="J150" s="16"/>
      <c r="K150" s="115"/>
      <c r="L150" s="118"/>
      <c r="M150" s="118"/>
      <c r="N150" s="118"/>
    </row>
    <row r="151" spans="1:14">
      <c r="A151" s="18"/>
      <c r="B151" s="212" t="s">
        <v>205</v>
      </c>
      <c r="C151" s="212"/>
      <c r="D151" s="212"/>
      <c r="E151" s="210"/>
      <c r="F151" s="57"/>
      <c r="G151" s="56"/>
      <c r="H151" s="16"/>
      <c r="I151" s="16"/>
      <c r="J151" s="16"/>
      <c r="K151" s="115"/>
      <c r="L151" s="118"/>
      <c r="M151" s="118"/>
      <c r="N151" s="118"/>
    </row>
    <row r="152" spans="1:14" ht="60">
      <c r="A152" s="18"/>
      <c r="B152" s="210" t="s">
        <v>206</v>
      </c>
      <c r="C152" s="210"/>
      <c r="D152" s="210"/>
      <c r="E152" s="210"/>
      <c r="F152" s="57"/>
      <c r="G152" s="56"/>
      <c r="H152" s="16"/>
      <c r="I152" s="16"/>
      <c r="J152" s="16"/>
      <c r="K152" s="115"/>
      <c r="L152" s="118"/>
      <c r="M152" s="118"/>
      <c r="N152" s="118"/>
    </row>
    <row r="153" spans="1:14">
      <c r="A153" s="18"/>
      <c r="B153" s="212" t="s">
        <v>207</v>
      </c>
      <c r="C153" s="212"/>
      <c r="D153" s="212"/>
      <c r="E153" s="210"/>
      <c r="F153" s="57"/>
      <c r="G153" s="56"/>
      <c r="H153" s="16"/>
      <c r="I153" s="16"/>
      <c r="J153" s="16"/>
      <c r="K153" s="115"/>
      <c r="L153" s="118"/>
      <c r="M153" s="118"/>
      <c r="N153" s="118"/>
    </row>
    <row r="154" spans="1:14" ht="108">
      <c r="A154" s="18"/>
      <c r="B154" s="210" t="s">
        <v>208</v>
      </c>
      <c r="C154" s="210"/>
      <c r="D154" s="210"/>
      <c r="E154" s="210"/>
      <c r="F154" s="57"/>
      <c r="G154" s="56"/>
      <c r="H154" s="16"/>
      <c r="I154" s="16"/>
      <c r="J154" s="16"/>
      <c r="K154" s="115"/>
      <c r="L154" s="118"/>
      <c r="M154" s="118"/>
      <c r="N154" s="118"/>
    </row>
    <row r="155" spans="1:14">
      <c r="A155" s="18"/>
      <c r="B155" s="212" t="s">
        <v>209</v>
      </c>
      <c r="C155" s="212"/>
      <c r="D155" s="212"/>
      <c r="E155" s="210"/>
      <c r="F155" s="57"/>
      <c r="G155" s="56"/>
      <c r="H155" s="16"/>
      <c r="I155" s="16"/>
      <c r="J155" s="16"/>
      <c r="K155" s="115"/>
      <c r="L155" s="118"/>
      <c r="M155" s="118"/>
      <c r="N155" s="118"/>
    </row>
    <row r="156" spans="1:14" ht="36">
      <c r="A156" s="18"/>
      <c r="B156" s="210" t="s">
        <v>210</v>
      </c>
      <c r="C156" s="210"/>
      <c r="D156" s="210"/>
      <c r="E156" s="210"/>
      <c r="F156" s="57"/>
      <c r="G156" s="56"/>
      <c r="H156" s="16"/>
      <c r="I156" s="16"/>
      <c r="J156" s="16"/>
      <c r="K156" s="115"/>
      <c r="L156" s="118"/>
      <c r="M156" s="118"/>
      <c r="N156" s="118"/>
    </row>
    <row r="157" spans="1:14">
      <c r="A157" s="18"/>
      <c r="B157" s="212" t="s">
        <v>211</v>
      </c>
      <c r="C157" s="212"/>
      <c r="D157" s="212"/>
      <c r="E157" s="210"/>
      <c r="F157" s="57"/>
      <c r="G157" s="56"/>
      <c r="H157" s="16"/>
      <c r="I157" s="16"/>
      <c r="J157" s="16"/>
      <c r="K157" s="115"/>
      <c r="L157" s="118"/>
      <c r="M157" s="118"/>
      <c r="N157" s="118"/>
    </row>
    <row r="158" spans="1:14" ht="93.6" customHeight="1">
      <c r="A158" s="18"/>
      <c r="B158" s="210" t="s">
        <v>212</v>
      </c>
      <c r="C158" s="210"/>
      <c r="D158" s="210"/>
      <c r="E158" s="210"/>
      <c r="F158" s="57"/>
      <c r="G158" s="56"/>
      <c r="H158" s="16"/>
      <c r="I158" s="16"/>
      <c r="J158" s="16"/>
      <c r="K158" s="115"/>
      <c r="L158" s="118"/>
      <c r="M158" s="118"/>
      <c r="N158" s="118"/>
    </row>
    <row r="159" spans="1:14">
      <c r="A159" s="18"/>
      <c r="B159" s="17"/>
      <c r="C159" s="59"/>
      <c r="D159" s="59"/>
      <c r="E159" s="58"/>
      <c r="F159" s="57"/>
      <c r="G159" s="56"/>
      <c r="H159" s="16"/>
      <c r="I159" s="16"/>
      <c r="J159" s="16"/>
      <c r="K159" s="115"/>
      <c r="L159" s="118"/>
      <c r="M159" s="118"/>
      <c r="N159" s="118"/>
    </row>
    <row r="160" spans="1:14" ht="12.75" customHeight="1">
      <c r="A160" s="109" t="s">
        <v>213</v>
      </c>
      <c r="B160" s="208" t="s">
        <v>214</v>
      </c>
      <c r="C160" s="102"/>
      <c r="D160" s="101"/>
      <c r="E160" s="100"/>
      <c r="F160" s="71"/>
      <c r="G160" s="56"/>
      <c r="H160" s="16"/>
      <c r="I160" s="16"/>
      <c r="J160" s="16"/>
      <c r="K160" s="16"/>
    </row>
    <row r="161" spans="1:11">
      <c r="A161" s="18"/>
      <c r="B161" s="213"/>
      <c r="C161" s="102"/>
      <c r="D161" s="101"/>
      <c r="E161" s="100"/>
      <c r="F161" s="71"/>
      <c r="G161" s="56"/>
      <c r="H161" s="16"/>
      <c r="I161" s="16"/>
      <c r="J161" s="16"/>
      <c r="K161" s="16"/>
    </row>
    <row r="162" spans="1:11">
      <c r="A162" s="18"/>
      <c r="B162" s="214" t="s">
        <v>215</v>
      </c>
      <c r="C162" s="102">
        <v>2</v>
      </c>
      <c r="D162" s="101" t="s">
        <v>1</v>
      </c>
      <c r="E162" s="215"/>
      <c r="F162" s="71">
        <f t="shared" ref="F162:F188" si="14">ROUND(C162*E162,2)</f>
        <v>0</v>
      </c>
      <c r="G162" s="56"/>
      <c r="H162" s="16"/>
      <c r="I162" s="16"/>
      <c r="J162" s="16"/>
      <c r="K162" s="16"/>
    </row>
    <row r="163" spans="1:11">
      <c r="A163" s="18"/>
      <c r="B163" s="213" t="s">
        <v>216</v>
      </c>
      <c r="C163" s="102">
        <v>2</v>
      </c>
      <c r="D163" s="101" t="s">
        <v>1</v>
      </c>
      <c r="E163" s="215"/>
      <c r="F163" s="71">
        <f t="shared" si="14"/>
        <v>0</v>
      </c>
      <c r="G163" s="56"/>
      <c r="H163" s="16"/>
      <c r="I163" s="16"/>
      <c r="J163" s="16"/>
      <c r="K163" s="16"/>
    </row>
    <row r="164" spans="1:11">
      <c r="A164" s="18"/>
      <c r="B164" s="213" t="s">
        <v>217</v>
      </c>
      <c r="C164" s="102">
        <v>1</v>
      </c>
      <c r="D164" s="101" t="s">
        <v>1</v>
      </c>
      <c r="E164" s="215"/>
      <c r="F164" s="71">
        <f t="shared" si="14"/>
        <v>0</v>
      </c>
      <c r="G164" s="56"/>
      <c r="H164" s="16"/>
      <c r="I164" s="16"/>
      <c r="J164" s="16"/>
      <c r="K164" s="16"/>
    </row>
    <row r="165" spans="1:11">
      <c r="A165" s="18"/>
      <c r="B165" s="213" t="s">
        <v>218</v>
      </c>
      <c r="C165" s="102">
        <v>1</v>
      </c>
      <c r="D165" s="101" t="s">
        <v>1</v>
      </c>
      <c r="E165" s="215"/>
      <c r="F165" s="71">
        <f t="shared" si="14"/>
        <v>0</v>
      </c>
      <c r="G165" s="56"/>
      <c r="H165" s="16"/>
      <c r="I165" s="16"/>
      <c r="J165" s="16"/>
      <c r="K165" s="16"/>
    </row>
    <row r="166" spans="1:11">
      <c r="A166" s="18"/>
      <c r="B166" s="213" t="s">
        <v>219</v>
      </c>
      <c r="C166" s="102">
        <v>1</v>
      </c>
      <c r="D166" s="101" t="s">
        <v>1</v>
      </c>
      <c r="E166" s="215"/>
      <c r="F166" s="71">
        <f t="shared" si="14"/>
        <v>0</v>
      </c>
      <c r="G166" s="56"/>
      <c r="H166" s="16"/>
      <c r="I166" s="16"/>
      <c r="J166" s="16"/>
      <c r="K166" s="16"/>
    </row>
    <row r="167" spans="1:11">
      <c r="A167" s="18"/>
      <c r="B167" s="213" t="s">
        <v>220</v>
      </c>
      <c r="C167" s="102">
        <v>1</v>
      </c>
      <c r="D167" s="101" t="s">
        <v>1</v>
      </c>
      <c r="E167" s="215"/>
      <c r="F167" s="71">
        <f t="shared" si="14"/>
        <v>0</v>
      </c>
      <c r="G167" s="56"/>
      <c r="H167" s="16"/>
      <c r="I167" s="16"/>
      <c r="J167" s="16"/>
      <c r="K167" s="16"/>
    </row>
    <row r="168" spans="1:11">
      <c r="A168" s="18"/>
      <c r="B168" s="216" t="s">
        <v>221</v>
      </c>
      <c r="C168" s="102">
        <v>1</v>
      </c>
      <c r="D168" s="101" t="s">
        <v>1</v>
      </c>
      <c r="E168" s="215"/>
      <c r="F168" s="71">
        <f t="shared" si="14"/>
        <v>0</v>
      </c>
      <c r="G168" s="56"/>
      <c r="H168" s="16"/>
      <c r="I168" s="16"/>
      <c r="J168" s="16"/>
      <c r="K168" s="16"/>
    </row>
    <row r="169" spans="1:11" ht="14.25">
      <c r="A169" s="18"/>
      <c r="B169" s="217" t="s">
        <v>222</v>
      </c>
      <c r="C169" s="102">
        <v>1</v>
      </c>
      <c r="D169" s="101" t="s">
        <v>1</v>
      </c>
      <c r="E169" s="215"/>
      <c r="F169" s="71">
        <f t="shared" si="14"/>
        <v>0</v>
      </c>
      <c r="G169" s="56"/>
      <c r="H169" s="16"/>
      <c r="I169" s="16"/>
      <c r="J169" s="16"/>
      <c r="K169" s="16"/>
    </row>
    <row r="170" spans="1:11" ht="14.25">
      <c r="A170" s="18"/>
      <c r="B170" s="217" t="s">
        <v>223</v>
      </c>
      <c r="C170" s="102">
        <v>1</v>
      </c>
      <c r="D170" s="101" t="s">
        <v>1</v>
      </c>
      <c r="E170" s="215"/>
      <c r="F170" s="71">
        <f t="shared" si="14"/>
        <v>0</v>
      </c>
      <c r="G170" s="56"/>
      <c r="H170" s="16"/>
      <c r="I170" s="16"/>
      <c r="J170" s="16"/>
      <c r="K170" s="16"/>
    </row>
    <row r="171" spans="1:11">
      <c r="A171" s="18"/>
      <c r="B171" s="214" t="s">
        <v>224</v>
      </c>
      <c r="C171" s="102">
        <v>1</v>
      </c>
      <c r="D171" s="101" t="s">
        <v>1</v>
      </c>
      <c r="E171" s="215"/>
      <c r="F171" s="71">
        <f t="shared" si="14"/>
        <v>0</v>
      </c>
      <c r="G171" s="56"/>
      <c r="H171" s="16"/>
      <c r="I171" s="16"/>
      <c r="J171" s="16"/>
      <c r="K171" s="16"/>
    </row>
    <row r="172" spans="1:11">
      <c r="A172" s="18"/>
      <c r="B172" s="214" t="s">
        <v>225</v>
      </c>
      <c r="C172" s="102">
        <v>2</v>
      </c>
      <c r="D172" s="101" t="s">
        <v>1</v>
      </c>
      <c r="E172" s="215"/>
      <c r="F172" s="71">
        <f t="shared" si="14"/>
        <v>0</v>
      </c>
      <c r="G172" s="56"/>
      <c r="H172" s="16"/>
      <c r="I172" s="16"/>
      <c r="J172" s="16"/>
      <c r="K172" s="16"/>
    </row>
    <row r="173" spans="1:11">
      <c r="A173" s="18"/>
      <c r="B173" s="218" t="s">
        <v>226</v>
      </c>
      <c r="C173" s="102">
        <v>1</v>
      </c>
      <c r="D173" s="101" t="s">
        <v>1</v>
      </c>
      <c r="E173" s="215"/>
      <c r="F173" s="71">
        <f t="shared" si="14"/>
        <v>0</v>
      </c>
      <c r="G173" s="56"/>
      <c r="H173" s="16"/>
      <c r="I173" s="16"/>
      <c r="J173" s="16"/>
      <c r="K173" s="16"/>
    </row>
    <row r="174" spans="1:11">
      <c r="A174" s="18"/>
      <c r="B174" s="217" t="s">
        <v>227</v>
      </c>
      <c r="C174" s="102">
        <v>3</v>
      </c>
      <c r="D174" s="101" t="s">
        <v>1</v>
      </c>
      <c r="E174" s="215"/>
      <c r="F174" s="71">
        <f t="shared" si="14"/>
        <v>0</v>
      </c>
      <c r="G174" s="56"/>
      <c r="H174" s="16"/>
      <c r="I174" s="16"/>
      <c r="J174" s="16"/>
      <c r="K174" s="16"/>
    </row>
    <row r="175" spans="1:11">
      <c r="A175" s="18"/>
      <c r="B175" s="217"/>
      <c r="C175" s="102"/>
      <c r="D175" s="101"/>
      <c r="E175" s="215"/>
      <c r="F175" s="71"/>
      <c r="G175" s="56"/>
      <c r="H175" s="16"/>
      <c r="I175" s="16"/>
      <c r="J175" s="16"/>
      <c r="K175" s="16"/>
    </row>
    <row r="176" spans="1:11" s="223" customFormat="1" ht="40.5" customHeight="1">
      <c r="A176" s="18" t="s">
        <v>228</v>
      </c>
      <c r="B176" s="208" t="s">
        <v>229</v>
      </c>
      <c r="C176" s="219">
        <v>109.3</v>
      </c>
      <c r="D176" s="220" t="s">
        <v>230</v>
      </c>
      <c r="E176" s="221"/>
      <c r="F176" s="71">
        <f t="shared" si="14"/>
        <v>0</v>
      </c>
      <c r="G176" s="222"/>
    </row>
    <row r="177" spans="1:14">
      <c r="A177" s="18"/>
      <c r="B177" s="217"/>
      <c r="C177" s="102"/>
      <c r="D177" s="101"/>
      <c r="E177" s="215"/>
      <c r="F177" s="71"/>
      <c r="G177" s="56"/>
      <c r="H177" s="16"/>
      <c r="I177" s="16"/>
      <c r="J177" s="16"/>
    </row>
    <row r="178" spans="1:14" s="223" customFormat="1" ht="25.5">
      <c r="A178" s="224" t="s">
        <v>231</v>
      </c>
      <c r="B178" s="225" t="s">
        <v>232</v>
      </c>
      <c r="C178" s="219">
        <v>66</v>
      </c>
      <c r="D178" s="220" t="s">
        <v>230</v>
      </c>
      <c r="E178" s="221"/>
      <c r="F178" s="71">
        <f t="shared" si="14"/>
        <v>0</v>
      </c>
      <c r="G178" s="222"/>
    </row>
    <row r="179" spans="1:14">
      <c r="A179" s="18"/>
      <c r="B179" s="217"/>
      <c r="C179" s="102"/>
      <c r="D179" s="101"/>
      <c r="E179" s="215"/>
      <c r="F179" s="71"/>
      <c r="G179" s="56"/>
      <c r="H179" s="16"/>
      <c r="I179" s="16"/>
      <c r="J179" s="16"/>
      <c r="K179" s="16"/>
    </row>
    <row r="180" spans="1:14" ht="51">
      <c r="A180" s="18" t="s">
        <v>233</v>
      </c>
      <c r="B180" s="226" t="s">
        <v>234</v>
      </c>
      <c r="C180" s="102">
        <v>2</v>
      </c>
      <c r="D180" s="101" t="s">
        <v>1</v>
      </c>
      <c r="E180" s="215"/>
      <c r="F180" s="71">
        <f t="shared" si="14"/>
        <v>0</v>
      </c>
      <c r="G180" s="56"/>
      <c r="H180" s="16"/>
      <c r="I180" s="16"/>
      <c r="J180" s="16"/>
      <c r="K180" s="16"/>
    </row>
    <row r="181" spans="1:14">
      <c r="A181" s="18"/>
      <c r="B181" s="226"/>
      <c r="C181" s="102"/>
      <c r="D181" s="101"/>
      <c r="E181" s="215"/>
      <c r="F181" s="71"/>
      <c r="G181" s="56"/>
      <c r="H181" s="16"/>
      <c r="I181" s="16"/>
      <c r="J181" s="16"/>
      <c r="K181" s="16"/>
    </row>
    <row r="182" spans="1:14" ht="51">
      <c r="A182" s="224" t="s">
        <v>235</v>
      </c>
      <c r="B182" s="226" t="s">
        <v>236</v>
      </c>
      <c r="C182" s="102">
        <v>1</v>
      </c>
      <c r="D182" s="101" t="s">
        <v>1</v>
      </c>
      <c r="E182" s="215"/>
      <c r="F182" s="71">
        <f t="shared" si="14"/>
        <v>0</v>
      </c>
      <c r="G182" s="56"/>
      <c r="H182" s="16"/>
      <c r="I182" s="16"/>
      <c r="J182" s="16"/>
      <c r="K182" s="16"/>
    </row>
    <row r="183" spans="1:14">
      <c r="A183" s="18"/>
      <c r="B183" s="227"/>
      <c r="C183" s="102"/>
      <c r="D183" s="101"/>
      <c r="E183" s="215"/>
      <c r="F183" s="71"/>
      <c r="G183" s="56"/>
      <c r="H183" s="16"/>
      <c r="I183" s="16"/>
      <c r="J183" s="16"/>
      <c r="K183" s="16"/>
    </row>
    <row r="184" spans="1:14">
      <c r="A184" s="18" t="s">
        <v>237</v>
      </c>
      <c r="B184" s="204" t="s">
        <v>238</v>
      </c>
      <c r="C184" s="107">
        <v>3</v>
      </c>
      <c r="D184" s="106" t="s">
        <v>0</v>
      </c>
      <c r="E184" s="105"/>
      <c r="F184" s="71">
        <f t="shared" si="14"/>
        <v>0</v>
      </c>
      <c r="G184" s="228"/>
      <c r="H184" s="229"/>
      <c r="I184" s="229"/>
      <c r="J184" s="229"/>
      <c r="K184" s="229"/>
      <c r="L184" s="230"/>
      <c r="M184" s="230"/>
      <c r="N184" s="230"/>
    </row>
    <row r="185" spans="1:14">
      <c r="A185" s="18"/>
      <c r="B185" s="111"/>
      <c r="C185" s="107"/>
      <c r="D185" s="106"/>
      <c r="E185" s="116"/>
      <c r="F185" s="71"/>
      <c r="G185" s="228"/>
      <c r="H185" s="229"/>
      <c r="I185" s="229"/>
      <c r="J185" s="229"/>
      <c r="K185" s="229"/>
      <c r="L185" s="230"/>
      <c r="M185" s="230"/>
      <c r="N185" s="230"/>
    </row>
    <row r="186" spans="1:14" ht="25.5">
      <c r="A186" s="224" t="s">
        <v>239</v>
      </c>
      <c r="B186" s="111" t="s">
        <v>240</v>
      </c>
      <c r="C186" s="102">
        <v>2</v>
      </c>
      <c r="D186" s="101" t="s">
        <v>1</v>
      </c>
      <c r="E186" s="100"/>
      <c r="F186" s="71">
        <f t="shared" si="14"/>
        <v>0</v>
      </c>
      <c r="G186" s="228"/>
      <c r="H186" s="229"/>
      <c r="I186" s="229"/>
      <c r="J186" s="229"/>
      <c r="K186" s="229"/>
      <c r="L186" s="230"/>
      <c r="M186" s="230"/>
      <c r="N186" s="230"/>
    </row>
    <row r="187" spans="1:14">
      <c r="A187" s="18"/>
      <c r="B187" s="111"/>
      <c r="C187" s="107"/>
      <c r="D187" s="106"/>
      <c r="E187" s="116"/>
      <c r="F187" s="71"/>
      <c r="G187" s="228"/>
      <c r="H187" s="229"/>
      <c r="I187" s="229"/>
      <c r="J187" s="229"/>
      <c r="K187" s="229"/>
      <c r="L187" s="230"/>
      <c r="M187" s="230"/>
      <c r="N187" s="230"/>
    </row>
    <row r="188" spans="1:14" ht="25.5">
      <c r="A188" s="18" t="s">
        <v>241</v>
      </c>
      <c r="B188" s="111" t="s">
        <v>242</v>
      </c>
      <c r="C188" s="102">
        <v>1</v>
      </c>
      <c r="D188" s="101" t="s">
        <v>1</v>
      </c>
      <c r="E188" s="100"/>
      <c r="F188" s="71">
        <f t="shared" si="14"/>
        <v>0</v>
      </c>
      <c r="G188" s="228"/>
      <c r="H188" s="229"/>
      <c r="I188" s="229"/>
      <c r="J188" s="229"/>
      <c r="K188" s="229"/>
      <c r="L188" s="230"/>
      <c r="M188" s="230"/>
      <c r="N188" s="230"/>
    </row>
    <row r="189" spans="1:14">
      <c r="A189" s="18"/>
      <c r="B189" s="103"/>
      <c r="C189" s="102"/>
      <c r="D189" s="101"/>
      <c r="E189" s="100"/>
      <c r="F189" s="85"/>
      <c r="G189" s="56"/>
      <c r="H189" s="16"/>
      <c r="I189" s="16"/>
      <c r="J189" s="16"/>
      <c r="K189" s="16"/>
    </row>
    <row r="190" spans="1:14" ht="13.5" thickBot="1">
      <c r="A190" s="64"/>
      <c r="B190" s="63" t="s">
        <v>243</v>
      </c>
      <c r="C190" s="62"/>
      <c r="D190" s="62"/>
      <c r="E190" s="61"/>
      <c r="F190" s="60">
        <f>SUM(F162:F188)</f>
        <v>0</v>
      </c>
      <c r="G190" s="60">
        <f>F190</f>
        <v>0</v>
      </c>
      <c r="H190" s="16"/>
      <c r="I190" s="16"/>
      <c r="J190" s="16"/>
      <c r="K190" s="16"/>
    </row>
    <row r="191" spans="1:14">
      <c r="A191" s="69"/>
      <c r="B191" s="99"/>
      <c r="C191" s="66"/>
      <c r="D191" s="66"/>
      <c r="E191" s="65"/>
      <c r="F191" s="98"/>
      <c r="G191" s="98"/>
      <c r="H191" s="16"/>
      <c r="I191" s="16"/>
      <c r="J191" s="16"/>
      <c r="K191" s="16"/>
    </row>
    <row r="192" spans="1:14">
      <c r="A192" s="69"/>
      <c r="B192" s="99"/>
      <c r="C192" s="66"/>
      <c r="D192" s="66"/>
      <c r="E192" s="65"/>
      <c r="F192" s="98"/>
      <c r="G192" s="98"/>
      <c r="H192" s="16"/>
      <c r="I192" s="16"/>
      <c r="J192" s="16"/>
      <c r="K192" s="16"/>
    </row>
    <row r="193" spans="1:11">
      <c r="A193" s="97" t="s">
        <v>171</v>
      </c>
      <c r="B193" s="96" t="s">
        <v>100</v>
      </c>
      <c r="C193" s="95"/>
      <c r="D193" s="95"/>
      <c r="E193" s="94"/>
      <c r="F193" s="93"/>
      <c r="G193" s="93"/>
      <c r="H193" s="16"/>
      <c r="I193" s="16"/>
      <c r="J193" s="16"/>
      <c r="K193" s="16"/>
    </row>
    <row r="194" spans="1:11" ht="13.5" thickBot="1">
      <c r="A194" s="69"/>
      <c r="B194" s="92"/>
      <c r="C194" s="66"/>
      <c r="D194" s="66"/>
      <c r="E194" s="65"/>
      <c r="F194" s="56"/>
      <c r="G194" s="56"/>
      <c r="H194" s="16"/>
      <c r="I194" s="16"/>
      <c r="J194" s="16"/>
      <c r="K194" s="16"/>
    </row>
    <row r="195" spans="1:11">
      <c r="A195" s="91" t="s">
        <v>99</v>
      </c>
      <c r="B195" s="90" t="s">
        <v>98</v>
      </c>
      <c r="C195" s="89" t="s">
        <v>97</v>
      </c>
      <c r="D195" s="88" t="s">
        <v>96</v>
      </c>
      <c r="E195" s="87" t="s">
        <v>95</v>
      </c>
      <c r="F195" s="86" t="s">
        <v>94</v>
      </c>
      <c r="G195" s="86"/>
      <c r="H195" s="16"/>
      <c r="I195" s="16"/>
      <c r="J195" s="16"/>
      <c r="K195" s="16"/>
    </row>
    <row r="196" spans="1:11">
      <c r="A196" s="77"/>
      <c r="B196" s="82"/>
      <c r="C196" s="74"/>
      <c r="D196" s="57"/>
      <c r="E196" s="79"/>
      <c r="F196" s="85"/>
      <c r="G196" s="83"/>
      <c r="H196" s="16"/>
      <c r="I196" s="16"/>
      <c r="J196" s="16"/>
      <c r="K196" s="16"/>
    </row>
    <row r="197" spans="1:11" ht="25.5">
      <c r="A197" s="76" t="s">
        <v>244</v>
      </c>
      <c r="B197" s="82" t="s">
        <v>92</v>
      </c>
      <c r="C197" s="84">
        <v>91</v>
      </c>
      <c r="D197" s="80" t="s">
        <v>87</v>
      </c>
      <c r="E197" s="79"/>
      <c r="F197" s="71">
        <f t="shared" ref="F197" si="15">ROUND(C197*E197,2)</f>
        <v>0</v>
      </c>
      <c r="G197" s="83"/>
      <c r="H197" s="16"/>
      <c r="I197" s="16"/>
      <c r="J197" s="16"/>
      <c r="K197" s="16"/>
    </row>
    <row r="198" spans="1:11">
      <c r="A198" s="76"/>
      <c r="B198" s="82"/>
      <c r="C198" s="84"/>
      <c r="D198" s="80"/>
      <c r="E198" s="79"/>
      <c r="F198" s="71"/>
      <c r="G198" s="83"/>
      <c r="H198" s="16"/>
      <c r="I198" s="16"/>
      <c r="J198" s="16"/>
      <c r="K198" s="16"/>
    </row>
    <row r="199" spans="1:11" ht="25.5">
      <c r="A199" s="76" t="s">
        <v>245</v>
      </c>
      <c r="B199" s="82" t="s">
        <v>90</v>
      </c>
      <c r="C199" s="81">
        <v>19</v>
      </c>
      <c r="D199" s="80" t="s">
        <v>87</v>
      </c>
      <c r="E199" s="79"/>
      <c r="F199" s="71">
        <f t="shared" ref="F199" si="16">ROUND(C199*E199,2)</f>
        <v>0</v>
      </c>
      <c r="G199" s="70"/>
      <c r="H199" s="16"/>
      <c r="I199" s="16"/>
      <c r="J199" s="16"/>
      <c r="K199" s="78"/>
    </row>
    <row r="200" spans="1:11">
      <c r="A200" s="77"/>
      <c r="B200" s="82"/>
      <c r="C200" s="84"/>
      <c r="D200" s="80"/>
      <c r="E200" s="79"/>
      <c r="F200" s="71"/>
      <c r="G200" s="83"/>
      <c r="H200" s="16"/>
      <c r="I200" s="16"/>
      <c r="J200" s="16"/>
      <c r="K200" s="16"/>
    </row>
    <row r="201" spans="1:11" ht="25.5" customHeight="1">
      <c r="A201" s="76" t="s">
        <v>246</v>
      </c>
      <c r="B201" s="82" t="s">
        <v>88</v>
      </c>
      <c r="C201" s="81">
        <v>19</v>
      </c>
      <c r="D201" s="80" t="s">
        <v>87</v>
      </c>
      <c r="E201" s="79"/>
      <c r="F201" s="71">
        <f t="shared" ref="F201" si="17">ROUND(C201*E201,2)</f>
        <v>0</v>
      </c>
      <c r="G201" s="70"/>
      <c r="H201" s="16"/>
      <c r="I201" s="16"/>
      <c r="J201" s="16"/>
      <c r="K201" s="78"/>
    </row>
    <row r="202" spans="1:11">
      <c r="A202" s="76"/>
      <c r="B202" s="75"/>
      <c r="C202" s="74"/>
      <c r="D202" s="73"/>
      <c r="E202" s="72"/>
      <c r="F202" s="71"/>
      <c r="G202" s="70"/>
      <c r="H202" s="16"/>
      <c r="I202" s="16"/>
      <c r="J202" s="16"/>
      <c r="K202" s="16"/>
    </row>
    <row r="203" spans="1:11" ht="38.25">
      <c r="A203" s="76" t="s">
        <v>247</v>
      </c>
      <c r="B203" s="75" t="s">
        <v>85</v>
      </c>
      <c r="C203" s="74">
        <v>1</v>
      </c>
      <c r="D203" s="73" t="s">
        <v>1</v>
      </c>
      <c r="E203" s="72"/>
      <c r="F203" s="71">
        <f t="shared" ref="F203" si="18">ROUND(C203*E203,2)</f>
        <v>0</v>
      </c>
      <c r="G203" s="70"/>
      <c r="H203" s="16"/>
      <c r="I203" s="16"/>
      <c r="J203" s="16"/>
      <c r="K203" s="16"/>
    </row>
    <row r="204" spans="1:11">
      <c r="A204" s="69"/>
      <c r="B204" s="68"/>
      <c r="C204" s="67"/>
      <c r="D204" s="66"/>
      <c r="E204" s="65"/>
      <c r="F204" s="56"/>
      <c r="G204" s="56"/>
      <c r="H204" s="16"/>
      <c r="I204" s="16"/>
      <c r="J204" s="16"/>
      <c r="K204" s="16"/>
    </row>
    <row r="205" spans="1:11" ht="13.5" thickBot="1">
      <c r="A205" s="64"/>
      <c r="B205" s="63" t="s">
        <v>82</v>
      </c>
      <c r="C205" s="62"/>
      <c r="D205" s="62"/>
      <c r="E205" s="61"/>
      <c r="F205" s="60">
        <f>SUM(F197:F203)</f>
        <v>0</v>
      </c>
      <c r="G205" s="60">
        <f>F205</f>
        <v>0</v>
      </c>
      <c r="H205" s="16"/>
      <c r="I205" s="16"/>
      <c r="J205" s="16"/>
      <c r="K205" s="16"/>
    </row>
    <row r="206" spans="1:11">
      <c r="A206" s="18"/>
      <c r="B206" s="17"/>
      <c r="C206" s="59"/>
      <c r="D206" s="59"/>
      <c r="E206" s="58"/>
      <c r="F206" s="57"/>
      <c r="G206" s="56"/>
      <c r="H206" s="16"/>
      <c r="I206" s="16"/>
      <c r="J206" s="16"/>
      <c r="K206" s="16"/>
    </row>
  </sheetData>
  <mergeCells count="3">
    <mergeCell ref="B144:E144"/>
    <mergeCell ref="B145:E145"/>
    <mergeCell ref="B147:D147"/>
  </mergeCells>
  <pageMargins left="1.0236220472440944" right="0.39370078740157483" top="1.0629921259842521" bottom="0.98425196850393704" header="0.59055118110236227" footer="0.43307086614173229"/>
  <pageSetup paperSize="9" orientation="portrait" horizontalDpi="1200" r:id="rId1"/>
  <headerFooter alignWithMargins="0">
    <oddHeader>&amp;R&amp;"Arial,Poševno"&amp;9Stran &amp;P od &amp;N</oddHeader>
    <oddFooter>&amp;L&amp;9Protipoplavni zid pri Grabcu v Mirnu, 2. in 3. faza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9"/>
  <sheetViews>
    <sheetView tabSelected="1" view="pageBreakPreview" topLeftCell="A203" zoomScaleNormal="100" zoomScaleSheetLayoutView="100" workbookViewId="0">
      <selection activeCell="J209" sqref="J209"/>
    </sheetView>
  </sheetViews>
  <sheetFormatPr defaultRowHeight="14.25"/>
  <cols>
    <col min="1" max="1" width="4" style="254" customWidth="1"/>
    <col min="2" max="2" width="44.5703125" style="256" customWidth="1"/>
    <col min="3" max="3" width="0.85546875" style="255" customWidth="1"/>
    <col min="4" max="4" width="5.42578125" style="254" customWidth="1"/>
    <col min="5" max="5" width="8.5703125" style="254" customWidth="1"/>
    <col min="6" max="7" width="11.42578125" style="254" customWidth="1"/>
    <col min="8" max="16384" width="9.140625" style="254"/>
  </cols>
  <sheetData>
    <row r="1" spans="1:6">
      <c r="A1" s="16"/>
      <c r="B1" s="16"/>
      <c r="C1" s="16"/>
      <c r="D1" s="16"/>
      <c r="E1" s="104"/>
      <c r="F1" s="16"/>
    </row>
    <row r="2" spans="1:6">
      <c r="A2" s="16"/>
      <c r="B2" s="16"/>
      <c r="C2" s="16"/>
      <c r="D2" s="16"/>
      <c r="E2" s="104"/>
      <c r="F2" s="16"/>
    </row>
    <row r="3" spans="1:6">
      <c r="A3" s="18"/>
      <c r="B3" s="17"/>
      <c r="C3" s="59"/>
      <c r="D3" s="59"/>
      <c r="E3" s="58"/>
      <c r="F3" s="57"/>
    </row>
    <row r="4" spans="1:6">
      <c r="A4" s="18"/>
      <c r="B4" s="17"/>
      <c r="C4" s="59"/>
      <c r="D4" s="59"/>
      <c r="E4" s="58"/>
      <c r="F4" s="57"/>
    </row>
    <row r="5" spans="1:6">
      <c r="A5" s="18"/>
      <c r="B5" s="17"/>
      <c r="C5" s="59"/>
      <c r="D5" s="59"/>
      <c r="E5" s="58"/>
      <c r="F5" s="57"/>
    </row>
    <row r="6" spans="1:6">
      <c r="A6" s="18"/>
      <c r="B6" s="17"/>
      <c r="C6" s="59"/>
      <c r="D6" s="59"/>
      <c r="E6" s="58"/>
      <c r="F6" s="57"/>
    </row>
    <row r="7" spans="1:6">
      <c r="A7" s="18"/>
      <c r="B7" s="17"/>
      <c r="C7" s="59"/>
      <c r="D7" s="66"/>
      <c r="E7" s="65"/>
      <c r="F7" s="56"/>
    </row>
    <row r="8" spans="1:6">
      <c r="A8" s="18"/>
      <c r="B8" s="17"/>
      <c r="C8" s="59"/>
      <c r="D8" s="66"/>
      <c r="E8" s="200"/>
      <c r="F8" s="56"/>
    </row>
    <row r="9" spans="1:6" ht="15.75">
      <c r="A9" s="199"/>
      <c r="B9" s="198" t="s">
        <v>75</v>
      </c>
      <c r="C9" s="197"/>
      <c r="D9" s="196"/>
      <c r="E9" s="195"/>
      <c r="F9" s="194"/>
    </row>
    <row r="10" spans="1:6">
      <c r="A10" s="18"/>
      <c r="B10" s="17"/>
      <c r="C10" s="59"/>
      <c r="D10" s="59"/>
      <c r="E10" s="58"/>
      <c r="F10" s="57"/>
    </row>
    <row r="11" spans="1:6" ht="15">
      <c r="A11" s="18"/>
      <c r="B11" s="201"/>
      <c r="C11" s="191"/>
      <c r="D11" s="191"/>
      <c r="E11" s="190"/>
      <c r="F11" s="189"/>
    </row>
    <row r="12" spans="1:6" ht="15">
      <c r="A12" s="18"/>
      <c r="B12" s="192"/>
      <c r="C12" s="191"/>
      <c r="D12" s="191"/>
      <c r="E12" s="190"/>
      <c r="F12" s="189"/>
    </row>
    <row r="13" spans="1:6" ht="15">
      <c r="A13" s="18"/>
      <c r="B13" s="192"/>
      <c r="C13" s="191"/>
      <c r="D13" s="14"/>
      <c r="E13" s="190"/>
      <c r="F13" s="189"/>
    </row>
    <row r="14" spans="1:6">
      <c r="A14" s="18"/>
      <c r="B14" s="92"/>
      <c r="C14" s="59"/>
      <c r="D14" s="59"/>
      <c r="E14" s="58"/>
      <c r="F14" s="57"/>
    </row>
    <row r="15" spans="1:6">
      <c r="A15" s="18"/>
      <c r="B15" s="92"/>
      <c r="C15" s="59"/>
      <c r="D15" s="59"/>
      <c r="E15" s="58"/>
      <c r="F15" s="187"/>
    </row>
    <row r="16" spans="1:6">
      <c r="A16" s="18"/>
      <c r="B16" s="188" t="s">
        <v>81</v>
      </c>
      <c r="C16" s="59"/>
      <c r="D16" s="59"/>
      <c r="E16" s="58"/>
      <c r="F16" s="187"/>
    </row>
    <row r="17" spans="1:7">
      <c r="A17" s="18"/>
      <c r="B17" s="92"/>
      <c r="C17" s="59"/>
      <c r="D17" s="59"/>
      <c r="E17" s="58"/>
      <c r="F17" s="187"/>
    </row>
    <row r="18" spans="1:7" ht="15" thickBot="1">
      <c r="A18" s="18"/>
      <c r="B18" s="92"/>
      <c r="C18" s="59"/>
      <c r="D18" s="59"/>
      <c r="E18" s="58"/>
      <c r="F18" s="187"/>
    </row>
    <row r="19" spans="1:7">
      <c r="A19" s="186" t="s">
        <v>80</v>
      </c>
      <c r="B19" s="185" t="s">
        <v>329</v>
      </c>
      <c r="C19" s="184"/>
      <c r="D19" s="184"/>
      <c r="E19" s="350"/>
      <c r="F19" s="354"/>
      <c r="G19" s="182">
        <f>G82</f>
        <v>0</v>
      </c>
    </row>
    <row r="20" spans="1:7">
      <c r="A20" s="179" t="s">
        <v>78</v>
      </c>
      <c r="B20" s="202" t="s">
        <v>449</v>
      </c>
      <c r="C20" s="95"/>
      <c r="D20" s="95"/>
      <c r="E20" s="94"/>
      <c r="F20" s="355"/>
      <c r="G20" s="175">
        <f>G119</f>
        <v>0</v>
      </c>
    </row>
    <row r="21" spans="1:7">
      <c r="A21" s="179" t="s">
        <v>76</v>
      </c>
      <c r="B21" s="202" t="s">
        <v>450</v>
      </c>
      <c r="C21" s="95"/>
      <c r="D21" s="95"/>
      <c r="E21" s="94"/>
      <c r="F21" s="355"/>
      <c r="G21" s="175">
        <f>G214</f>
        <v>0</v>
      </c>
    </row>
    <row r="22" spans="1:7" ht="15" thickBot="1">
      <c r="A22" s="358" t="s">
        <v>74</v>
      </c>
      <c r="B22" s="359" t="s">
        <v>451</v>
      </c>
      <c r="C22" s="360"/>
      <c r="D22" s="360"/>
      <c r="E22" s="361"/>
      <c r="F22" s="362"/>
      <c r="G22" s="363">
        <f>G239</f>
        <v>0</v>
      </c>
    </row>
    <row r="23" spans="1:7" ht="15" thickTop="1">
      <c r="A23" s="364"/>
      <c r="B23" s="173" t="s">
        <v>67</v>
      </c>
      <c r="C23" s="172"/>
      <c r="D23" s="172"/>
      <c r="E23" s="351"/>
      <c r="F23" s="365"/>
      <c r="G23" s="366">
        <f>SUM(G19:G22)</f>
        <v>0</v>
      </c>
    </row>
    <row r="24" spans="1:7" ht="15" thickBot="1">
      <c r="A24" s="160"/>
      <c r="B24" s="159" t="s">
        <v>2</v>
      </c>
      <c r="C24" s="158"/>
      <c r="D24" s="158"/>
      <c r="E24" s="352"/>
      <c r="F24" s="356"/>
      <c r="G24" s="24">
        <f>ROUND(G23*0.22,2)</f>
        <v>0</v>
      </c>
    </row>
    <row r="25" spans="1:7" ht="15.75" thickTop="1" thickBot="1">
      <c r="A25" s="155"/>
      <c r="B25" s="154" t="s">
        <v>67</v>
      </c>
      <c r="C25" s="153"/>
      <c r="D25" s="153"/>
      <c r="E25" s="353"/>
      <c r="F25" s="357"/>
      <c r="G25" s="151">
        <f>SUM(G23:G24)</f>
        <v>0</v>
      </c>
    </row>
    <row r="26" spans="1:7">
      <c r="A26" s="18"/>
      <c r="B26" s="20"/>
      <c r="C26" s="19"/>
      <c r="D26" s="19"/>
      <c r="E26" s="58"/>
      <c r="F26" s="57"/>
    </row>
    <row r="27" spans="1:7">
      <c r="A27" s="18"/>
      <c r="B27" s="20"/>
      <c r="C27" s="19"/>
      <c r="D27" s="19"/>
      <c r="E27" s="58"/>
      <c r="F27" s="57"/>
    </row>
    <row r="37" spans="1:7">
      <c r="A37" s="301" t="s">
        <v>345</v>
      </c>
      <c r="B37" s="300"/>
      <c r="C37" s="299"/>
      <c r="D37" s="298"/>
      <c r="E37" s="297"/>
      <c r="F37" s="297"/>
      <c r="G37" s="296"/>
    </row>
    <row r="38" spans="1:7" ht="9" customHeight="1">
      <c r="A38" s="277"/>
      <c r="B38" s="273"/>
      <c r="C38" s="252"/>
      <c r="D38" s="257" t="s">
        <v>344</v>
      </c>
      <c r="E38" s="272"/>
      <c r="F38" s="295"/>
      <c r="G38" s="295"/>
    </row>
    <row r="39" spans="1:7" s="278" customFormat="1" ht="81.75" customHeight="1">
      <c r="A39" s="271"/>
      <c r="B39" s="294" t="s">
        <v>343</v>
      </c>
      <c r="C39" s="275"/>
      <c r="D39" s="269"/>
      <c r="E39" s="269"/>
      <c r="F39" s="293"/>
      <c r="G39" s="293"/>
    </row>
    <row r="40" spans="1:7" ht="9" customHeight="1" thickBot="1">
      <c r="A40" s="277"/>
      <c r="B40" s="284"/>
      <c r="C40" s="284"/>
      <c r="D40" s="252"/>
      <c r="E40" s="285"/>
      <c r="F40" s="260"/>
      <c r="G40" s="260"/>
    </row>
    <row r="41" spans="1:7" s="257" customFormat="1" ht="12.75">
      <c r="A41" s="292" t="s">
        <v>342</v>
      </c>
      <c r="B41" s="291" t="s">
        <v>341</v>
      </c>
      <c r="C41" s="290"/>
      <c r="D41" s="289" t="s">
        <v>96</v>
      </c>
      <c r="E41" s="288" t="s">
        <v>97</v>
      </c>
      <c r="F41" s="288" t="s">
        <v>95</v>
      </c>
      <c r="G41" s="287" t="s">
        <v>340</v>
      </c>
    </row>
    <row r="42" spans="1:7" ht="6.75" customHeight="1">
      <c r="A42" s="257"/>
      <c r="B42" s="259"/>
      <c r="C42" s="258"/>
      <c r="D42" s="257"/>
      <c r="E42" s="257"/>
      <c r="F42" s="257"/>
      <c r="G42" s="257"/>
    </row>
    <row r="43" spans="1:7" s="250" customFormat="1" ht="15" customHeight="1">
      <c r="A43" s="271"/>
      <c r="B43" s="286" t="s">
        <v>165</v>
      </c>
      <c r="C43" s="275"/>
      <c r="D43" s="257"/>
      <c r="E43" s="285"/>
      <c r="F43" s="285"/>
      <c r="G43" s="285"/>
    </row>
    <row r="44" spans="1:7" s="250" customFormat="1" ht="15" customHeight="1">
      <c r="A44" s="271">
        <v>1</v>
      </c>
      <c r="B44" s="276" t="s">
        <v>339</v>
      </c>
      <c r="C44" s="275"/>
      <c r="D44" s="257" t="s">
        <v>0</v>
      </c>
      <c r="E44" s="272">
        <v>8</v>
      </c>
      <c r="F44" s="274"/>
      <c r="G44" s="367">
        <f>ROUND(E44*F44,2)</f>
        <v>0</v>
      </c>
    </row>
    <row r="45" spans="1:7" ht="9" customHeight="1">
      <c r="A45" s="277"/>
      <c r="B45" s="284"/>
      <c r="C45" s="284"/>
      <c r="D45" s="252"/>
      <c r="E45" s="285"/>
      <c r="F45" s="260"/>
      <c r="G45" s="260"/>
    </row>
    <row r="46" spans="1:7" s="250" customFormat="1" ht="39.75" customHeight="1">
      <c r="A46" s="271">
        <f>A44+1</f>
        <v>2</v>
      </c>
      <c r="B46" s="276" t="s">
        <v>338</v>
      </c>
      <c r="C46" s="275"/>
      <c r="D46" s="257" t="s">
        <v>323</v>
      </c>
      <c r="E46" s="257">
        <v>1</v>
      </c>
      <c r="F46" s="274"/>
      <c r="G46" s="367">
        <f t="shared" ref="G46" si="0">ROUND(E46*F46,2)</f>
        <v>0</v>
      </c>
    </row>
    <row r="47" spans="1:7" ht="9" customHeight="1">
      <c r="A47" s="277"/>
      <c r="B47" s="284"/>
      <c r="C47" s="284"/>
      <c r="D47" s="252"/>
      <c r="E47" s="285"/>
      <c r="F47" s="260"/>
      <c r="G47" s="260"/>
    </row>
    <row r="48" spans="1:7" s="250" customFormat="1" ht="15" customHeight="1">
      <c r="A48" s="271"/>
      <c r="B48" s="286" t="s">
        <v>151</v>
      </c>
      <c r="C48" s="275"/>
      <c r="D48" s="257"/>
      <c r="E48" s="285"/>
      <c r="F48" s="274"/>
      <c r="G48" s="367"/>
    </row>
    <row r="49" spans="1:7" s="250" customFormat="1" ht="52.5" customHeight="1">
      <c r="A49" s="271">
        <f>A46+1</f>
        <v>3</v>
      </c>
      <c r="B49" s="276" t="s">
        <v>337</v>
      </c>
      <c r="C49" s="275"/>
      <c r="D49" s="257" t="s">
        <v>330</v>
      </c>
      <c r="E49" s="272">
        <v>3.2</v>
      </c>
      <c r="F49" s="274"/>
      <c r="G49" s="367">
        <f t="shared" ref="G49:G59" si="1">ROUND(E49*F49,2)</f>
        <v>0</v>
      </c>
    </row>
    <row r="50" spans="1:7" ht="9" customHeight="1">
      <c r="A50" s="277"/>
      <c r="B50" s="284"/>
      <c r="C50" s="284"/>
      <c r="D50" s="252"/>
      <c r="E50" s="272"/>
      <c r="F50" s="260"/>
      <c r="G50" s="367"/>
    </row>
    <row r="51" spans="1:7" s="250" customFormat="1" ht="52.5" customHeight="1">
      <c r="A51" s="271">
        <f>A49+1</f>
        <v>4</v>
      </c>
      <c r="B51" s="276" t="s">
        <v>336</v>
      </c>
      <c r="C51" s="275"/>
      <c r="D51" s="257" t="s">
        <v>330</v>
      </c>
      <c r="E51" s="272">
        <v>0.8</v>
      </c>
      <c r="F51" s="274"/>
      <c r="G51" s="367">
        <f t="shared" si="1"/>
        <v>0</v>
      </c>
    </row>
    <row r="52" spans="1:7" ht="9" customHeight="1">
      <c r="A52" s="277"/>
      <c r="B52" s="284"/>
      <c r="C52" s="284"/>
      <c r="D52" s="252"/>
      <c r="E52" s="272"/>
      <c r="F52" s="260"/>
      <c r="G52" s="367"/>
    </row>
    <row r="53" spans="1:7" s="250" customFormat="1" ht="27" customHeight="1">
      <c r="A53" s="271">
        <f>A51+1</f>
        <v>5</v>
      </c>
      <c r="B53" s="276" t="s">
        <v>335</v>
      </c>
      <c r="C53" s="275"/>
      <c r="D53" s="257" t="s">
        <v>334</v>
      </c>
      <c r="E53" s="272">
        <v>2.4</v>
      </c>
      <c r="F53" s="274"/>
      <c r="G53" s="367">
        <f t="shared" si="1"/>
        <v>0</v>
      </c>
    </row>
    <row r="54" spans="1:7" ht="9" customHeight="1">
      <c r="A54" s="277"/>
      <c r="B54" s="284"/>
      <c r="C54" s="284"/>
      <c r="D54" s="252"/>
      <c r="E54" s="272"/>
      <c r="F54" s="260"/>
      <c r="G54" s="367"/>
    </row>
    <row r="55" spans="1:7" s="250" customFormat="1" ht="40.5" customHeight="1">
      <c r="A55" s="271">
        <f>A53+1</f>
        <v>6</v>
      </c>
      <c r="B55" s="276" t="s">
        <v>333</v>
      </c>
      <c r="C55" s="252"/>
      <c r="D55" s="257" t="s">
        <v>330</v>
      </c>
      <c r="E55" s="272">
        <v>1.1200000000000001</v>
      </c>
      <c r="F55" s="274"/>
      <c r="G55" s="367">
        <f t="shared" si="1"/>
        <v>0</v>
      </c>
    </row>
    <row r="56" spans="1:7" ht="9" customHeight="1">
      <c r="A56" s="277"/>
      <c r="B56" s="284"/>
      <c r="C56" s="252"/>
      <c r="D56" s="252"/>
      <c r="E56" s="272"/>
      <c r="F56" s="260"/>
      <c r="G56" s="367"/>
    </row>
    <row r="57" spans="1:7" s="250" customFormat="1" ht="52.5" customHeight="1">
      <c r="A57" s="271">
        <f>A55+1</f>
        <v>7</v>
      </c>
      <c r="B57" s="276" t="s">
        <v>332</v>
      </c>
      <c r="C57" s="252"/>
      <c r="D57" s="257" t="s">
        <v>330</v>
      </c>
      <c r="E57" s="272">
        <v>2.8</v>
      </c>
      <c r="F57" s="274"/>
      <c r="G57" s="367">
        <f t="shared" si="1"/>
        <v>0</v>
      </c>
    </row>
    <row r="58" spans="1:7" ht="9" customHeight="1">
      <c r="A58" s="277"/>
      <c r="B58" s="284"/>
      <c r="C58" s="259"/>
      <c r="D58" s="252"/>
      <c r="E58" s="272"/>
      <c r="F58" s="260"/>
      <c r="G58" s="367"/>
    </row>
    <row r="59" spans="1:7" s="250" customFormat="1" ht="39.75" customHeight="1">
      <c r="A59" s="271">
        <f>A57+1</f>
        <v>8</v>
      </c>
      <c r="B59" s="276" t="s">
        <v>331</v>
      </c>
      <c r="C59" s="252"/>
      <c r="D59" s="257" t="s">
        <v>330</v>
      </c>
      <c r="E59" s="272">
        <v>1.1200000000000001</v>
      </c>
      <c r="F59" s="274"/>
      <c r="G59" s="367">
        <f t="shared" si="1"/>
        <v>0</v>
      </c>
    </row>
    <row r="60" spans="1:7" ht="9" customHeight="1">
      <c r="A60" s="277"/>
      <c r="B60" s="284"/>
      <c r="C60" s="259"/>
      <c r="D60" s="252"/>
      <c r="E60" s="272"/>
      <c r="F60" s="260"/>
      <c r="G60" s="367"/>
    </row>
    <row r="61" spans="1:7" s="250" customFormat="1" ht="15" customHeight="1">
      <c r="A61" s="271"/>
      <c r="B61" s="286" t="s">
        <v>329</v>
      </c>
      <c r="C61" s="275"/>
      <c r="D61" s="257"/>
      <c r="E61" s="285"/>
      <c r="F61" s="274"/>
      <c r="G61" s="260"/>
    </row>
    <row r="62" spans="1:7" s="257" customFormat="1" ht="39.75" customHeight="1">
      <c r="A62" s="271">
        <f>A59+1</f>
        <v>9</v>
      </c>
      <c r="B62" s="276" t="s">
        <v>328</v>
      </c>
      <c r="C62" s="252"/>
      <c r="D62" s="257" t="s">
        <v>0</v>
      </c>
      <c r="E62" s="257">
        <v>12</v>
      </c>
      <c r="F62" s="260"/>
      <c r="G62" s="367">
        <f t="shared" ref="G62" si="2">ROUND(E62*F62,2)</f>
        <v>0</v>
      </c>
    </row>
    <row r="63" spans="1:7" ht="9" customHeight="1">
      <c r="A63" s="277"/>
      <c r="B63" s="284"/>
      <c r="C63" s="252"/>
      <c r="D63" s="257"/>
      <c r="E63" s="272"/>
      <c r="F63" s="260"/>
      <c r="G63" s="260"/>
    </row>
    <row r="64" spans="1:7" s="257" customFormat="1" ht="39.75" customHeight="1">
      <c r="A64" s="271">
        <f>A62+1</f>
        <v>10</v>
      </c>
      <c r="B64" s="276" t="s">
        <v>327</v>
      </c>
      <c r="C64" s="252"/>
      <c r="D64" s="257" t="s">
        <v>0</v>
      </c>
      <c r="E64" s="257">
        <v>12</v>
      </c>
      <c r="F64" s="260"/>
      <c r="G64" s="367">
        <f t="shared" ref="G64" si="3">ROUND(E64*F64,2)</f>
        <v>0</v>
      </c>
    </row>
    <row r="65" spans="1:8" ht="9" customHeight="1">
      <c r="A65" s="277"/>
      <c r="B65" s="284"/>
      <c r="C65" s="252"/>
      <c r="D65" s="257"/>
      <c r="E65" s="272"/>
      <c r="F65" s="260"/>
      <c r="G65" s="260"/>
    </row>
    <row r="66" spans="1:8" s="269" customFormat="1" ht="51.75" customHeight="1">
      <c r="A66" s="271">
        <f>A64+1</f>
        <v>11</v>
      </c>
      <c r="B66" s="283" t="s">
        <v>326</v>
      </c>
      <c r="C66" s="252"/>
      <c r="D66" s="257" t="s">
        <v>323</v>
      </c>
      <c r="E66" s="269">
        <v>1</v>
      </c>
      <c r="F66" s="260"/>
      <c r="G66" s="367">
        <f t="shared" ref="G66" si="4">ROUND(E66*F66,2)</f>
        <v>0</v>
      </c>
    </row>
    <row r="67" spans="1:8" ht="9" customHeight="1">
      <c r="A67" s="277"/>
      <c r="B67" s="273"/>
      <c r="C67" s="252"/>
      <c r="D67" s="257"/>
      <c r="E67" s="272"/>
      <c r="F67" s="260"/>
      <c r="G67" s="260"/>
    </row>
    <row r="68" spans="1:8" s="269" customFormat="1" ht="39.75" customHeight="1">
      <c r="A68" s="271">
        <f>A66+1</f>
        <v>12</v>
      </c>
      <c r="B68" s="283" t="s">
        <v>325</v>
      </c>
      <c r="C68" s="252"/>
      <c r="D68" s="257" t="s">
        <v>323</v>
      </c>
      <c r="E68" s="269">
        <v>1</v>
      </c>
      <c r="F68" s="260"/>
      <c r="G68" s="367">
        <f t="shared" ref="G68" si="5">ROUND(E68*F68,2)</f>
        <v>0</v>
      </c>
    </row>
    <row r="69" spans="1:8" ht="9" customHeight="1">
      <c r="A69" s="277"/>
      <c r="B69" s="273"/>
      <c r="C69" s="252"/>
      <c r="D69" s="257"/>
      <c r="E69" s="272"/>
      <c r="F69" s="260"/>
      <c r="G69" s="260"/>
    </row>
    <row r="70" spans="1:8" s="269" customFormat="1" ht="40.5" customHeight="1">
      <c r="A70" s="271">
        <f>A68+1</f>
        <v>13</v>
      </c>
      <c r="B70" s="282" t="s">
        <v>324</v>
      </c>
      <c r="C70" s="275"/>
      <c r="D70" s="269" t="s">
        <v>323</v>
      </c>
      <c r="E70" s="269">
        <v>1</v>
      </c>
      <c r="F70" s="274"/>
      <c r="G70" s="367">
        <f t="shared" ref="G70" si="6">ROUND(E70*F70,2)</f>
        <v>0</v>
      </c>
    </row>
    <row r="71" spans="1:8" ht="9" customHeight="1">
      <c r="A71" s="277"/>
      <c r="B71" s="273"/>
      <c r="C71" s="252"/>
      <c r="D71" s="257"/>
      <c r="E71" s="272"/>
      <c r="F71" s="260"/>
      <c r="G71" s="260"/>
    </row>
    <row r="72" spans="1:8" s="278" customFormat="1" ht="27.75" customHeight="1">
      <c r="A72" s="271">
        <f>A70+1</f>
        <v>14</v>
      </c>
      <c r="B72" s="281" t="s">
        <v>322</v>
      </c>
      <c r="C72" s="253"/>
      <c r="D72" s="269" t="s">
        <v>0</v>
      </c>
      <c r="E72" s="279">
        <v>36</v>
      </c>
      <c r="F72" s="280"/>
      <c r="G72" s="367">
        <f t="shared" ref="G72" si="7">ROUND(E72*F72,2)</f>
        <v>0</v>
      </c>
      <c r="H72" s="279"/>
    </row>
    <row r="73" spans="1:8" ht="9" customHeight="1">
      <c r="A73" s="277"/>
      <c r="B73" s="261"/>
      <c r="C73" s="252"/>
      <c r="D73" s="257"/>
      <c r="E73" s="257"/>
      <c r="F73" s="260"/>
      <c r="G73" s="260"/>
      <c r="H73" s="257"/>
    </row>
    <row r="74" spans="1:8" s="278" customFormat="1" ht="27.75" customHeight="1">
      <c r="A74" s="271">
        <f>A72+1</f>
        <v>15</v>
      </c>
      <c r="B74" s="273" t="s">
        <v>321</v>
      </c>
      <c r="C74" s="253"/>
      <c r="D74" s="269" t="s">
        <v>1</v>
      </c>
      <c r="E74" s="279">
        <v>8</v>
      </c>
      <c r="F74" s="280"/>
      <c r="G74" s="367">
        <f t="shared" ref="G74" si="8">ROUND(E74*F74,2)</f>
        <v>0</v>
      </c>
      <c r="H74" s="279"/>
    </row>
    <row r="75" spans="1:8" ht="9" customHeight="1">
      <c r="A75" s="277"/>
      <c r="B75" s="261"/>
      <c r="C75" s="252"/>
      <c r="D75" s="257"/>
      <c r="E75" s="257"/>
      <c r="F75" s="260"/>
      <c r="G75" s="260"/>
      <c r="H75" s="257"/>
    </row>
    <row r="76" spans="1:8" s="278" customFormat="1" ht="27" customHeight="1">
      <c r="A76" s="271">
        <f>A74+1</f>
        <v>16</v>
      </c>
      <c r="B76" s="273" t="s">
        <v>320</v>
      </c>
      <c r="C76" s="275"/>
      <c r="D76" s="269" t="s">
        <v>1</v>
      </c>
      <c r="E76" s="279">
        <v>4</v>
      </c>
      <c r="F76" s="280"/>
      <c r="G76" s="367">
        <f t="shared" ref="G76" si="9">ROUND(E76*F76,2)</f>
        <v>0</v>
      </c>
      <c r="H76" s="279"/>
    </row>
    <row r="77" spans="1:8" ht="9" customHeight="1">
      <c r="A77" s="277"/>
      <c r="B77" s="261"/>
      <c r="C77" s="252"/>
      <c r="D77" s="257"/>
      <c r="E77" s="257"/>
      <c r="F77" s="260"/>
      <c r="G77" s="260"/>
      <c r="H77" s="257"/>
    </row>
    <row r="78" spans="1:8" s="250" customFormat="1" ht="27.75" customHeight="1">
      <c r="A78" s="271">
        <f>A76+1</f>
        <v>17</v>
      </c>
      <c r="B78" s="276" t="s">
        <v>319</v>
      </c>
      <c r="C78" s="275"/>
      <c r="D78" s="257" t="s">
        <v>0</v>
      </c>
      <c r="E78" s="257">
        <v>8</v>
      </c>
      <c r="F78" s="274"/>
      <c r="G78" s="367">
        <f t="shared" ref="G78" si="10">ROUND(E78*F78,2)</f>
        <v>0</v>
      </c>
    </row>
    <row r="79" spans="1:8" ht="9" customHeight="1">
      <c r="A79" s="271"/>
      <c r="B79" s="273"/>
      <c r="C79" s="252"/>
      <c r="D79" s="257"/>
      <c r="E79" s="272"/>
      <c r="F79" s="260"/>
      <c r="G79" s="260"/>
    </row>
    <row r="80" spans="1:8" s="269" customFormat="1" ht="80.25" customHeight="1">
      <c r="A80" s="271">
        <f>A78+1</f>
        <v>18</v>
      </c>
      <c r="B80" s="270" t="s">
        <v>318</v>
      </c>
      <c r="C80" s="252"/>
      <c r="D80" s="257" t="s">
        <v>1</v>
      </c>
      <c r="E80" s="269">
        <v>2</v>
      </c>
      <c r="F80" s="260"/>
      <c r="G80" s="367">
        <f t="shared" ref="G80" si="11">ROUND(E80*F80,2)</f>
        <v>0</v>
      </c>
    </row>
    <row r="81" spans="1:7">
      <c r="A81" s="257"/>
      <c r="B81" s="259"/>
      <c r="C81" s="258"/>
      <c r="D81" s="257"/>
      <c r="E81" s="257"/>
      <c r="F81" s="260"/>
      <c r="G81" s="260"/>
    </row>
    <row r="82" spans="1:7" ht="15" thickBot="1">
      <c r="A82" s="268" t="s">
        <v>317</v>
      </c>
      <c r="B82" s="267"/>
      <c r="C82" s="266"/>
      <c r="D82" s="265"/>
      <c r="E82" s="264"/>
      <c r="F82" s="263"/>
      <c r="G82" s="262">
        <f>SUM(G44:G80)</f>
        <v>0</v>
      </c>
    </row>
    <row r="83" spans="1:7">
      <c r="A83" s="257"/>
      <c r="B83" s="259"/>
      <c r="C83" s="258"/>
      <c r="D83" s="257"/>
      <c r="E83" s="257"/>
      <c r="F83" s="260"/>
      <c r="G83" s="260"/>
    </row>
    <row r="84" spans="1:7" s="257" customFormat="1" ht="12.75">
      <c r="B84" s="259"/>
      <c r="C84" s="258"/>
      <c r="F84" s="260"/>
      <c r="G84" s="260"/>
    </row>
    <row r="85" spans="1:7">
      <c r="A85" s="301" t="s">
        <v>368</v>
      </c>
      <c r="B85" s="300"/>
      <c r="C85" s="299"/>
      <c r="D85" s="298"/>
      <c r="E85" s="297"/>
      <c r="F85" s="297"/>
      <c r="G85" s="296"/>
    </row>
    <row r="86" spans="1:7">
      <c r="A86" s="277"/>
      <c r="B86" s="261"/>
      <c r="C86" s="252"/>
      <c r="D86" s="257"/>
      <c r="E86" s="257"/>
      <c r="F86" s="324"/>
      <c r="G86" s="323"/>
    </row>
    <row r="87" spans="1:7" ht="102">
      <c r="A87" s="271"/>
      <c r="B87" s="294" t="s">
        <v>343</v>
      </c>
      <c r="C87" s="275"/>
      <c r="D87" s="269"/>
      <c r="E87" s="269"/>
      <c r="F87" s="293"/>
      <c r="G87" s="293"/>
    </row>
    <row r="88" spans="1:7" ht="15" thickBot="1">
      <c r="A88" s="277"/>
      <c r="B88" s="284"/>
      <c r="C88" s="284"/>
      <c r="D88" s="252"/>
      <c r="E88" s="285"/>
      <c r="F88" s="260"/>
      <c r="G88" s="260"/>
    </row>
    <row r="89" spans="1:7">
      <c r="A89" s="292" t="s">
        <v>342</v>
      </c>
      <c r="B89" s="291" t="s">
        <v>341</v>
      </c>
      <c r="C89" s="290"/>
      <c r="D89" s="289" t="s">
        <v>96</v>
      </c>
      <c r="E89" s="288" t="s">
        <v>97</v>
      </c>
      <c r="F89" s="288" t="s">
        <v>95</v>
      </c>
      <c r="G89" s="287" t="s">
        <v>340</v>
      </c>
    </row>
    <row r="90" spans="1:7">
      <c r="A90" s="257"/>
      <c r="B90" s="259"/>
      <c r="C90" s="258"/>
      <c r="D90" s="257"/>
      <c r="E90" s="257"/>
      <c r="F90" s="257"/>
      <c r="G90" s="257"/>
    </row>
    <row r="91" spans="1:7" ht="52.5">
      <c r="A91" s="271">
        <v>1</v>
      </c>
      <c r="B91" s="322" t="s">
        <v>367</v>
      </c>
      <c r="C91" s="252"/>
      <c r="D91" s="257" t="s">
        <v>1</v>
      </c>
      <c r="E91" s="269">
        <v>2</v>
      </c>
      <c r="F91" s="260"/>
      <c r="G91" s="367">
        <f t="shared" ref="G91:G99" si="12">ROUND(E91*F91,2)</f>
        <v>0</v>
      </c>
    </row>
    <row r="92" spans="1:7">
      <c r="A92" s="277"/>
      <c r="B92" s="261"/>
      <c r="C92" s="252"/>
      <c r="D92" s="257"/>
      <c r="E92" s="257"/>
      <c r="F92" s="304"/>
      <c r="G92" s="280"/>
    </row>
    <row r="93" spans="1:7" ht="90.75">
      <c r="A93" s="277">
        <f>A91+1</f>
        <v>2</v>
      </c>
      <c r="B93" s="322" t="s">
        <v>366</v>
      </c>
      <c r="C93" s="252"/>
      <c r="D93" s="257" t="s">
        <v>0</v>
      </c>
      <c r="E93" s="269">
        <v>22</v>
      </c>
      <c r="F93" s="260"/>
      <c r="G93" s="367">
        <f t="shared" si="12"/>
        <v>0</v>
      </c>
    </row>
    <row r="94" spans="1:7">
      <c r="A94" s="277"/>
      <c r="B94" s="273"/>
      <c r="C94" s="252"/>
      <c r="D94" s="257"/>
      <c r="E94" s="272"/>
      <c r="F94" s="260"/>
      <c r="G94" s="280"/>
    </row>
    <row r="95" spans="1:7" ht="27">
      <c r="A95" s="277">
        <f>A93+1</f>
        <v>3</v>
      </c>
      <c r="B95" s="276" t="s">
        <v>365</v>
      </c>
      <c r="C95" s="252"/>
      <c r="D95" s="257" t="s">
        <v>0</v>
      </c>
      <c r="E95" s="269">
        <v>55</v>
      </c>
      <c r="F95" s="274"/>
      <c r="G95" s="367">
        <f t="shared" si="12"/>
        <v>0</v>
      </c>
    </row>
    <row r="96" spans="1:7">
      <c r="A96" s="277"/>
      <c r="B96" s="273"/>
      <c r="C96" s="252"/>
      <c r="D96" s="257"/>
      <c r="E96" s="272"/>
      <c r="F96" s="260"/>
      <c r="G96" s="280"/>
    </row>
    <row r="97" spans="1:7" ht="54">
      <c r="A97" s="277">
        <f>A95+1</f>
        <v>4</v>
      </c>
      <c r="B97" s="284" t="s">
        <v>364</v>
      </c>
      <c r="C97" s="252"/>
      <c r="D97" s="257" t="s">
        <v>323</v>
      </c>
      <c r="E97" s="269">
        <v>2</v>
      </c>
      <c r="F97" s="260"/>
      <c r="G97" s="367">
        <f t="shared" si="12"/>
        <v>0</v>
      </c>
    </row>
    <row r="98" spans="1:7">
      <c r="A98" s="277"/>
      <c r="B98" s="273"/>
      <c r="C98" s="252"/>
      <c r="D98" s="257"/>
      <c r="E98" s="272"/>
      <c r="F98" s="260"/>
      <c r="G98" s="280"/>
    </row>
    <row r="99" spans="1:7" ht="25.5">
      <c r="A99" s="277">
        <f>A97+1</f>
        <v>5</v>
      </c>
      <c r="B99" s="276" t="s">
        <v>363</v>
      </c>
      <c r="C99" s="252"/>
      <c r="D99" s="257" t="s">
        <v>1</v>
      </c>
      <c r="E99" s="269">
        <v>1</v>
      </c>
      <c r="F99" s="260"/>
      <c r="G99" s="367">
        <f t="shared" si="12"/>
        <v>0</v>
      </c>
    </row>
    <row r="100" spans="1:7">
      <c r="A100" s="277"/>
      <c r="B100" s="273"/>
      <c r="C100" s="252"/>
      <c r="D100" s="257"/>
      <c r="E100" s="272"/>
      <c r="F100" s="260"/>
      <c r="G100" s="260"/>
    </row>
    <row r="101" spans="1:7" ht="38.25">
      <c r="A101" s="277">
        <f>A99+1</f>
        <v>6</v>
      </c>
      <c r="B101" s="318" t="s">
        <v>362</v>
      </c>
      <c r="C101" s="252"/>
      <c r="D101" s="321"/>
      <c r="E101" s="320"/>
      <c r="F101" s="319"/>
      <c r="G101" s="319"/>
    </row>
    <row r="102" spans="1:7">
      <c r="A102" s="271"/>
      <c r="B102" s="316" t="s">
        <v>361</v>
      </c>
      <c r="C102" s="283"/>
      <c r="D102" s="315"/>
      <c r="E102" s="315"/>
      <c r="F102" s="314"/>
      <c r="G102" s="313"/>
    </row>
    <row r="103" spans="1:7" ht="25.5">
      <c r="A103" s="277"/>
      <c r="B103" s="273" t="s">
        <v>360</v>
      </c>
      <c r="C103" s="252"/>
      <c r="D103" s="311">
        <v>1</v>
      </c>
      <c r="E103" s="317"/>
      <c r="F103" s="260"/>
      <c r="G103" s="260"/>
    </row>
    <row r="104" spans="1:7" ht="51">
      <c r="A104" s="277"/>
      <c r="B104" s="259" t="s">
        <v>359</v>
      </c>
      <c r="C104" s="258"/>
      <c r="D104" s="311">
        <v>1</v>
      </c>
      <c r="E104" s="317"/>
      <c r="F104" s="260"/>
      <c r="G104" s="260"/>
    </row>
    <row r="105" spans="1:7" ht="51">
      <c r="A105" s="277"/>
      <c r="B105" s="259" t="s">
        <v>358</v>
      </c>
      <c r="C105" s="258"/>
      <c r="D105" s="311">
        <v>1</v>
      </c>
      <c r="E105" s="317"/>
      <c r="F105" s="260"/>
      <c r="G105" s="260"/>
    </row>
    <row r="106" spans="1:7" ht="51">
      <c r="A106" s="277"/>
      <c r="B106" s="281" t="s">
        <v>357</v>
      </c>
      <c r="C106" s="258"/>
      <c r="D106" s="311">
        <v>1</v>
      </c>
      <c r="E106" s="317"/>
      <c r="F106" s="260"/>
      <c r="G106" s="260"/>
    </row>
    <row r="107" spans="1:7" ht="38.25">
      <c r="A107" s="277"/>
      <c r="B107" s="259" t="s">
        <v>356</v>
      </c>
      <c r="C107" s="258"/>
      <c r="D107" s="311">
        <v>1</v>
      </c>
      <c r="E107" s="317"/>
      <c r="F107" s="260"/>
      <c r="G107" s="260"/>
    </row>
    <row r="108" spans="1:7" ht="51">
      <c r="A108" s="277"/>
      <c r="B108" s="259" t="s">
        <v>355</v>
      </c>
      <c r="C108" s="258"/>
      <c r="D108" s="311">
        <v>1</v>
      </c>
      <c r="E108" s="317"/>
      <c r="F108" s="260"/>
      <c r="G108" s="260"/>
    </row>
    <row r="109" spans="1:7">
      <c r="A109" s="277"/>
      <c r="B109" s="259" t="s">
        <v>354</v>
      </c>
      <c r="C109" s="258"/>
      <c r="D109" s="311">
        <v>1</v>
      </c>
      <c r="E109" s="317"/>
      <c r="F109" s="260"/>
      <c r="G109" s="260"/>
    </row>
    <row r="110" spans="1:7">
      <c r="A110" s="271"/>
      <c r="B110" s="316" t="s">
        <v>353</v>
      </c>
      <c r="C110" s="283"/>
      <c r="D110" s="315"/>
      <c r="E110" s="315"/>
      <c r="F110" s="314"/>
      <c r="G110" s="313"/>
    </row>
    <row r="111" spans="1:7" ht="89.25">
      <c r="A111" s="277"/>
      <c r="B111" s="318" t="s">
        <v>352</v>
      </c>
      <c r="C111" s="258"/>
      <c r="D111" s="311">
        <v>1</v>
      </c>
      <c r="E111" s="317"/>
      <c r="F111" s="260"/>
      <c r="G111" s="260"/>
    </row>
    <row r="112" spans="1:7" ht="25.5">
      <c r="A112" s="277"/>
      <c r="B112" s="281" t="s">
        <v>351</v>
      </c>
      <c r="C112" s="258"/>
      <c r="D112" s="311">
        <v>1</v>
      </c>
      <c r="E112" s="317"/>
      <c r="F112" s="260"/>
      <c r="G112" s="260"/>
    </row>
    <row r="113" spans="1:7">
      <c r="A113" s="271"/>
      <c r="B113" s="316" t="s">
        <v>350</v>
      </c>
      <c r="C113" s="283"/>
      <c r="D113" s="315"/>
      <c r="E113" s="315"/>
      <c r="F113" s="314"/>
      <c r="G113" s="313"/>
    </row>
    <row r="114" spans="1:7" ht="76.5">
      <c r="A114" s="277"/>
      <c r="B114" s="312" t="s">
        <v>349</v>
      </c>
      <c r="C114" s="253"/>
      <c r="D114" s="311">
        <v>1</v>
      </c>
      <c r="E114" s="251"/>
      <c r="F114" s="310"/>
      <c r="G114" s="368"/>
    </row>
    <row r="115" spans="1:7">
      <c r="B115" s="309" t="s">
        <v>348</v>
      </c>
      <c r="C115" s="308"/>
      <c r="D115" s="307" t="s">
        <v>323</v>
      </c>
      <c r="E115" s="306">
        <v>1</v>
      </c>
      <c r="F115" s="305"/>
      <c r="G115" s="367">
        <f t="shared" ref="G115:G117" si="13">ROUND(E115*F115,2)</f>
        <v>0</v>
      </c>
    </row>
    <row r="116" spans="1:7">
      <c r="A116" s="277"/>
      <c r="B116" s="261"/>
      <c r="C116" s="252"/>
      <c r="D116" s="257"/>
      <c r="E116" s="257"/>
      <c r="F116" s="304"/>
      <c r="G116" s="280"/>
    </row>
    <row r="117" spans="1:7" ht="114.75">
      <c r="A117" s="271">
        <f>A101+1</f>
        <v>7</v>
      </c>
      <c r="B117" s="303" t="s">
        <v>347</v>
      </c>
      <c r="C117" s="258"/>
      <c r="D117" s="257" t="s">
        <v>1</v>
      </c>
      <c r="E117" s="302">
        <v>1</v>
      </c>
      <c r="F117" s="274"/>
      <c r="G117" s="367">
        <f t="shared" si="13"/>
        <v>0</v>
      </c>
    </row>
    <row r="118" spans="1:7">
      <c r="A118" s="257"/>
      <c r="B118" s="259"/>
      <c r="C118" s="258"/>
      <c r="D118" s="257"/>
      <c r="E118" s="257"/>
      <c r="F118" s="260"/>
      <c r="G118" s="260"/>
    </row>
    <row r="119" spans="1:7" ht="15" thickBot="1">
      <c r="A119" s="268" t="s">
        <v>346</v>
      </c>
      <c r="B119" s="267"/>
      <c r="C119" s="266"/>
      <c r="D119" s="265"/>
      <c r="E119" s="264"/>
      <c r="F119" s="263"/>
      <c r="G119" s="262">
        <f>SUM(G91:G117)</f>
        <v>0</v>
      </c>
    </row>
    <row r="120" spans="1:7">
      <c r="A120" s="257"/>
      <c r="B120" s="259"/>
      <c r="C120" s="258"/>
      <c r="D120" s="257"/>
      <c r="E120" s="257"/>
      <c r="F120" s="260"/>
      <c r="G120" s="260"/>
    </row>
    <row r="121" spans="1:7">
      <c r="A121" s="257"/>
      <c r="B121" s="259"/>
      <c r="C121" s="258"/>
      <c r="D121" s="257"/>
      <c r="E121" s="257"/>
      <c r="F121" s="260"/>
      <c r="G121" s="260"/>
    </row>
    <row r="122" spans="1:7">
      <c r="A122" s="301" t="s">
        <v>437</v>
      </c>
      <c r="B122" s="300"/>
      <c r="C122" s="299"/>
      <c r="D122" s="298"/>
      <c r="E122" s="297"/>
      <c r="F122" s="297"/>
      <c r="G122" s="296"/>
    </row>
    <row r="123" spans="1:7">
      <c r="A123" s="277"/>
      <c r="B123" s="273"/>
      <c r="C123" s="252"/>
      <c r="D123" s="257"/>
      <c r="E123" s="272"/>
      <c r="F123" s="295"/>
      <c r="G123" s="295"/>
    </row>
    <row r="124" spans="1:7" ht="102">
      <c r="A124" s="271"/>
      <c r="B124" s="294" t="s">
        <v>343</v>
      </c>
      <c r="C124" s="275"/>
      <c r="D124" s="269"/>
      <c r="E124" s="269"/>
      <c r="F124" s="293"/>
      <c r="G124" s="293"/>
    </row>
    <row r="125" spans="1:7" ht="15" thickBot="1">
      <c r="A125" s="277"/>
      <c r="B125" s="284"/>
      <c r="C125" s="284"/>
      <c r="D125" s="252"/>
      <c r="E125" s="285"/>
      <c r="F125" s="260"/>
      <c r="G125" s="260"/>
    </row>
    <row r="126" spans="1:7">
      <c r="A126" s="292" t="s">
        <v>342</v>
      </c>
      <c r="B126" s="291" t="s">
        <v>341</v>
      </c>
      <c r="C126" s="290"/>
      <c r="D126" s="289" t="s">
        <v>96</v>
      </c>
      <c r="E126" s="288" t="s">
        <v>97</v>
      </c>
      <c r="F126" s="288" t="s">
        <v>95</v>
      </c>
      <c r="G126" s="287" t="s">
        <v>340</v>
      </c>
    </row>
    <row r="127" spans="1:7">
      <c r="A127" s="257"/>
      <c r="B127" s="259"/>
      <c r="C127" s="258"/>
      <c r="D127" s="257"/>
      <c r="E127" s="257"/>
      <c r="F127" s="257"/>
      <c r="G127" s="257"/>
    </row>
    <row r="128" spans="1:7" ht="25.5">
      <c r="A128" s="271">
        <v>1</v>
      </c>
      <c r="B128" s="281" t="s">
        <v>436</v>
      </c>
      <c r="C128" s="275"/>
      <c r="D128" s="257"/>
      <c r="E128" s="302"/>
      <c r="F128" s="274"/>
      <c r="G128" s="274"/>
    </row>
    <row r="129" spans="1:7">
      <c r="A129" s="277"/>
      <c r="B129" s="261" t="s">
        <v>434</v>
      </c>
      <c r="C129" s="252"/>
      <c r="D129" s="257" t="s">
        <v>0</v>
      </c>
      <c r="E129" s="302">
        <v>5</v>
      </c>
      <c r="F129" s="274"/>
      <c r="G129" s="367">
        <f t="shared" ref="G129" si="14">ROUND(E129*F129,2)</f>
        <v>0</v>
      </c>
    </row>
    <row r="130" spans="1:7">
      <c r="A130" s="277"/>
      <c r="B130" s="273"/>
      <c r="C130" s="252"/>
      <c r="D130" s="257"/>
      <c r="E130" s="272"/>
      <c r="F130" s="260"/>
      <c r="G130" s="260"/>
    </row>
    <row r="131" spans="1:7" ht="25.5">
      <c r="A131" s="277">
        <f>A128+1</f>
        <v>2</v>
      </c>
      <c r="B131" s="276" t="s">
        <v>435</v>
      </c>
      <c r="C131" s="252"/>
      <c r="D131" s="257"/>
      <c r="E131" s="269"/>
      <c r="F131" s="260"/>
      <c r="G131" s="260"/>
    </row>
    <row r="132" spans="1:7">
      <c r="A132" s="337"/>
      <c r="B132" s="261" t="s">
        <v>434</v>
      </c>
      <c r="C132" s="336"/>
      <c r="D132" s="257" t="s">
        <v>323</v>
      </c>
      <c r="E132" s="302">
        <v>2</v>
      </c>
      <c r="F132" s="274"/>
      <c r="G132" s="367">
        <f t="shared" ref="G132" si="15">ROUND(E132*F132,2)</f>
        <v>0</v>
      </c>
    </row>
    <row r="133" spans="1:7">
      <c r="A133" s="277"/>
      <c r="B133" s="273"/>
      <c r="C133" s="252"/>
      <c r="D133" s="257"/>
      <c r="E133" s="272"/>
      <c r="F133" s="260"/>
      <c r="G133" s="260"/>
    </row>
    <row r="134" spans="1:7" ht="51">
      <c r="A134" s="271">
        <f>A131+1</f>
        <v>3</v>
      </c>
      <c r="B134" s="281" t="s">
        <v>433</v>
      </c>
      <c r="C134" s="275"/>
      <c r="D134" s="257"/>
      <c r="E134" s="302"/>
      <c r="F134" s="274"/>
      <c r="G134" s="274"/>
    </row>
    <row r="135" spans="1:7">
      <c r="A135" s="271"/>
      <c r="B135" s="273" t="s">
        <v>432</v>
      </c>
      <c r="C135" s="275"/>
      <c r="D135" s="257" t="s">
        <v>0</v>
      </c>
      <c r="E135" s="302">
        <v>24</v>
      </c>
      <c r="F135" s="274"/>
      <c r="G135" s="367">
        <f t="shared" ref="G135:G136" si="16">ROUND(E135*F135,2)</f>
        <v>0</v>
      </c>
    </row>
    <row r="136" spans="1:7">
      <c r="A136" s="271"/>
      <c r="B136" s="273" t="s">
        <v>431</v>
      </c>
      <c r="C136" s="275"/>
      <c r="D136" s="257" t="s">
        <v>0</v>
      </c>
      <c r="E136" s="302">
        <v>12</v>
      </c>
      <c r="F136" s="274"/>
      <c r="G136" s="367">
        <f t="shared" si="16"/>
        <v>0</v>
      </c>
    </row>
    <row r="137" spans="1:7">
      <c r="A137" s="277"/>
      <c r="B137" s="261"/>
      <c r="C137" s="252"/>
      <c r="D137" s="257"/>
      <c r="E137" s="302"/>
      <c r="F137" s="260"/>
      <c r="G137" s="260"/>
    </row>
    <row r="138" spans="1:7" ht="51">
      <c r="A138" s="271">
        <f>A134+1</f>
        <v>4</v>
      </c>
      <c r="B138" s="281" t="s">
        <v>430</v>
      </c>
      <c r="C138" s="275"/>
      <c r="D138" s="257"/>
      <c r="E138" s="302"/>
      <c r="F138" s="274"/>
      <c r="G138" s="274"/>
    </row>
    <row r="139" spans="1:7">
      <c r="A139" s="271"/>
      <c r="B139" s="273" t="s">
        <v>429</v>
      </c>
      <c r="C139" s="275"/>
      <c r="D139" s="257" t="s">
        <v>0</v>
      </c>
      <c r="E139" s="302">
        <v>12</v>
      </c>
      <c r="F139" s="274"/>
      <c r="G139" s="367">
        <f t="shared" ref="G139" si="17">ROUND(E139*F139,2)</f>
        <v>0</v>
      </c>
    </row>
    <row r="140" spans="1:7">
      <c r="A140" s="271"/>
      <c r="B140" s="273"/>
      <c r="C140" s="275"/>
      <c r="D140" s="257"/>
      <c r="E140" s="302"/>
      <c r="F140" s="274"/>
      <c r="G140" s="274"/>
    </row>
    <row r="141" spans="1:7" ht="38.25">
      <c r="A141" s="271">
        <f>A138+1</f>
        <v>5</v>
      </c>
      <c r="B141" s="281" t="s">
        <v>428</v>
      </c>
      <c r="C141" s="275"/>
      <c r="D141" s="257"/>
      <c r="E141" s="302"/>
      <c r="F141" s="274"/>
      <c r="G141" s="274"/>
    </row>
    <row r="142" spans="1:7">
      <c r="A142" s="271"/>
      <c r="B142" s="335" t="s">
        <v>427</v>
      </c>
      <c r="C142" s="275"/>
      <c r="D142" s="257" t="s">
        <v>0</v>
      </c>
      <c r="E142" s="302">
        <v>4</v>
      </c>
      <c r="F142" s="274"/>
      <c r="G142" s="367">
        <f t="shared" ref="G142:G144" si="18">ROUND(E142*F142,2)</f>
        <v>0</v>
      </c>
    </row>
    <row r="143" spans="1:7">
      <c r="A143" s="271"/>
      <c r="B143" s="335" t="s">
        <v>426</v>
      </c>
      <c r="C143" s="275"/>
      <c r="D143" s="257" t="s">
        <v>0</v>
      </c>
      <c r="E143" s="302">
        <v>3</v>
      </c>
      <c r="F143" s="274"/>
      <c r="G143" s="367">
        <f t="shared" si="18"/>
        <v>0</v>
      </c>
    </row>
    <row r="144" spans="1:7">
      <c r="A144" s="271"/>
      <c r="B144" s="335" t="s">
        <v>425</v>
      </c>
      <c r="C144" s="275"/>
      <c r="D144" s="257" t="s">
        <v>0</v>
      </c>
      <c r="E144" s="302">
        <v>3</v>
      </c>
      <c r="F144" s="274"/>
      <c r="G144" s="367">
        <f t="shared" si="18"/>
        <v>0</v>
      </c>
    </row>
    <row r="145" spans="1:7">
      <c r="A145" s="277"/>
      <c r="B145" s="261"/>
      <c r="C145" s="252"/>
      <c r="D145" s="257"/>
      <c r="E145" s="302"/>
      <c r="F145" s="260"/>
      <c r="G145" s="260"/>
    </row>
    <row r="146" spans="1:7" ht="120.75">
      <c r="A146" s="277">
        <f>A141+1</f>
        <v>6</v>
      </c>
      <c r="B146" s="281" t="s">
        <v>424</v>
      </c>
      <c r="C146" s="252"/>
      <c r="D146" s="257" t="s">
        <v>323</v>
      </c>
      <c r="E146" s="370">
        <v>1</v>
      </c>
      <c r="F146" s="371"/>
      <c r="G146" s="71">
        <f t="shared" ref="G146" si="19">ROUND(E146*F146,2)</f>
        <v>0</v>
      </c>
    </row>
    <row r="147" spans="1:7">
      <c r="A147" s="277"/>
      <c r="B147" s="273"/>
      <c r="C147" s="252"/>
      <c r="D147" s="257"/>
      <c r="E147" s="372"/>
      <c r="F147" s="371"/>
      <c r="G147" s="371"/>
    </row>
    <row r="148" spans="1:7" ht="65.25">
      <c r="A148" s="271">
        <f>A146+1</f>
        <v>7</v>
      </c>
      <c r="B148" s="281" t="s">
        <v>423</v>
      </c>
      <c r="C148" s="275"/>
      <c r="D148" s="269" t="s">
        <v>1</v>
      </c>
      <c r="E148" s="373">
        <v>1</v>
      </c>
      <c r="F148" s="374"/>
      <c r="G148" s="71">
        <f t="shared" ref="G148" si="20">ROUND(E148*F148,2)</f>
        <v>0</v>
      </c>
    </row>
    <row r="149" spans="1:7">
      <c r="A149" s="271"/>
      <c r="B149" s="273"/>
      <c r="C149" s="275"/>
      <c r="D149" s="269"/>
      <c r="E149" s="373"/>
      <c r="F149" s="374"/>
      <c r="G149" s="374"/>
    </row>
    <row r="150" spans="1:7" ht="25.5">
      <c r="A150" s="271">
        <f>A148+1</f>
        <v>8</v>
      </c>
      <c r="B150" s="259" t="s">
        <v>422</v>
      </c>
      <c r="C150" s="252"/>
      <c r="D150" s="257"/>
      <c r="E150" s="373"/>
      <c r="F150" s="371"/>
      <c r="G150" s="371"/>
    </row>
    <row r="151" spans="1:7">
      <c r="A151" s="271"/>
      <c r="B151" s="273" t="s">
        <v>421</v>
      </c>
      <c r="C151" s="275"/>
      <c r="D151" s="257" t="s">
        <v>0</v>
      </c>
      <c r="E151" s="370">
        <v>50</v>
      </c>
      <c r="F151" s="374"/>
      <c r="G151" s="71">
        <f t="shared" ref="G151:G157" si="21">ROUND(E151*F151,2)</f>
        <v>0</v>
      </c>
    </row>
    <row r="152" spans="1:7">
      <c r="A152" s="277"/>
      <c r="B152" s="261"/>
      <c r="C152" s="252"/>
      <c r="D152" s="257"/>
      <c r="E152" s="257"/>
      <c r="F152" s="304"/>
      <c r="G152" s="280"/>
    </row>
    <row r="153" spans="1:7" ht="65.25">
      <c r="A153" s="271">
        <f>A150+1</f>
        <v>9</v>
      </c>
      <c r="B153" s="261" t="s">
        <v>420</v>
      </c>
      <c r="C153" s="252"/>
      <c r="D153" s="257" t="s">
        <v>323</v>
      </c>
      <c r="E153" s="334">
        <v>8</v>
      </c>
      <c r="F153" s="333"/>
      <c r="G153" s="367">
        <f t="shared" si="21"/>
        <v>0</v>
      </c>
    </row>
    <row r="154" spans="1:7">
      <c r="A154" s="277"/>
      <c r="B154" s="261"/>
      <c r="C154" s="252"/>
      <c r="D154" s="257"/>
      <c r="E154" s="257"/>
      <c r="F154" s="304"/>
      <c r="G154" s="280"/>
    </row>
    <row r="155" spans="1:7" ht="89.25">
      <c r="A155" s="271">
        <f>A153+1</f>
        <v>10</v>
      </c>
      <c r="B155" s="332" t="s">
        <v>419</v>
      </c>
      <c r="C155" s="275"/>
      <c r="D155" s="257" t="s">
        <v>1</v>
      </c>
      <c r="E155" s="302">
        <v>2</v>
      </c>
      <c r="F155" s="274"/>
      <c r="G155" s="367">
        <f t="shared" si="21"/>
        <v>0</v>
      </c>
    </row>
    <row r="156" spans="1:7">
      <c r="A156" s="277"/>
      <c r="B156" s="261"/>
      <c r="C156" s="252"/>
      <c r="D156" s="257"/>
      <c r="E156" s="302"/>
      <c r="F156" s="260"/>
      <c r="G156" s="280"/>
    </row>
    <row r="157" spans="1:7" ht="165.75">
      <c r="A157" s="271">
        <f>A155+1</f>
        <v>11</v>
      </c>
      <c r="B157" s="273" t="s">
        <v>418</v>
      </c>
      <c r="C157" s="253"/>
      <c r="D157" s="269" t="s">
        <v>1</v>
      </c>
      <c r="E157" s="279">
        <v>1</v>
      </c>
      <c r="F157" s="280"/>
      <c r="G157" s="367">
        <f t="shared" si="21"/>
        <v>0</v>
      </c>
    </row>
    <row r="158" spans="1:7">
      <c r="A158" s="277"/>
      <c r="B158" s="261"/>
      <c r="C158" s="252"/>
      <c r="D158" s="257"/>
      <c r="E158" s="257"/>
      <c r="F158" s="304"/>
      <c r="G158" s="280"/>
    </row>
    <row r="159" spans="1:7" ht="191.25">
      <c r="A159" s="271">
        <f>A157+1</f>
        <v>12</v>
      </c>
      <c r="B159" s="318" t="s">
        <v>417</v>
      </c>
      <c r="C159" s="252"/>
      <c r="D159" s="321"/>
      <c r="E159" s="320"/>
      <c r="F159" s="319"/>
      <c r="G159" s="319"/>
    </row>
    <row r="160" spans="1:7" ht="54">
      <c r="A160" s="277"/>
      <c r="B160" s="273" t="s">
        <v>416</v>
      </c>
      <c r="C160" s="252"/>
      <c r="D160" s="311">
        <v>1</v>
      </c>
      <c r="E160" s="317"/>
      <c r="F160" s="260"/>
      <c r="G160" s="260"/>
    </row>
    <row r="161" spans="1:7">
      <c r="A161" s="271"/>
      <c r="B161" s="273" t="s">
        <v>415</v>
      </c>
      <c r="C161" s="275"/>
      <c r="D161" s="311">
        <v>3</v>
      </c>
      <c r="E161" s="320"/>
      <c r="F161" s="274"/>
      <c r="G161" s="274"/>
    </row>
    <row r="162" spans="1:7" ht="41.25">
      <c r="A162" s="277"/>
      <c r="B162" s="273" t="s">
        <v>414</v>
      </c>
      <c r="C162" s="252"/>
      <c r="D162" s="311">
        <v>1</v>
      </c>
      <c r="E162" s="317"/>
      <c r="F162" s="260"/>
      <c r="G162" s="260"/>
    </row>
    <row r="163" spans="1:7" ht="38.25">
      <c r="A163" s="277"/>
      <c r="B163" s="273" t="s">
        <v>413</v>
      </c>
      <c r="C163" s="258">
        <v>1</v>
      </c>
      <c r="D163" s="311">
        <v>1</v>
      </c>
      <c r="E163" s="317"/>
      <c r="F163" s="260"/>
      <c r="G163" s="260"/>
    </row>
    <row r="164" spans="1:7" ht="25.5">
      <c r="A164" s="277"/>
      <c r="B164" s="273" t="s">
        <v>412</v>
      </c>
      <c r="C164" s="258"/>
      <c r="D164" s="311">
        <v>1</v>
      </c>
      <c r="E164" s="317"/>
      <c r="F164" s="260"/>
      <c r="G164" s="260"/>
    </row>
    <row r="165" spans="1:7" ht="38.25">
      <c r="A165" s="277"/>
      <c r="B165" s="273" t="s">
        <v>411</v>
      </c>
      <c r="C165" s="258"/>
      <c r="D165" s="311">
        <v>1</v>
      </c>
      <c r="E165" s="317"/>
      <c r="F165" s="260"/>
      <c r="G165" s="260"/>
    </row>
    <row r="166" spans="1:7" ht="63.75">
      <c r="A166" s="271"/>
      <c r="B166" s="273" t="s">
        <v>410</v>
      </c>
      <c r="C166" s="283"/>
      <c r="D166" s="311">
        <v>1</v>
      </c>
      <c r="E166" s="315"/>
      <c r="F166" s="314"/>
      <c r="G166" s="313"/>
    </row>
    <row r="167" spans="1:7" ht="63.75">
      <c r="A167" s="271"/>
      <c r="B167" s="273" t="s">
        <v>409</v>
      </c>
      <c r="C167" s="283"/>
      <c r="D167" s="311">
        <v>1</v>
      </c>
      <c r="E167" s="315"/>
      <c r="F167" s="314"/>
      <c r="G167" s="313"/>
    </row>
    <row r="168" spans="1:7" ht="25.5">
      <c r="A168" s="277"/>
      <c r="B168" s="273" t="s">
        <v>408</v>
      </c>
      <c r="C168" s="258"/>
      <c r="D168" s="311">
        <v>1</v>
      </c>
      <c r="E168" s="317"/>
      <c r="F168" s="260"/>
      <c r="G168" s="260"/>
    </row>
    <row r="169" spans="1:7" ht="28.5">
      <c r="A169" s="277"/>
      <c r="B169" s="273" t="s">
        <v>407</v>
      </c>
      <c r="C169" s="258"/>
      <c r="D169" s="311">
        <v>1</v>
      </c>
      <c r="E169" s="317"/>
      <c r="F169" s="260"/>
      <c r="G169" s="260"/>
    </row>
    <row r="170" spans="1:7" ht="28.5">
      <c r="A170" s="277"/>
      <c r="B170" s="273" t="s">
        <v>406</v>
      </c>
      <c r="C170" s="258"/>
      <c r="D170" s="311">
        <v>3</v>
      </c>
      <c r="E170" s="317"/>
      <c r="F170" s="260"/>
      <c r="G170" s="260"/>
    </row>
    <row r="171" spans="1:7" ht="28.5">
      <c r="A171" s="277"/>
      <c r="B171" s="273" t="s">
        <v>405</v>
      </c>
      <c r="C171" s="258"/>
      <c r="D171" s="311">
        <v>1</v>
      </c>
      <c r="E171" s="317"/>
      <c r="F171" s="260"/>
      <c r="G171" s="260"/>
    </row>
    <row r="172" spans="1:7" ht="28.5">
      <c r="A172" s="277"/>
      <c r="B172" s="273" t="s">
        <v>404</v>
      </c>
      <c r="C172" s="258"/>
      <c r="D172" s="311">
        <v>2</v>
      </c>
      <c r="E172" s="315"/>
      <c r="F172" s="260"/>
      <c r="G172" s="260"/>
    </row>
    <row r="173" spans="1:7" ht="41.25">
      <c r="A173" s="277"/>
      <c r="B173" s="273" t="s">
        <v>403</v>
      </c>
      <c r="C173" s="258"/>
      <c r="D173" s="311">
        <v>1</v>
      </c>
      <c r="E173" s="317"/>
      <c r="F173" s="260"/>
      <c r="G173" s="260"/>
    </row>
    <row r="174" spans="1:7" ht="69.75">
      <c r="A174" s="277"/>
      <c r="B174" s="273" t="s">
        <v>402</v>
      </c>
      <c r="C174" s="258"/>
      <c r="D174" s="311">
        <v>1</v>
      </c>
      <c r="E174" s="317"/>
      <c r="F174" s="260"/>
      <c r="G174" s="260"/>
    </row>
    <row r="175" spans="1:7" ht="69.75">
      <c r="A175" s="277"/>
      <c r="B175" s="273" t="s">
        <v>401</v>
      </c>
      <c r="C175" s="258"/>
      <c r="D175" s="311">
        <v>2</v>
      </c>
      <c r="E175" s="317"/>
      <c r="F175" s="260"/>
      <c r="G175" s="260"/>
    </row>
    <row r="176" spans="1:7" ht="51">
      <c r="A176" s="277"/>
      <c r="B176" s="273" t="s">
        <v>400</v>
      </c>
      <c r="C176" s="258"/>
      <c r="D176" s="311">
        <v>2</v>
      </c>
      <c r="E176" s="317"/>
      <c r="F176" s="260"/>
      <c r="G176" s="260"/>
    </row>
    <row r="177" spans="1:7" ht="51">
      <c r="A177" s="277"/>
      <c r="B177" s="273" t="s">
        <v>399</v>
      </c>
      <c r="C177" s="311">
        <v>1</v>
      </c>
      <c r="D177" s="311">
        <v>3</v>
      </c>
      <c r="E177" s="251"/>
      <c r="F177" s="310"/>
      <c r="G177" s="310"/>
    </row>
    <row r="178" spans="1:7" ht="41.25">
      <c r="A178" s="277"/>
      <c r="B178" s="273" t="s">
        <v>398</v>
      </c>
      <c r="C178" s="258"/>
      <c r="D178" s="311">
        <v>1</v>
      </c>
      <c r="E178" s="311"/>
      <c r="F178" s="260"/>
      <c r="G178" s="260"/>
    </row>
    <row r="179" spans="1:7" ht="51">
      <c r="A179" s="271"/>
      <c r="B179" s="273" t="s">
        <v>397</v>
      </c>
      <c r="C179" s="283"/>
      <c r="D179" s="311">
        <v>3</v>
      </c>
      <c r="E179" s="315"/>
      <c r="F179" s="314"/>
      <c r="G179" s="314"/>
    </row>
    <row r="180" spans="1:7" ht="51">
      <c r="A180" s="271"/>
      <c r="B180" s="273" t="s">
        <v>396</v>
      </c>
      <c r="C180" s="283"/>
      <c r="D180" s="311">
        <v>11</v>
      </c>
      <c r="E180" s="315"/>
      <c r="F180" s="314"/>
      <c r="G180" s="314"/>
    </row>
    <row r="181" spans="1:7" ht="38.25">
      <c r="A181" s="277"/>
      <c r="B181" s="273" t="s">
        <v>395</v>
      </c>
      <c r="C181" s="331">
        <v>1</v>
      </c>
      <c r="D181" s="311">
        <v>3</v>
      </c>
      <c r="E181" s="257"/>
      <c r="F181" s="260"/>
      <c r="G181" s="260"/>
    </row>
    <row r="182" spans="1:7" ht="51">
      <c r="A182" s="277"/>
      <c r="B182" s="273" t="s">
        <v>394</v>
      </c>
      <c r="C182" s="331">
        <v>1</v>
      </c>
      <c r="D182" s="311">
        <v>1</v>
      </c>
      <c r="E182" s="257"/>
      <c r="F182" s="260"/>
      <c r="G182" s="260"/>
    </row>
    <row r="183" spans="1:7" ht="51">
      <c r="A183" s="277"/>
      <c r="B183" s="273" t="s">
        <v>393</v>
      </c>
      <c r="C183" s="331">
        <v>1</v>
      </c>
      <c r="D183" s="311">
        <v>1</v>
      </c>
      <c r="E183" s="257"/>
      <c r="F183" s="260"/>
      <c r="G183" s="260"/>
    </row>
    <row r="184" spans="1:7" ht="25.5">
      <c r="A184" s="277"/>
      <c r="B184" s="273" t="s">
        <v>392</v>
      </c>
      <c r="C184" s="331">
        <v>1</v>
      </c>
      <c r="D184" s="311">
        <v>1</v>
      </c>
      <c r="E184" s="257"/>
      <c r="F184" s="260"/>
      <c r="G184" s="260"/>
    </row>
    <row r="185" spans="1:7" ht="63.75">
      <c r="A185" s="277"/>
      <c r="B185" s="273" t="s">
        <v>391</v>
      </c>
      <c r="C185" s="258"/>
      <c r="D185" s="311">
        <v>1</v>
      </c>
      <c r="E185" s="317"/>
      <c r="F185" s="260"/>
      <c r="G185" s="260"/>
    </row>
    <row r="186" spans="1:7" ht="38.25">
      <c r="A186" s="277"/>
      <c r="B186" s="330" t="s">
        <v>390</v>
      </c>
      <c r="C186" s="253"/>
      <c r="D186" s="311">
        <v>1</v>
      </c>
      <c r="E186" s="251"/>
      <c r="F186" s="310"/>
      <c r="G186" s="310"/>
    </row>
    <row r="187" spans="1:7" ht="63.75">
      <c r="A187" s="271"/>
      <c r="B187" s="330" t="s">
        <v>389</v>
      </c>
      <c r="C187" s="283"/>
      <c r="D187" s="311">
        <v>1</v>
      </c>
      <c r="E187" s="315"/>
      <c r="F187" s="314"/>
      <c r="G187" s="313"/>
    </row>
    <row r="188" spans="1:7" ht="89.25">
      <c r="A188" s="271"/>
      <c r="B188" s="273" t="s">
        <v>388</v>
      </c>
      <c r="C188" s="253"/>
      <c r="D188" s="311">
        <v>1</v>
      </c>
      <c r="E188" s="317"/>
      <c r="F188" s="260"/>
      <c r="G188" s="260"/>
    </row>
    <row r="189" spans="1:7" ht="41.25">
      <c r="A189" s="277"/>
      <c r="B189" s="273" t="s">
        <v>387</v>
      </c>
      <c r="C189" s="252"/>
      <c r="D189" s="311">
        <v>1</v>
      </c>
      <c r="E189" s="317"/>
      <c r="F189" s="260"/>
      <c r="G189" s="260"/>
    </row>
    <row r="190" spans="1:7" ht="27">
      <c r="A190" s="277"/>
      <c r="B190" s="261" t="s">
        <v>386</v>
      </c>
      <c r="C190" s="253"/>
      <c r="D190" s="311">
        <v>5</v>
      </c>
      <c r="E190" s="317"/>
      <c r="F190" s="329"/>
      <c r="G190" s="329"/>
    </row>
    <row r="191" spans="1:7" ht="27">
      <c r="A191" s="277"/>
      <c r="B191" s="261" t="s">
        <v>385</v>
      </c>
      <c r="C191" s="253"/>
      <c r="D191" s="311">
        <v>12</v>
      </c>
      <c r="E191" s="317"/>
      <c r="F191" s="329"/>
      <c r="G191" s="329"/>
    </row>
    <row r="192" spans="1:7" ht="27">
      <c r="A192" s="277"/>
      <c r="B192" s="261" t="s">
        <v>384</v>
      </c>
      <c r="C192" s="253"/>
      <c r="D192" s="311">
        <v>15</v>
      </c>
      <c r="E192" s="317"/>
      <c r="F192" s="329"/>
      <c r="G192" s="329"/>
    </row>
    <row r="193" spans="1:7" ht="27">
      <c r="A193" s="277"/>
      <c r="B193" s="261" t="s">
        <v>383</v>
      </c>
      <c r="C193" s="253"/>
      <c r="D193" s="311">
        <v>1</v>
      </c>
      <c r="E193" s="317"/>
      <c r="F193" s="329"/>
      <c r="G193" s="329"/>
    </row>
    <row r="194" spans="1:7" ht="39.75">
      <c r="A194" s="277"/>
      <c r="B194" s="276" t="s">
        <v>382</v>
      </c>
      <c r="C194" s="253"/>
      <c r="D194" s="311">
        <v>1</v>
      </c>
      <c r="E194" s="317"/>
      <c r="F194" s="329"/>
      <c r="G194" s="329"/>
    </row>
    <row r="195" spans="1:7" ht="25.5">
      <c r="A195" s="257"/>
      <c r="B195" s="259" t="s">
        <v>381</v>
      </c>
      <c r="C195" s="258"/>
      <c r="D195" s="311">
        <v>1</v>
      </c>
      <c r="E195" s="257"/>
      <c r="F195" s="260"/>
      <c r="G195" s="260"/>
    </row>
    <row r="196" spans="1:7">
      <c r="A196" s="277"/>
      <c r="B196" s="276" t="s">
        <v>380</v>
      </c>
      <c r="C196" s="253"/>
      <c r="D196" s="311">
        <v>2</v>
      </c>
      <c r="E196" s="317"/>
      <c r="F196" s="260"/>
      <c r="G196" s="260"/>
    </row>
    <row r="197" spans="1:7">
      <c r="A197" s="277"/>
      <c r="B197" s="276" t="s">
        <v>379</v>
      </c>
      <c r="C197" s="253"/>
      <c r="D197" s="311">
        <v>1</v>
      </c>
      <c r="E197" s="269"/>
      <c r="F197" s="313"/>
      <c r="G197" s="313"/>
    </row>
    <row r="198" spans="1:7" ht="89.25">
      <c r="A198" s="277"/>
      <c r="B198" s="273" t="s">
        <v>378</v>
      </c>
      <c r="C198" s="253"/>
      <c r="D198" s="311">
        <v>1</v>
      </c>
      <c r="E198" s="269"/>
      <c r="F198" s="313"/>
      <c r="G198" s="369"/>
    </row>
    <row r="199" spans="1:7">
      <c r="B199" s="309" t="s">
        <v>377</v>
      </c>
      <c r="C199" s="308"/>
      <c r="D199" s="328" t="s">
        <v>323</v>
      </c>
      <c r="E199" s="327">
        <v>1</v>
      </c>
      <c r="F199" s="326"/>
      <c r="G199" s="367">
        <f t="shared" ref="G199" si="22">ROUND(E199*F199,2)</f>
        <v>0</v>
      </c>
    </row>
    <row r="200" spans="1:7">
      <c r="A200" s="277"/>
      <c r="B200" s="261"/>
      <c r="C200" s="252"/>
      <c r="D200" s="257"/>
      <c r="E200" s="257"/>
      <c r="F200" s="304"/>
      <c r="G200" s="280"/>
    </row>
    <row r="201" spans="1:7" ht="38.25">
      <c r="A201" s="271">
        <f>A159+1</f>
        <v>13</v>
      </c>
      <c r="B201" s="281" t="s">
        <v>376</v>
      </c>
      <c r="C201" s="275"/>
      <c r="D201" s="257"/>
      <c r="E201" s="302"/>
      <c r="F201" s="274"/>
      <c r="G201" s="274"/>
    </row>
    <row r="202" spans="1:7">
      <c r="A202" s="271"/>
      <c r="B202" s="273" t="s">
        <v>375</v>
      </c>
      <c r="C202" s="275"/>
      <c r="D202" s="257" t="s">
        <v>1</v>
      </c>
      <c r="E202" s="302">
        <v>3</v>
      </c>
      <c r="F202" s="274"/>
      <c r="G202" s="367">
        <f t="shared" ref="G202:G204" si="23">ROUND(E202*F202,2)</f>
        <v>0</v>
      </c>
    </row>
    <row r="203" spans="1:7">
      <c r="A203" s="271"/>
      <c r="B203" s="273" t="s">
        <v>374</v>
      </c>
      <c r="C203" s="275"/>
      <c r="D203" s="257" t="s">
        <v>1</v>
      </c>
      <c r="E203" s="302">
        <v>1</v>
      </c>
      <c r="F203" s="274"/>
      <c r="G203" s="367">
        <f t="shared" si="23"/>
        <v>0</v>
      </c>
    </row>
    <row r="204" spans="1:7">
      <c r="A204" s="271"/>
      <c r="B204" s="273" t="s">
        <v>373</v>
      </c>
      <c r="C204" s="275"/>
      <c r="D204" s="257" t="s">
        <v>1</v>
      </c>
      <c r="E204" s="302">
        <v>2</v>
      </c>
      <c r="F204" s="274"/>
      <c r="G204" s="367">
        <f t="shared" si="23"/>
        <v>0</v>
      </c>
    </row>
    <row r="205" spans="1:7">
      <c r="A205" s="277"/>
      <c r="B205" s="261"/>
      <c r="C205" s="252"/>
      <c r="D205" s="257"/>
      <c r="E205" s="302"/>
      <c r="F205" s="260"/>
      <c r="G205" s="260"/>
    </row>
    <row r="206" spans="1:7" ht="51">
      <c r="A206" s="271">
        <f>A201+1</f>
        <v>14</v>
      </c>
      <c r="B206" s="325" t="s">
        <v>372</v>
      </c>
      <c r="D206" s="257" t="s">
        <v>323</v>
      </c>
      <c r="E206" s="302">
        <v>1</v>
      </c>
      <c r="F206" s="274"/>
      <c r="G206" s="367">
        <f t="shared" ref="G206" si="24">ROUND(E206*F206,2)</f>
        <v>0</v>
      </c>
    </row>
    <row r="207" spans="1:7">
      <c r="A207" s="277"/>
      <c r="B207" s="273"/>
      <c r="C207" s="252"/>
      <c r="D207" s="257"/>
      <c r="E207" s="272"/>
      <c r="F207" s="260"/>
      <c r="G207" s="260"/>
    </row>
    <row r="208" spans="1:7" ht="89.25">
      <c r="A208" s="271">
        <f>A206+1</f>
        <v>15</v>
      </c>
      <c r="B208" s="325" t="s">
        <v>371</v>
      </c>
      <c r="D208" s="257" t="s">
        <v>323</v>
      </c>
      <c r="E208" s="302">
        <v>1</v>
      </c>
      <c r="F208" s="274"/>
      <c r="G208" s="367">
        <f t="shared" ref="G208" si="25">ROUND(E208*F208,2)</f>
        <v>0</v>
      </c>
    </row>
    <row r="209" spans="1:7">
      <c r="A209" s="277"/>
      <c r="B209" s="273"/>
      <c r="C209" s="252"/>
      <c r="D209" s="257"/>
      <c r="E209" s="272"/>
      <c r="F209" s="260"/>
      <c r="G209" s="260"/>
    </row>
    <row r="210" spans="1:7" ht="89.25">
      <c r="A210" s="271">
        <f>A208+1</f>
        <v>16</v>
      </c>
      <c r="B210" s="325" t="s">
        <v>370</v>
      </c>
      <c r="D210" s="257" t="s">
        <v>323</v>
      </c>
      <c r="E210" s="302">
        <v>1</v>
      </c>
      <c r="F210" s="274"/>
      <c r="G210" s="367">
        <f t="shared" ref="G210" si="26">ROUND(E210*F210,2)</f>
        <v>0</v>
      </c>
    </row>
    <row r="211" spans="1:7">
      <c r="A211" s="277"/>
      <c r="B211" s="273"/>
      <c r="C211" s="252"/>
      <c r="D211" s="257"/>
      <c r="E211" s="272"/>
      <c r="F211" s="260"/>
      <c r="G211" s="260"/>
    </row>
    <row r="212" spans="1:7" ht="114.75">
      <c r="A212" s="271">
        <f>A210+1</f>
        <v>17</v>
      </c>
      <c r="B212" s="303" t="s">
        <v>347</v>
      </c>
      <c r="C212" s="258"/>
      <c r="D212" s="257" t="s">
        <v>1</v>
      </c>
      <c r="E212" s="302">
        <v>1</v>
      </c>
      <c r="F212" s="274"/>
      <c r="G212" s="367">
        <f t="shared" ref="G212" si="27">ROUND(E212*F212,2)</f>
        <v>0</v>
      </c>
    </row>
    <row r="213" spans="1:7">
      <c r="A213" s="257"/>
      <c r="B213" s="259"/>
      <c r="C213" s="258"/>
      <c r="D213" s="257"/>
      <c r="E213" s="257"/>
      <c r="F213" s="260"/>
      <c r="G213" s="260"/>
    </row>
    <row r="214" spans="1:7" ht="15" thickBot="1">
      <c r="A214" s="268" t="s">
        <v>369</v>
      </c>
      <c r="B214" s="267"/>
      <c r="C214" s="266"/>
      <c r="D214" s="265"/>
      <c r="E214" s="264"/>
      <c r="F214" s="263"/>
      <c r="G214" s="262">
        <f>SUM(G129:G212)</f>
        <v>0</v>
      </c>
    </row>
    <row r="215" spans="1:7">
      <c r="A215" s="257"/>
      <c r="B215" s="259"/>
      <c r="C215" s="258"/>
      <c r="D215" s="257"/>
      <c r="E215" s="257"/>
      <c r="F215" s="257"/>
      <c r="G215" s="257"/>
    </row>
    <row r="216" spans="1:7">
      <c r="A216" s="257"/>
      <c r="B216" s="259"/>
      <c r="C216" s="258"/>
      <c r="D216" s="257"/>
      <c r="E216" s="257"/>
      <c r="F216" s="257"/>
      <c r="G216" s="257"/>
    </row>
    <row r="217" spans="1:7">
      <c r="A217" s="301" t="s">
        <v>448</v>
      </c>
      <c r="B217" s="300"/>
      <c r="C217" s="299"/>
      <c r="D217" s="298"/>
      <c r="E217" s="297"/>
      <c r="F217" s="297"/>
      <c r="G217" s="296"/>
    </row>
    <row r="218" spans="1:7" ht="15" thickBot="1">
      <c r="A218" s="301"/>
      <c r="B218" s="349"/>
      <c r="C218" s="348"/>
      <c r="D218" s="347" t="s">
        <v>344</v>
      </c>
      <c r="E218" s="346"/>
      <c r="F218" s="346"/>
      <c r="G218" s="345"/>
    </row>
    <row r="219" spans="1:7">
      <c r="A219" s="292" t="s">
        <v>342</v>
      </c>
      <c r="B219" s="291" t="s">
        <v>341</v>
      </c>
      <c r="C219" s="290"/>
      <c r="D219" s="289" t="s">
        <v>96</v>
      </c>
      <c r="E219" s="288" t="s">
        <v>97</v>
      </c>
      <c r="F219" s="288" t="s">
        <v>95</v>
      </c>
      <c r="G219" s="287" t="s">
        <v>340</v>
      </c>
    </row>
    <row r="220" spans="1:7">
      <c r="A220" s="257"/>
      <c r="B220" s="259"/>
      <c r="C220" s="258"/>
      <c r="D220" s="257"/>
      <c r="E220" s="257"/>
      <c r="F220" s="257"/>
      <c r="G220" s="257"/>
    </row>
    <row r="221" spans="1:7" ht="25.5">
      <c r="A221" s="277">
        <v>1</v>
      </c>
      <c r="B221" s="322" t="s">
        <v>447</v>
      </c>
      <c r="C221" s="252"/>
      <c r="D221" s="257" t="s">
        <v>3</v>
      </c>
      <c r="E221" s="269">
        <v>4</v>
      </c>
      <c r="F221" s="260"/>
      <c r="G221" s="367">
        <f t="shared" ref="G221:G237" si="28">ROUND(E221*F221,2)</f>
        <v>0</v>
      </c>
    </row>
    <row r="222" spans="1:7">
      <c r="A222" s="271"/>
      <c r="B222" s="273"/>
      <c r="C222" s="275"/>
      <c r="D222" s="269"/>
      <c r="E222" s="269"/>
      <c r="F222" s="313"/>
      <c r="G222" s="313"/>
    </row>
    <row r="223" spans="1:7">
      <c r="A223" s="277">
        <f>A221+1</f>
        <v>2</v>
      </c>
      <c r="B223" s="322" t="s">
        <v>446</v>
      </c>
      <c r="C223" s="252"/>
      <c r="D223" s="257" t="s">
        <v>3</v>
      </c>
      <c r="E223" s="269">
        <v>4</v>
      </c>
      <c r="F223" s="260"/>
      <c r="G223" s="367">
        <f t="shared" si="28"/>
        <v>0</v>
      </c>
    </row>
    <row r="224" spans="1:7">
      <c r="A224" s="344"/>
      <c r="B224" s="343"/>
      <c r="C224" s="342"/>
      <c r="D224" s="257"/>
      <c r="E224" s="341"/>
      <c r="F224" s="260"/>
      <c r="G224" s="313"/>
    </row>
    <row r="225" spans="1:7" ht="114.75">
      <c r="A225" s="277">
        <f>A223+1</f>
        <v>3</v>
      </c>
      <c r="B225" s="303" t="s">
        <v>445</v>
      </c>
      <c r="C225" s="252"/>
      <c r="D225" s="257" t="s">
        <v>323</v>
      </c>
      <c r="E225" s="269">
        <v>1</v>
      </c>
      <c r="F225" s="260"/>
      <c r="G225" s="367">
        <f t="shared" si="28"/>
        <v>0</v>
      </c>
    </row>
    <row r="226" spans="1:7">
      <c r="A226" s="277"/>
      <c r="B226" s="261"/>
      <c r="C226" s="252"/>
      <c r="D226" s="257"/>
      <c r="E226" s="257"/>
      <c r="F226" s="260"/>
      <c r="G226" s="313"/>
    </row>
    <row r="227" spans="1:7" ht="38.25">
      <c r="A227" s="277">
        <f>A225+1</f>
        <v>4</v>
      </c>
      <c r="B227" s="261" t="s">
        <v>444</v>
      </c>
      <c r="C227" s="252"/>
      <c r="D227" s="257" t="s">
        <v>3</v>
      </c>
      <c r="E227" s="269">
        <v>4</v>
      </c>
      <c r="F227" s="260"/>
      <c r="G227" s="367">
        <f t="shared" si="28"/>
        <v>0</v>
      </c>
    </row>
    <row r="228" spans="1:7">
      <c r="A228" s="277"/>
      <c r="B228" s="261"/>
      <c r="C228" s="252"/>
      <c r="D228" s="257"/>
      <c r="E228" s="339"/>
      <c r="F228" s="260"/>
      <c r="G228" s="313"/>
    </row>
    <row r="229" spans="1:7" ht="38.25">
      <c r="A229" s="277">
        <f>A227+1</f>
        <v>5</v>
      </c>
      <c r="B229" s="261" t="s">
        <v>443</v>
      </c>
      <c r="C229" s="252"/>
      <c r="D229" s="257" t="s">
        <v>3</v>
      </c>
      <c r="E229" s="269">
        <v>8</v>
      </c>
      <c r="F229" s="260"/>
      <c r="G229" s="367">
        <f t="shared" si="28"/>
        <v>0</v>
      </c>
    </row>
    <row r="230" spans="1:7">
      <c r="A230" s="277"/>
      <c r="B230" s="261"/>
      <c r="C230" s="252"/>
      <c r="D230" s="257"/>
      <c r="E230" s="339"/>
      <c r="F230" s="260"/>
      <c r="G230" s="313"/>
    </row>
    <row r="231" spans="1:7" ht="63.75">
      <c r="A231" s="277">
        <f>A229+1</f>
        <v>6</v>
      </c>
      <c r="B231" s="273" t="s">
        <v>442</v>
      </c>
      <c r="C231" s="252"/>
      <c r="D231" s="257" t="s">
        <v>3</v>
      </c>
      <c r="E231" s="269">
        <v>3</v>
      </c>
      <c r="F231" s="260"/>
      <c r="G231" s="367">
        <f t="shared" si="28"/>
        <v>0</v>
      </c>
    </row>
    <row r="232" spans="1:7">
      <c r="A232" s="277"/>
      <c r="B232" s="261"/>
      <c r="C232" s="252"/>
      <c r="D232" s="257"/>
      <c r="E232" s="257"/>
      <c r="F232" s="260"/>
      <c r="G232" s="313"/>
    </row>
    <row r="233" spans="1:7" ht="63.75">
      <c r="A233" s="277">
        <f>A231+1</f>
        <v>7</v>
      </c>
      <c r="B233" s="261" t="s">
        <v>441</v>
      </c>
      <c r="C233" s="252"/>
      <c r="D233" s="257" t="s">
        <v>323</v>
      </c>
      <c r="E233" s="269">
        <v>1</v>
      </c>
      <c r="F233" s="260"/>
      <c r="G233" s="367">
        <f t="shared" si="28"/>
        <v>0</v>
      </c>
    </row>
    <row r="234" spans="1:7">
      <c r="A234" s="277"/>
      <c r="B234" s="261"/>
      <c r="C234" s="252"/>
      <c r="D234" s="257"/>
      <c r="E234" s="339"/>
      <c r="F234" s="260"/>
      <c r="G234" s="313"/>
    </row>
    <row r="235" spans="1:7" ht="51">
      <c r="A235" s="277">
        <f>A233+1</f>
        <v>8</v>
      </c>
      <c r="B235" s="261" t="s">
        <v>440</v>
      </c>
      <c r="C235" s="340"/>
      <c r="D235" s="257" t="s">
        <v>0</v>
      </c>
      <c r="E235" s="269">
        <v>8</v>
      </c>
      <c r="F235" s="260"/>
      <c r="G235" s="367">
        <f t="shared" si="28"/>
        <v>0</v>
      </c>
    </row>
    <row r="236" spans="1:7">
      <c r="A236" s="277"/>
      <c r="B236" s="261"/>
      <c r="C236" s="252"/>
      <c r="D236" s="257"/>
      <c r="E236" s="339"/>
      <c r="F236" s="260"/>
      <c r="G236" s="313"/>
    </row>
    <row r="237" spans="1:7" ht="51">
      <c r="A237" s="277">
        <f>A235+1</f>
        <v>9</v>
      </c>
      <c r="B237" s="273" t="s">
        <v>439</v>
      </c>
      <c r="C237" s="252"/>
      <c r="D237" s="257" t="s">
        <v>323</v>
      </c>
      <c r="E237" s="269">
        <v>1</v>
      </c>
      <c r="F237" s="260"/>
      <c r="G237" s="367">
        <f t="shared" si="28"/>
        <v>0</v>
      </c>
    </row>
    <row r="238" spans="1:7">
      <c r="A238" s="277"/>
      <c r="B238" s="338"/>
      <c r="C238" s="252"/>
      <c r="D238" s="257"/>
      <c r="E238" s="269"/>
      <c r="F238" s="260"/>
      <c r="G238" s="260"/>
    </row>
    <row r="239" spans="1:7" ht="15" thickBot="1">
      <c r="A239" s="268" t="s">
        <v>438</v>
      </c>
      <c r="B239" s="267"/>
      <c r="C239" s="266"/>
      <c r="D239" s="265"/>
      <c r="E239" s="264"/>
      <c r="F239" s="263"/>
      <c r="G239" s="262">
        <f>SUM(G221:G237)</f>
        <v>0</v>
      </c>
    </row>
  </sheetData>
  <protectedRanges>
    <protectedRange sqref="F94:F97" name="cena na enoto_1_1_1_1_1"/>
  </protectedRanges>
  <conditionalFormatting sqref="G197">
    <cfRule type="cellIs" dxfId="0" priority="1" stopIfTrue="1" operator="equal">
      <formula>0</formula>
    </cfRule>
  </conditionalFormatting>
  <pageMargins left="1.1023622047244095" right="0.51181102362204722" top="0.78740157480314965" bottom="0.19685039370078741" header="0.19685039370078741" footer="0.11811023622047245"/>
  <pageSetup paperSize="9" orientation="portrait" r:id="rId1"/>
  <headerFooter>
    <oddHeader>&amp;RStran &amp;P od &amp;N</oddHeader>
    <oddFooter>&amp;LProtipoplavni zid pri Grabcu v Mirnu, 2. in 3. faza</oddFooter>
  </headerFooter>
  <rowBreaks count="4" manualBreakCount="4">
    <brk id="36" max="6" man="1"/>
    <brk id="84" max="6" man="1"/>
    <brk id="121" max="6" man="1"/>
    <brk id="216"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dimension ref="A1:N163"/>
  <sheetViews>
    <sheetView view="pageBreakPreview" topLeftCell="A142" zoomScaleNormal="100" zoomScaleSheetLayoutView="100" workbookViewId="0">
      <selection activeCell="B233" sqref="B233"/>
    </sheetView>
  </sheetViews>
  <sheetFormatPr defaultColWidth="9.140625" defaultRowHeight="12.75"/>
  <cols>
    <col min="1" max="1" width="6.42578125" style="14" customWidth="1"/>
    <col min="2" max="2" width="40.5703125" style="14" customWidth="1"/>
    <col min="3" max="3" width="8.28515625" style="14" customWidth="1"/>
    <col min="4" max="4" width="7.85546875" style="14" customWidth="1"/>
    <col min="5" max="5" width="10.85546875" style="55" customWidth="1"/>
    <col min="6" max="6" width="14.140625" style="14" customWidth="1"/>
    <col min="7" max="7" width="17" style="14" hidden="1" customWidth="1"/>
    <col min="8" max="16384" width="9.140625" style="14"/>
  </cols>
  <sheetData>
    <row r="1" spans="1:11">
      <c r="A1" s="16"/>
      <c r="B1" s="16"/>
      <c r="C1" s="16"/>
      <c r="D1" s="16"/>
      <c r="E1" s="104"/>
      <c r="F1" s="16"/>
      <c r="G1" s="16"/>
      <c r="H1" s="16"/>
      <c r="I1" s="16"/>
      <c r="J1" s="16"/>
      <c r="K1" s="16"/>
    </row>
    <row r="2" spans="1:11">
      <c r="A2" s="16"/>
      <c r="B2" s="16"/>
      <c r="C2" s="16"/>
      <c r="D2" s="16"/>
      <c r="E2" s="104"/>
      <c r="F2" s="16"/>
      <c r="G2" s="16"/>
      <c r="H2" s="16"/>
      <c r="I2" s="16"/>
      <c r="J2" s="16"/>
      <c r="K2" s="16"/>
    </row>
    <row r="3" spans="1:11">
      <c r="A3" s="18"/>
      <c r="B3" s="17"/>
      <c r="C3" s="59"/>
      <c r="D3" s="59"/>
      <c r="E3" s="58"/>
      <c r="F3" s="57"/>
      <c r="G3" s="56"/>
      <c r="H3" s="16"/>
      <c r="I3" s="16"/>
      <c r="J3" s="16"/>
      <c r="K3" s="16"/>
    </row>
    <row r="4" spans="1:11">
      <c r="A4" s="18"/>
      <c r="B4" s="17"/>
      <c r="C4" s="59"/>
      <c r="D4" s="59"/>
      <c r="E4" s="58"/>
      <c r="F4" s="57"/>
      <c r="G4" s="56"/>
      <c r="H4" s="16"/>
      <c r="I4" s="16"/>
      <c r="J4" s="16"/>
      <c r="K4" s="16"/>
    </row>
    <row r="5" spans="1:11">
      <c r="A5" s="18"/>
      <c r="B5" s="17"/>
      <c r="C5" s="59"/>
      <c r="D5" s="59"/>
      <c r="E5" s="58"/>
      <c r="F5" s="57"/>
      <c r="G5" s="56"/>
      <c r="H5" s="16"/>
      <c r="I5" s="16"/>
      <c r="J5" s="16"/>
      <c r="K5" s="16"/>
    </row>
    <row r="6" spans="1:11">
      <c r="A6" s="18"/>
      <c r="B6" s="17"/>
      <c r="C6" s="59"/>
      <c r="D6" s="59"/>
      <c r="E6" s="58"/>
      <c r="F6" s="57"/>
      <c r="G6" s="56"/>
      <c r="H6" s="16"/>
      <c r="I6" s="16"/>
      <c r="J6" s="16"/>
      <c r="K6" s="16"/>
    </row>
    <row r="7" spans="1:11">
      <c r="A7" s="18"/>
      <c r="B7" s="17"/>
      <c r="C7" s="59"/>
      <c r="D7" s="66"/>
      <c r="E7" s="65"/>
      <c r="F7" s="56"/>
      <c r="G7" s="56"/>
      <c r="H7" s="16"/>
      <c r="I7" s="16"/>
      <c r="J7" s="16"/>
      <c r="K7" s="16"/>
    </row>
    <row r="8" spans="1:11">
      <c r="A8" s="18"/>
      <c r="B8" s="17"/>
      <c r="C8" s="59"/>
      <c r="D8" s="66"/>
      <c r="E8" s="200"/>
      <c r="F8" s="56"/>
      <c r="G8" s="56"/>
      <c r="H8" s="16"/>
      <c r="I8" s="16"/>
      <c r="J8" s="16"/>
      <c r="K8" s="16"/>
    </row>
    <row r="9" spans="1:11" ht="15.75">
      <c r="A9" s="199"/>
      <c r="B9" s="198" t="s">
        <v>264</v>
      </c>
      <c r="C9" s="197"/>
      <c r="D9" s="196"/>
      <c r="E9" s="195"/>
      <c r="F9" s="194"/>
      <c r="G9" s="16"/>
      <c r="H9" s="16"/>
      <c r="I9" s="16"/>
      <c r="J9" s="16"/>
      <c r="K9" s="16"/>
    </row>
    <row r="10" spans="1:11">
      <c r="A10" s="18"/>
      <c r="B10" s="17"/>
      <c r="C10" s="59"/>
      <c r="D10" s="59"/>
      <c r="E10" s="58"/>
      <c r="F10" s="57"/>
      <c r="G10" s="56"/>
      <c r="H10" s="16"/>
      <c r="I10" s="16"/>
      <c r="J10" s="16"/>
      <c r="K10" s="16"/>
    </row>
    <row r="11" spans="1:11" ht="15">
      <c r="A11" s="18"/>
      <c r="B11" s="201"/>
      <c r="C11" s="191"/>
      <c r="D11" s="191"/>
      <c r="E11" s="190"/>
      <c r="F11" s="189"/>
      <c r="G11" s="56"/>
      <c r="H11" s="16"/>
      <c r="I11" s="16"/>
      <c r="J11" s="16"/>
      <c r="K11" s="16"/>
    </row>
    <row r="12" spans="1:11" ht="15">
      <c r="A12" s="18"/>
      <c r="B12" s="192"/>
      <c r="C12" s="191"/>
      <c r="D12" s="191"/>
      <c r="E12" s="190"/>
      <c r="F12" s="189"/>
      <c r="G12" s="191"/>
      <c r="H12" s="16"/>
      <c r="I12" s="16"/>
      <c r="J12" s="16"/>
      <c r="K12" s="16"/>
    </row>
    <row r="13" spans="1:11" ht="15">
      <c r="A13" s="18"/>
      <c r="B13" s="192"/>
      <c r="C13" s="191"/>
      <c r="E13" s="190"/>
      <c r="F13" s="189"/>
      <c r="G13" s="56"/>
      <c r="H13" s="16"/>
      <c r="I13" s="16"/>
      <c r="J13" s="16"/>
      <c r="K13" s="16"/>
    </row>
    <row r="14" spans="1:11">
      <c r="A14" s="18"/>
      <c r="B14" s="92"/>
      <c r="C14" s="59"/>
      <c r="D14" s="59"/>
      <c r="E14" s="58"/>
      <c r="F14" s="57"/>
      <c r="G14" s="56"/>
      <c r="H14" s="16"/>
      <c r="I14" s="16"/>
      <c r="J14" s="16"/>
      <c r="K14" s="16"/>
    </row>
    <row r="15" spans="1:11">
      <c r="A15" s="18"/>
      <c r="B15" s="92"/>
      <c r="C15" s="59"/>
      <c r="D15" s="59"/>
      <c r="E15" s="58"/>
      <c r="F15" s="187"/>
      <c r="G15" s="56"/>
      <c r="H15" s="16"/>
      <c r="I15" s="16"/>
      <c r="J15" s="16"/>
      <c r="K15" s="16"/>
    </row>
    <row r="16" spans="1:11">
      <c r="A16" s="18"/>
      <c r="B16" s="188" t="s">
        <v>81</v>
      </c>
      <c r="C16" s="59"/>
      <c r="D16" s="59"/>
      <c r="E16" s="58"/>
      <c r="F16" s="187"/>
      <c r="G16" s="56"/>
      <c r="H16" s="16"/>
      <c r="I16" s="16"/>
      <c r="J16" s="16"/>
      <c r="K16" s="16"/>
    </row>
    <row r="17" spans="1:11">
      <c r="A17" s="18"/>
      <c r="B17" s="92"/>
      <c r="C17" s="59"/>
      <c r="D17" s="59"/>
      <c r="E17" s="58"/>
      <c r="F17" s="187"/>
      <c r="G17" s="56"/>
      <c r="H17" s="16"/>
      <c r="I17" s="16"/>
      <c r="J17" s="16"/>
      <c r="K17" s="16"/>
    </row>
    <row r="18" spans="1:11" ht="13.5" thickBot="1">
      <c r="A18" s="18"/>
      <c r="B18" s="92"/>
      <c r="C18" s="59"/>
      <c r="D18" s="59"/>
      <c r="E18" s="58"/>
      <c r="F18" s="187"/>
      <c r="G18" s="56"/>
      <c r="H18" s="16"/>
      <c r="I18" s="16"/>
      <c r="J18" s="16"/>
      <c r="K18" s="16"/>
    </row>
    <row r="19" spans="1:11">
      <c r="A19" s="186" t="s">
        <v>80</v>
      </c>
      <c r="B19" s="185" t="s">
        <v>165</v>
      </c>
      <c r="C19" s="184"/>
      <c r="D19" s="184"/>
      <c r="E19" s="183"/>
      <c r="F19" s="182">
        <f>+F76</f>
        <v>0</v>
      </c>
      <c r="G19" s="181">
        <f t="shared" ref="G19:G26" si="0">+F19</f>
        <v>0</v>
      </c>
      <c r="H19" s="16"/>
      <c r="I19" s="16"/>
      <c r="J19" s="16"/>
      <c r="K19" s="16"/>
    </row>
    <row r="20" spans="1:11">
      <c r="A20" s="179" t="s">
        <v>78</v>
      </c>
      <c r="B20" s="202" t="s">
        <v>151</v>
      </c>
      <c r="C20" s="95"/>
      <c r="D20" s="95"/>
      <c r="E20" s="176"/>
      <c r="F20" s="175">
        <f>+F99</f>
        <v>0</v>
      </c>
      <c r="G20" s="174">
        <f t="shared" si="0"/>
        <v>0</v>
      </c>
      <c r="H20" s="16"/>
      <c r="I20" s="16"/>
      <c r="J20" s="16"/>
      <c r="K20" s="16"/>
    </row>
    <row r="21" spans="1:11">
      <c r="A21" s="179" t="s">
        <v>76</v>
      </c>
      <c r="B21" s="202" t="s">
        <v>168</v>
      </c>
      <c r="C21" s="95"/>
      <c r="D21" s="95"/>
      <c r="E21" s="176"/>
      <c r="F21" s="175">
        <f>F120</f>
        <v>0</v>
      </c>
      <c r="G21" s="174">
        <f t="shared" si="0"/>
        <v>0</v>
      </c>
      <c r="H21" s="16"/>
      <c r="I21" s="16"/>
      <c r="J21" s="16"/>
      <c r="K21" s="16"/>
    </row>
    <row r="22" spans="1:11">
      <c r="A22" s="179" t="s">
        <v>74</v>
      </c>
      <c r="B22" s="202" t="s">
        <v>169</v>
      </c>
      <c r="C22" s="95"/>
      <c r="D22" s="95"/>
      <c r="E22" s="176"/>
      <c r="F22" s="175">
        <f>F149</f>
        <v>0</v>
      </c>
      <c r="G22" s="174">
        <f t="shared" si="0"/>
        <v>0</v>
      </c>
      <c r="H22" s="16"/>
      <c r="I22" s="16"/>
      <c r="J22" s="16"/>
      <c r="K22" s="16"/>
    </row>
    <row r="23" spans="1:11" ht="13.5" thickBot="1">
      <c r="A23" s="179" t="s">
        <v>72</v>
      </c>
      <c r="B23" s="178" t="s">
        <v>265</v>
      </c>
      <c r="C23" s="177"/>
      <c r="D23" s="95"/>
      <c r="E23" s="176"/>
      <c r="F23" s="175">
        <f>+F160</f>
        <v>0</v>
      </c>
      <c r="G23" s="174">
        <f t="shared" si="0"/>
        <v>0</v>
      </c>
      <c r="H23" s="16"/>
      <c r="I23" s="16"/>
      <c r="J23" s="16"/>
      <c r="K23" s="16"/>
    </row>
    <row r="24" spans="1:11" ht="13.5" thickTop="1">
      <c r="A24" s="164"/>
      <c r="B24" s="173" t="s">
        <v>67</v>
      </c>
      <c r="C24" s="172"/>
      <c r="D24" s="172"/>
      <c r="E24" s="171"/>
      <c r="F24" s="162">
        <f>SUM(F19:F23)</f>
        <v>0</v>
      </c>
      <c r="G24" s="161">
        <f t="shared" si="0"/>
        <v>0</v>
      </c>
      <c r="H24" s="27"/>
      <c r="I24" s="16"/>
      <c r="J24" s="16"/>
      <c r="K24" s="16"/>
    </row>
    <row r="25" spans="1:11" ht="13.5" thickBot="1">
      <c r="A25" s="160"/>
      <c r="B25" s="159" t="s">
        <v>2</v>
      </c>
      <c r="C25" s="158"/>
      <c r="D25" s="158"/>
      <c r="E25" s="157"/>
      <c r="F25" s="24">
        <f>ROUND(F24*0.22,2)</f>
        <v>0</v>
      </c>
      <c r="G25" s="156">
        <f t="shared" si="0"/>
        <v>0</v>
      </c>
      <c r="H25" s="16"/>
      <c r="I25" s="16"/>
      <c r="J25" s="16"/>
      <c r="K25" s="16"/>
    </row>
    <row r="26" spans="1:11" ht="14.25" thickTop="1" thickBot="1">
      <c r="A26" s="155"/>
      <c r="B26" s="154" t="s">
        <v>67</v>
      </c>
      <c r="C26" s="153"/>
      <c r="D26" s="153"/>
      <c r="E26" s="152"/>
      <c r="F26" s="151">
        <f>SUM(F24:G25)</f>
        <v>0</v>
      </c>
      <c r="G26" s="150">
        <f t="shared" si="0"/>
        <v>0</v>
      </c>
      <c r="H26" s="16"/>
      <c r="I26" s="16"/>
      <c r="J26" s="149"/>
      <c r="K26" s="16"/>
    </row>
    <row r="27" spans="1:11">
      <c r="A27" s="18"/>
      <c r="B27" s="20"/>
      <c r="C27" s="19"/>
      <c r="D27" s="19"/>
      <c r="E27" s="58"/>
      <c r="F27" s="57"/>
      <c r="G27" s="56"/>
      <c r="H27" s="16"/>
      <c r="I27" s="16"/>
      <c r="J27" s="16"/>
      <c r="K27" s="16"/>
    </row>
    <row r="28" spans="1:11">
      <c r="A28" s="18"/>
      <c r="B28" s="20"/>
      <c r="C28" s="19"/>
      <c r="D28" s="19"/>
      <c r="E28" s="58"/>
      <c r="F28" s="57"/>
      <c r="G28" s="56"/>
      <c r="H28" s="16"/>
      <c r="I28" s="16"/>
      <c r="J28" s="16"/>
      <c r="K28" s="16"/>
    </row>
    <row r="29" spans="1:11">
      <c r="A29" s="18"/>
      <c r="B29" s="20"/>
      <c r="C29" s="19"/>
      <c r="D29" s="19"/>
      <c r="E29" s="58"/>
      <c r="F29" s="57"/>
      <c r="G29" s="56"/>
      <c r="H29" s="16"/>
      <c r="I29" s="16"/>
      <c r="J29" s="16"/>
      <c r="K29" s="16"/>
    </row>
    <row r="30" spans="1:11">
      <c r="A30" s="18"/>
      <c r="B30" s="20"/>
      <c r="C30" s="19"/>
      <c r="D30" s="19"/>
      <c r="E30" s="58"/>
      <c r="F30" s="57"/>
      <c r="G30" s="56"/>
      <c r="H30" s="16"/>
      <c r="I30" s="16"/>
      <c r="J30" s="16"/>
      <c r="K30" s="16"/>
    </row>
    <row r="31" spans="1:11">
      <c r="A31" s="18"/>
      <c r="B31" s="20"/>
      <c r="C31" s="19"/>
      <c r="D31" s="19"/>
      <c r="E31" s="58"/>
      <c r="F31" s="57"/>
      <c r="G31" s="56"/>
      <c r="H31" s="16"/>
      <c r="I31" s="16"/>
      <c r="J31" s="16"/>
      <c r="K31" s="16"/>
    </row>
    <row r="32" spans="1:11">
      <c r="A32" s="18"/>
      <c r="B32" s="20"/>
      <c r="C32" s="19"/>
      <c r="D32" s="19"/>
      <c r="E32" s="58"/>
      <c r="F32" s="57"/>
      <c r="G32" s="56"/>
      <c r="H32" s="16"/>
      <c r="I32" s="16"/>
      <c r="J32" s="16"/>
      <c r="K32" s="16"/>
    </row>
    <row r="33" spans="1:11">
      <c r="A33" s="18"/>
      <c r="B33" s="20"/>
      <c r="C33" s="19"/>
      <c r="D33" s="19"/>
      <c r="E33" s="58"/>
      <c r="F33" s="57"/>
      <c r="G33" s="56"/>
      <c r="H33" s="16"/>
      <c r="I33" s="16"/>
      <c r="J33" s="16"/>
      <c r="K33" s="16"/>
    </row>
    <row r="34" spans="1:11">
      <c r="A34" s="18"/>
      <c r="B34" s="20"/>
      <c r="C34" s="19"/>
      <c r="D34" s="19"/>
      <c r="E34" s="58"/>
      <c r="F34" s="57"/>
      <c r="G34" s="56"/>
      <c r="H34" s="16"/>
      <c r="I34" s="16"/>
      <c r="J34" s="16"/>
      <c r="K34" s="16"/>
    </row>
    <row r="35" spans="1:11">
      <c r="A35" s="18"/>
      <c r="B35" s="20"/>
      <c r="C35" s="19"/>
      <c r="D35" s="19"/>
      <c r="E35" s="58"/>
      <c r="F35" s="57"/>
      <c r="G35" s="56"/>
      <c r="H35" s="16"/>
      <c r="I35" s="16"/>
      <c r="J35" s="16"/>
      <c r="K35" s="16"/>
    </row>
    <row r="36" spans="1:11">
      <c r="A36" s="18"/>
      <c r="B36" s="20"/>
      <c r="C36" s="19"/>
      <c r="D36" s="19"/>
      <c r="E36" s="58"/>
      <c r="F36" s="57"/>
      <c r="G36" s="56"/>
      <c r="H36" s="16"/>
      <c r="I36" s="16"/>
      <c r="J36" s="16"/>
      <c r="K36" s="16"/>
    </row>
    <row r="37" spans="1:11">
      <c r="A37" s="18"/>
      <c r="B37" s="20"/>
      <c r="C37" s="19"/>
      <c r="D37" s="19"/>
      <c r="E37" s="58"/>
      <c r="F37" s="57"/>
      <c r="G37" s="56"/>
      <c r="H37" s="16"/>
      <c r="I37" s="16"/>
      <c r="J37" s="16"/>
      <c r="K37" s="16"/>
    </row>
    <row r="38" spans="1:11">
      <c r="A38" s="18"/>
      <c r="B38" s="20"/>
      <c r="C38" s="19"/>
      <c r="D38" s="19"/>
      <c r="E38" s="58"/>
      <c r="F38" s="57"/>
      <c r="G38" s="56"/>
      <c r="H38" s="16"/>
      <c r="I38" s="16"/>
      <c r="J38" s="16"/>
      <c r="K38" s="16"/>
    </row>
    <row r="39" spans="1:11">
      <c r="A39" s="18"/>
      <c r="B39" s="20"/>
      <c r="C39" s="19"/>
      <c r="D39" s="19"/>
      <c r="E39" s="58"/>
      <c r="F39" s="57"/>
      <c r="G39" s="56"/>
      <c r="H39" s="16"/>
      <c r="I39" s="16"/>
      <c r="J39" s="16"/>
      <c r="K39" s="16"/>
    </row>
    <row r="40" spans="1:11">
      <c r="A40" s="18"/>
      <c r="B40" s="20"/>
      <c r="C40" s="19"/>
      <c r="D40" s="19"/>
      <c r="E40" s="58"/>
      <c r="F40" s="57"/>
      <c r="G40" s="56"/>
      <c r="H40" s="16"/>
      <c r="I40" s="16"/>
      <c r="J40" s="16"/>
      <c r="K40" s="16"/>
    </row>
    <row r="41" spans="1:11">
      <c r="A41" s="18"/>
      <c r="B41" s="20"/>
      <c r="C41" s="19"/>
      <c r="D41" s="19"/>
      <c r="E41" s="58"/>
      <c r="F41" s="57"/>
      <c r="G41" s="56"/>
      <c r="H41" s="16"/>
      <c r="I41" s="16"/>
      <c r="J41" s="16"/>
      <c r="K41" s="16"/>
    </row>
    <row r="42" spans="1:11">
      <c r="A42" s="18"/>
      <c r="B42" s="20"/>
      <c r="C42" s="19"/>
      <c r="D42" s="19"/>
      <c r="E42" s="58"/>
      <c r="F42" s="57"/>
      <c r="G42" s="56"/>
      <c r="H42" s="16"/>
      <c r="I42" s="16"/>
      <c r="J42" s="16"/>
      <c r="K42" s="16"/>
    </row>
    <row r="43" spans="1:11">
      <c r="A43" s="18"/>
      <c r="B43" s="20"/>
      <c r="C43" s="19"/>
      <c r="D43" s="19"/>
      <c r="E43" s="58"/>
      <c r="F43" s="57"/>
      <c r="G43" s="56"/>
      <c r="H43" s="16"/>
      <c r="I43" s="16"/>
      <c r="J43" s="16"/>
      <c r="K43" s="16"/>
    </row>
    <row r="44" spans="1:11">
      <c r="A44" s="18"/>
      <c r="B44" s="20"/>
      <c r="C44" s="19"/>
      <c r="D44" s="19"/>
      <c r="E44" s="58"/>
      <c r="F44" s="57"/>
      <c r="G44" s="56"/>
      <c r="H44" s="16"/>
      <c r="I44" s="16"/>
      <c r="J44" s="16"/>
      <c r="K44" s="16"/>
    </row>
    <row r="45" spans="1:11">
      <c r="A45" s="18"/>
      <c r="B45" s="20"/>
      <c r="C45" s="19"/>
      <c r="D45" s="19"/>
      <c r="E45" s="58"/>
      <c r="F45" s="57"/>
      <c r="G45" s="56"/>
      <c r="H45" s="16"/>
      <c r="I45" s="16"/>
      <c r="J45" s="16"/>
      <c r="K45" s="16"/>
    </row>
    <row r="46" spans="1:11">
      <c r="A46" s="18"/>
      <c r="B46" s="20"/>
      <c r="C46" s="19"/>
      <c r="D46" s="19"/>
      <c r="E46" s="58"/>
      <c r="F46" s="57"/>
      <c r="G46" s="56"/>
      <c r="H46" s="16"/>
      <c r="I46" s="16"/>
      <c r="J46" s="16"/>
      <c r="K46" s="16"/>
    </row>
    <row r="47" spans="1:11">
      <c r="A47" s="18"/>
      <c r="B47" s="20"/>
      <c r="C47" s="19"/>
      <c r="D47" s="19"/>
      <c r="E47" s="58"/>
      <c r="F47" s="57"/>
      <c r="G47" s="56"/>
      <c r="H47" s="16"/>
      <c r="I47" s="16"/>
      <c r="J47" s="16"/>
      <c r="K47" s="16"/>
    </row>
    <row r="48" spans="1:11">
      <c r="A48" s="18"/>
      <c r="B48" s="20"/>
      <c r="C48" s="19"/>
      <c r="D48" s="19"/>
      <c r="E48" s="58"/>
      <c r="F48" s="57"/>
      <c r="G48" s="56"/>
      <c r="H48" s="16"/>
      <c r="I48" s="16"/>
      <c r="J48" s="16"/>
      <c r="K48" s="16"/>
    </row>
    <row r="49" spans="1:11">
      <c r="A49" s="18"/>
      <c r="B49" s="20"/>
      <c r="C49" s="19"/>
      <c r="D49" s="19"/>
      <c r="E49" s="58"/>
      <c r="F49" s="57"/>
      <c r="G49" s="56"/>
      <c r="H49" s="16"/>
      <c r="I49" s="16"/>
      <c r="J49" s="16"/>
      <c r="K49" s="16"/>
    </row>
    <row r="50" spans="1:11">
      <c r="A50" s="18"/>
      <c r="B50" s="20"/>
      <c r="C50" s="19"/>
      <c r="D50" s="19"/>
      <c r="E50" s="58"/>
      <c r="F50" s="57"/>
      <c r="G50" s="56"/>
      <c r="H50" s="16"/>
      <c r="I50" s="16"/>
      <c r="J50" s="16"/>
      <c r="K50" s="16"/>
    </row>
    <row r="51" spans="1:11">
      <c r="A51" s="18"/>
      <c r="B51" s="20"/>
      <c r="C51" s="19"/>
      <c r="D51" s="19"/>
      <c r="E51" s="58"/>
      <c r="F51" s="57"/>
      <c r="G51" s="56"/>
      <c r="H51" s="16"/>
      <c r="I51" s="16"/>
      <c r="J51" s="16"/>
      <c r="K51" s="16"/>
    </row>
    <row r="52" spans="1:11">
      <c r="A52" s="97" t="s">
        <v>80</v>
      </c>
      <c r="B52" s="96" t="s">
        <v>165</v>
      </c>
      <c r="C52" s="147"/>
      <c r="D52" s="95"/>
      <c r="E52" s="94"/>
      <c r="F52" s="93"/>
      <c r="G52" s="93"/>
      <c r="H52" s="16"/>
      <c r="I52" s="16"/>
      <c r="J52" s="16"/>
      <c r="K52" s="16"/>
    </row>
    <row r="53" spans="1:11" ht="13.5" thickBot="1">
      <c r="A53" s="18"/>
      <c r="B53" s="17"/>
      <c r="C53" s="59"/>
      <c r="D53" s="59"/>
      <c r="E53" s="58"/>
      <c r="F53" s="57"/>
      <c r="G53" s="56"/>
      <c r="H53" s="16"/>
      <c r="I53" s="16"/>
      <c r="J53" s="16"/>
      <c r="K53" s="16"/>
    </row>
    <row r="54" spans="1:11">
      <c r="A54" s="91" t="s">
        <v>99</v>
      </c>
      <c r="B54" s="90" t="s">
        <v>98</v>
      </c>
      <c r="C54" s="89" t="s">
        <v>97</v>
      </c>
      <c r="D54" s="88" t="s">
        <v>96</v>
      </c>
      <c r="E54" s="87" t="s">
        <v>95</v>
      </c>
      <c r="F54" s="86" t="s">
        <v>94</v>
      </c>
      <c r="G54" s="86"/>
      <c r="H54" s="16"/>
      <c r="I54" s="16"/>
      <c r="J54" s="16"/>
      <c r="K54" s="16"/>
    </row>
    <row r="55" spans="1:11">
      <c r="A55" s="18"/>
      <c r="B55" s="17"/>
      <c r="C55" s="59"/>
      <c r="D55" s="59"/>
      <c r="E55" s="58"/>
      <c r="F55" s="57"/>
      <c r="G55" s="56"/>
      <c r="H55" s="16"/>
      <c r="I55" s="16"/>
      <c r="J55" s="16"/>
      <c r="K55" s="16"/>
    </row>
    <row r="56" spans="1:11">
      <c r="A56" s="18" t="s">
        <v>164</v>
      </c>
      <c r="B56" s="17" t="s">
        <v>266</v>
      </c>
      <c r="C56" s="59">
        <v>1</v>
      </c>
      <c r="D56" s="57" t="s">
        <v>1</v>
      </c>
      <c r="E56" s="146"/>
      <c r="F56" s="71">
        <f>ROUND(C56*E56,2)</f>
        <v>0</v>
      </c>
      <c r="G56" s="56"/>
      <c r="H56" s="16"/>
      <c r="I56" s="16"/>
      <c r="J56" s="16"/>
    </row>
    <row r="57" spans="1:11">
      <c r="A57" s="18"/>
      <c r="B57" s="17"/>
      <c r="C57" s="59"/>
      <c r="D57" s="57"/>
      <c r="E57" s="58"/>
      <c r="F57" s="57"/>
      <c r="G57" s="56"/>
      <c r="H57" s="104"/>
      <c r="I57" s="104"/>
      <c r="J57" s="104"/>
      <c r="K57" s="104"/>
    </row>
    <row r="58" spans="1:11" ht="25.5">
      <c r="A58" s="18" t="s">
        <v>162</v>
      </c>
      <c r="B58" s="17" t="s">
        <v>161</v>
      </c>
      <c r="C58" s="59">
        <v>11</v>
      </c>
      <c r="D58" s="57" t="s">
        <v>1</v>
      </c>
      <c r="E58" s="58"/>
      <c r="F58" s="71">
        <f t="shared" ref="F58" si="1">ROUND(C58*E58,2)</f>
        <v>0</v>
      </c>
      <c r="G58" s="56"/>
      <c r="H58" s="104"/>
      <c r="I58" s="104"/>
      <c r="J58" s="104"/>
      <c r="K58" s="104"/>
    </row>
    <row r="59" spans="1:11">
      <c r="A59" s="18"/>
      <c r="B59" s="17"/>
      <c r="C59" s="59"/>
      <c r="D59" s="57"/>
      <c r="E59" s="58"/>
      <c r="F59" s="57"/>
      <c r="G59" s="56"/>
      <c r="H59" s="104"/>
      <c r="I59" s="104"/>
      <c r="J59" s="104"/>
      <c r="K59" s="104"/>
    </row>
    <row r="60" spans="1:11" ht="25.5">
      <c r="A60" s="18" t="s">
        <v>160</v>
      </c>
      <c r="B60" s="17" t="s">
        <v>267</v>
      </c>
      <c r="C60" s="59">
        <v>102</v>
      </c>
      <c r="D60" s="57" t="s">
        <v>87</v>
      </c>
      <c r="E60" s="58"/>
      <c r="F60" s="71">
        <f t="shared" ref="F60" si="2">ROUND(C60*E60,2)</f>
        <v>0</v>
      </c>
      <c r="G60" s="56"/>
      <c r="H60" s="104"/>
      <c r="I60" s="104"/>
      <c r="J60" s="104"/>
      <c r="K60" s="104"/>
    </row>
    <row r="61" spans="1:11">
      <c r="A61" s="18"/>
      <c r="B61" s="17"/>
      <c r="C61" s="59"/>
      <c r="D61" s="57"/>
      <c r="E61" s="58"/>
      <c r="F61" s="57"/>
      <c r="G61" s="56"/>
      <c r="H61" s="104"/>
      <c r="I61" s="104"/>
      <c r="J61" s="104"/>
      <c r="K61" s="104"/>
    </row>
    <row r="62" spans="1:11" ht="25.5">
      <c r="A62" s="18" t="s">
        <v>158</v>
      </c>
      <c r="B62" s="17" t="s">
        <v>159</v>
      </c>
      <c r="C62" s="59">
        <v>5</v>
      </c>
      <c r="D62" s="57" t="s">
        <v>1</v>
      </c>
      <c r="E62" s="58"/>
      <c r="F62" s="71">
        <f t="shared" ref="F62" si="3">ROUND(C62*E62,2)</f>
        <v>0</v>
      </c>
      <c r="G62" s="56"/>
      <c r="H62" s="104"/>
      <c r="I62" s="104"/>
      <c r="J62" s="104"/>
      <c r="K62" s="104"/>
    </row>
    <row r="63" spans="1:11">
      <c r="A63" s="18"/>
      <c r="B63" s="17"/>
      <c r="C63" s="59"/>
      <c r="D63" s="57"/>
      <c r="E63" s="58"/>
      <c r="F63" s="57"/>
      <c r="G63" s="56"/>
      <c r="H63" s="104"/>
      <c r="I63" s="104"/>
      <c r="J63" s="104"/>
      <c r="K63" s="104"/>
    </row>
    <row r="64" spans="1:11" ht="25.5">
      <c r="A64" s="18" t="s">
        <v>156</v>
      </c>
      <c r="B64" s="17" t="s">
        <v>268</v>
      </c>
      <c r="C64" s="59">
        <v>5</v>
      </c>
      <c r="D64" s="57" t="s">
        <v>1</v>
      </c>
      <c r="E64" s="58"/>
      <c r="F64" s="71">
        <f t="shared" ref="F64" si="4">ROUND(C64*E64,2)</f>
        <v>0</v>
      </c>
      <c r="G64" s="56"/>
      <c r="H64" s="104"/>
      <c r="I64" s="104"/>
      <c r="J64" s="104"/>
      <c r="K64" s="104"/>
    </row>
    <row r="65" spans="1:11">
      <c r="A65" s="18"/>
      <c r="B65" s="17"/>
      <c r="C65" s="59"/>
      <c r="D65" s="57"/>
      <c r="E65" s="58"/>
      <c r="F65" s="57"/>
      <c r="G65" s="56"/>
      <c r="H65" s="104"/>
      <c r="I65" s="104"/>
      <c r="J65" s="104"/>
      <c r="K65" s="104"/>
    </row>
    <row r="66" spans="1:11" ht="38.25">
      <c r="A66" s="18" t="s">
        <v>154</v>
      </c>
      <c r="B66" s="234" t="s">
        <v>269</v>
      </c>
      <c r="C66" s="59">
        <v>33</v>
      </c>
      <c r="D66" s="235" t="s">
        <v>129</v>
      </c>
      <c r="E66" s="236"/>
      <c r="F66" s="71">
        <f t="shared" ref="F66" si="5">ROUND(C66*E66,2)</f>
        <v>0</v>
      </c>
      <c r="G66" s="56"/>
      <c r="H66" s="16"/>
      <c r="I66" s="16"/>
      <c r="J66" s="16"/>
      <c r="K66" s="16"/>
    </row>
    <row r="67" spans="1:11">
      <c r="A67" s="18"/>
      <c r="B67" s="234"/>
      <c r="C67" s="59"/>
      <c r="D67" s="235"/>
      <c r="E67" s="236"/>
      <c r="F67" s="57"/>
      <c r="G67" s="56"/>
      <c r="H67" s="16"/>
      <c r="I67" s="16"/>
      <c r="J67" s="16"/>
      <c r="K67" s="16"/>
    </row>
    <row r="68" spans="1:11" ht="51">
      <c r="A68" s="18" t="s">
        <v>270</v>
      </c>
      <c r="B68" s="237" t="s">
        <v>271</v>
      </c>
      <c r="C68" s="238">
        <v>5</v>
      </c>
      <c r="D68" s="239" t="s">
        <v>0</v>
      </c>
      <c r="E68" s="240"/>
      <c r="F68" s="71">
        <f t="shared" ref="F68" si="6">ROUND(C68*E68,2)</f>
        <v>0</v>
      </c>
      <c r="G68" s="56"/>
      <c r="H68" s="16"/>
      <c r="I68" s="16"/>
      <c r="J68" s="16"/>
      <c r="K68" s="16"/>
    </row>
    <row r="69" spans="1:11">
      <c r="A69" s="18"/>
      <c r="B69" s="237"/>
      <c r="C69" s="238"/>
      <c r="D69" s="239"/>
      <c r="E69" s="240"/>
      <c r="F69" s="57"/>
      <c r="G69" s="56"/>
      <c r="H69" s="16"/>
      <c r="I69" s="16"/>
      <c r="J69" s="16"/>
      <c r="K69" s="16"/>
    </row>
    <row r="70" spans="1:11" ht="38.25">
      <c r="A70" s="18" t="s">
        <v>272</v>
      </c>
      <c r="B70" s="241" t="s">
        <v>273</v>
      </c>
      <c r="C70" s="59">
        <v>4</v>
      </c>
      <c r="D70" s="235" t="s">
        <v>129</v>
      </c>
      <c r="E70" s="236"/>
      <c r="F70" s="71">
        <f t="shared" ref="F70" si="7">ROUND(C70*E70,2)</f>
        <v>0</v>
      </c>
      <c r="G70" s="56"/>
      <c r="H70" s="16"/>
      <c r="I70" s="16"/>
      <c r="J70" s="16"/>
      <c r="K70" s="16"/>
    </row>
    <row r="71" spans="1:11">
      <c r="A71" s="18"/>
      <c r="B71" s="241"/>
      <c r="C71" s="59"/>
      <c r="D71" s="235"/>
      <c r="E71" s="236"/>
      <c r="F71" s="57"/>
      <c r="G71" s="56"/>
      <c r="H71" s="16"/>
      <c r="I71" s="16"/>
      <c r="J71" s="16"/>
      <c r="K71" s="16"/>
    </row>
    <row r="72" spans="1:11" ht="25.5">
      <c r="A72" s="18" t="s">
        <v>274</v>
      </c>
      <c r="B72" s="237" t="s">
        <v>275</v>
      </c>
      <c r="C72" s="238">
        <v>3.9</v>
      </c>
      <c r="D72" s="57" t="s">
        <v>87</v>
      </c>
      <c r="E72" s="240"/>
      <c r="F72" s="71">
        <f t="shared" ref="F72" si="8">ROUND(C72*E72,2)</f>
        <v>0</v>
      </c>
      <c r="G72" s="56"/>
      <c r="H72" s="16"/>
      <c r="I72" s="16"/>
      <c r="J72" s="16"/>
      <c r="K72" s="16"/>
    </row>
    <row r="73" spans="1:11">
      <c r="A73" s="18"/>
      <c r="B73" s="242"/>
      <c r="C73" s="59"/>
      <c r="D73" s="235"/>
      <c r="E73" s="195"/>
      <c r="F73" s="57"/>
      <c r="G73" s="56"/>
      <c r="H73" s="16"/>
      <c r="I73" s="16"/>
      <c r="J73" s="16"/>
      <c r="K73" s="16"/>
    </row>
    <row r="74" spans="1:11" ht="25.5">
      <c r="A74" s="18" t="s">
        <v>276</v>
      </c>
      <c r="B74" s="234" t="s">
        <v>277</v>
      </c>
      <c r="C74" s="59">
        <v>20</v>
      </c>
      <c r="D74" s="235" t="s">
        <v>3</v>
      </c>
      <c r="E74" s="236"/>
      <c r="F74" s="71">
        <f t="shared" ref="F74" si="9">ROUND(C74*E74,2)</f>
        <v>0</v>
      </c>
      <c r="G74" s="56"/>
      <c r="H74" s="16"/>
      <c r="I74" s="16"/>
      <c r="J74" s="16"/>
      <c r="K74" s="16"/>
    </row>
    <row r="75" spans="1:11">
      <c r="A75" s="18"/>
      <c r="B75" s="17"/>
      <c r="C75" s="66"/>
      <c r="D75" s="66"/>
      <c r="E75" s="65"/>
      <c r="F75" s="135"/>
      <c r="G75" s="56"/>
      <c r="H75" s="16"/>
      <c r="I75" s="16"/>
      <c r="J75" s="16"/>
      <c r="K75" s="16"/>
    </row>
    <row r="76" spans="1:11" ht="13.5" thickBot="1">
      <c r="A76" s="64"/>
      <c r="B76" s="63" t="s">
        <v>152</v>
      </c>
      <c r="C76" s="62"/>
      <c r="D76" s="62"/>
      <c r="E76" s="61"/>
      <c r="F76" s="60">
        <f>SUM(F56:G74)</f>
        <v>0</v>
      </c>
      <c r="G76" s="60">
        <f>F76</f>
        <v>0</v>
      </c>
      <c r="H76" s="16"/>
      <c r="I76" s="16"/>
      <c r="J76" s="16"/>
      <c r="K76" s="16"/>
    </row>
    <row r="77" spans="1:11">
      <c r="A77" s="69"/>
      <c r="B77" s="99"/>
      <c r="C77" s="66"/>
      <c r="D77" s="66"/>
      <c r="E77" s="65"/>
      <c r="F77" s="98"/>
      <c r="G77" s="134"/>
      <c r="H77" s="16"/>
      <c r="I77" s="16"/>
      <c r="J77" s="16"/>
      <c r="K77" s="16"/>
    </row>
    <row r="78" spans="1:11">
      <c r="A78" s="69"/>
      <c r="B78" s="99"/>
      <c r="C78" s="66"/>
      <c r="D78" s="66"/>
      <c r="E78" s="65"/>
      <c r="F78" s="98"/>
      <c r="G78" s="134"/>
      <c r="H78" s="16"/>
      <c r="I78" s="16"/>
      <c r="J78" s="16"/>
      <c r="K78" s="16"/>
    </row>
    <row r="79" spans="1:11">
      <c r="A79" s="97" t="s">
        <v>78</v>
      </c>
      <c r="B79" s="96" t="s">
        <v>151</v>
      </c>
      <c r="C79" s="95"/>
      <c r="D79" s="95"/>
      <c r="E79" s="94"/>
      <c r="F79" s="93"/>
      <c r="G79" s="93"/>
      <c r="H79" s="16"/>
      <c r="I79" s="16"/>
      <c r="J79" s="16"/>
      <c r="K79" s="16"/>
    </row>
    <row r="80" spans="1:11" ht="13.5" thickBot="1">
      <c r="A80" s="64"/>
      <c r="B80" s="133"/>
      <c r="C80" s="62"/>
      <c r="D80" s="62"/>
      <c r="E80" s="61"/>
      <c r="F80" s="132"/>
      <c r="G80" s="56"/>
      <c r="H80" s="16"/>
      <c r="I80" s="16"/>
      <c r="J80" s="16"/>
      <c r="K80" s="16"/>
    </row>
    <row r="81" spans="1:11">
      <c r="A81" s="91" t="s">
        <v>99</v>
      </c>
      <c r="B81" s="90" t="s">
        <v>98</v>
      </c>
      <c r="C81" s="89" t="s">
        <v>97</v>
      </c>
      <c r="D81" s="88" t="s">
        <v>96</v>
      </c>
      <c r="E81" s="87" t="s">
        <v>95</v>
      </c>
      <c r="F81" s="86" t="s">
        <v>94</v>
      </c>
      <c r="G81" s="86"/>
      <c r="H81" s="16"/>
      <c r="I81" s="16"/>
      <c r="J81" s="16"/>
      <c r="K81" s="16"/>
    </row>
    <row r="82" spans="1:11">
      <c r="A82" s="18"/>
      <c r="B82" s="131"/>
      <c r="C82" s="59"/>
      <c r="D82" s="59"/>
      <c r="E82" s="58"/>
      <c r="F82" s="57"/>
      <c r="G82" s="56"/>
      <c r="H82" s="130"/>
      <c r="I82" s="16"/>
      <c r="J82" s="16"/>
      <c r="K82" s="16"/>
    </row>
    <row r="83" spans="1:11" ht="38.25">
      <c r="A83" s="18" t="s">
        <v>150</v>
      </c>
      <c r="B83" s="17" t="s">
        <v>278</v>
      </c>
      <c r="C83" s="59">
        <v>39</v>
      </c>
      <c r="D83" s="57" t="s">
        <v>129</v>
      </c>
      <c r="E83" s="58"/>
      <c r="F83" s="71">
        <f t="shared" ref="F83:F97" si="10">ROUND(C83*E83,2)</f>
        <v>0</v>
      </c>
      <c r="G83" s="56"/>
      <c r="H83" s="16"/>
      <c r="I83" s="16"/>
      <c r="J83" s="16"/>
      <c r="K83" s="16"/>
    </row>
    <row r="84" spans="1:11">
      <c r="A84" s="18"/>
      <c r="B84" s="17"/>
      <c r="C84" s="59"/>
      <c r="D84" s="57"/>
      <c r="E84" s="58"/>
      <c r="F84" s="71"/>
      <c r="G84" s="56"/>
      <c r="H84" s="16"/>
      <c r="I84" s="16"/>
      <c r="J84" s="16"/>
      <c r="K84" s="16"/>
    </row>
    <row r="85" spans="1:11" ht="38.25" customHeight="1">
      <c r="A85" s="18" t="s">
        <v>148</v>
      </c>
      <c r="B85" s="17" t="s">
        <v>279</v>
      </c>
      <c r="C85" s="59">
        <v>295</v>
      </c>
      <c r="D85" s="57" t="s">
        <v>129</v>
      </c>
      <c r="E85" s="58"/>
      <c r="F85" s="71">
        <f t="shared" si="10"/>
        <v>0</v>
      </c>
      <c r="G85" s="56"/>
      <c r="H85" s="16"/>
      <c r="I85" s="16"/>
      <c r="J85" s="16"/>
      <c r="K85" s="16"/>
    </row>
    <row r="86" spans="1:11">
      <c r="A86" s="18"/>
      <c r="B86" s="17"/>
      <c r="C86" s="59"/>
      <c r="D86" s="57"/>
      <c r="E86" s="58"/>
      <c r="F86" s="71"/>
      <c r="G86" s="56"/>
      <c r="H86" s="16"/>
      <c r="I86" s="16"/>
      <c r="J86" s="16"/>
      <c r="K86" s="16"/>
    </row>
    <row r="87" spans="1:11" ht="38.25" customHeight="1">
      <c r="A87" s="18" t="s">
        <v>146</v>
      </c>
      <c r="B87" s="17" t="s">
        <v>280</v>
      </c>
      <c r="C87" s="59">
        <v>230</v>
      </c>
      <c r="D87" s="57" t="s">
        <v>129</v>
      </c>
      <c r="E87" s="58"/>
      <c r="F87" s="71">
        <f t="shared" si="10"/>
        <v>0</v>
      </c>
      <c r="G87" s="56"/>
      <c r="H87" s="16"/>
      <c r="I87" s="16"/>
      <c r="J87" s="16"/>
      <c r="K87" s="16"/>
    </row>
    <row r="88" spans="1:11">
      <c r="A88" s="18"/>
      <c r="B88" s="17"/>
      <c r="C88" s="59"/>
      <c r="D88" s="57"/>
      <c r="E88" s="58"/>
      <c r="F88" s="71"/>
      <c r="G88" s="56"/>
      <c r="H88" s="16"/>
      <c r="I88" s="16"/>
      <c r="J88" s="16"/>
      <c r="K88" s="16"/>
    </row>
    <row r="89" spans="1:11" ht="38.25">
      <c r="A89" s="18" t="s">
        <v>144</v>
      </c>
      <c r="B89" s="129" t="s">
        <v>141</v>
      </c>
      <c r="C89" s="128">
        <v>4</v>
      </c>
      <c r="D89" s="127" t="s">
        <v>140</v>
      </c>
      <c r="E89" s="126"/>
      <c r="F89" s="71">
        <f t="shared" si="10"/>
        <v>0</v>
      </c>
      <c r="G89" s="16"/>
    </row>
    <row r="90" spans="1:11">
      <c r="A90" s="18"/>
      <c r="B90" s="110"/>
      <c r="C90" s="66"/>
      <c r="D90" s="57"/>
      <c r="E90" s="65"/>
      <c r="F90" s="71"/>
      <c r="G90" s="16"/>
      <c r="H90" s="16"/>
      <c r="I90" s="16"/>
      <c r="J90" s="16"/>
    </row>
    <row r="91" spans="1:11" ht="38.25">
      <c r="A91" s="18" t="s">
        <v>142</v>
      </c>
      <c r="B91" s="110" t="s">
        <v>281</v>
      </c>
      <c r="C91" s="66">
        <v>121</v>
      </c>
      <c r="D91" s="57" t="s">
        <v>87</v>
      </c>
      <c r="E91" s="65"/>
      <c r="F91" s="71">
        <f t="shared" si="10"/>
        <v>0</v>
      </c>
      <c r="G91" s="16"/>
      <c r="H91" s="16"/>
      <c r="I91" s="16"/>
      <c r="J91" s="16"/>
    </row>
    <row r="92" spans="1:11">
      <c r="A92" s="18"/>
      <c r="B92" s="110"/>
      <c r="C92" s="66"/>
      <c r="D92" s="57"/>
      <c r="E92" s="65"/>
      <c r="F92" s="71"/>
      <c r="G92" s="16"/>
      <c r="H92" s="16"/>
      <c r="I92" s="16"/>
      <c r="J92" s="16"/>
    </row>
    <row r="93" spans="1:11" ht="38.25">
      <c r="A93" s="18" t="s">
        <v>139</v>
      </c>
      <c r="B93" s="68" t="s">
        <v>282</v>
      </c>
      <c r="C93" s="66">
        <v>39</v>
      </c>
      <c r="D93" s="57" t="s">
        <v>129</v>
      </c>
      <c r="E93" s="65"/>
      <c r="F93" s="71">
        <f t="shared" si="10"/>
        <v>0</v>
      </c>
      <c r="G93" s="56"/>
      <c r="H93" s="16"/>
      <c r="I93" s="16"/>
      <c r="J93" s="16"/>
      <c r="K93" s="16"/>
    </row>
    <row r="94" spans="1:11">
      <c r="A94" s="18"/>
      <c r="B94" s="110"/>
      <c r="C94" s="66"/>
      <c r="D94" s="57"/>
      <c r="E94" s="65"/>
      <c r="F94" s="71"/>
      <c r="G94" s="56"/>
      <c r="H94" s="16"/>
      <c r="I94" s="16"/>
      <c r="J94" s="16"/>
      <c r="K94" s="16"/>
    </row>
    <row r="95" spans="1:11" ht="51">
      <c r="A95" s="18" t="s">
        <v>137</v>
      </c>
      <c r="B95" s="68" t="s">
        <v>283</v>
      </c>
      <c r="C95" s="66">
        <v>295</v>
      </c>
      <c r="D95" s="57" t="s">
        <v>129</v>
      </c>
      <c r="E95" s="65"/>
      <c r="F95" s="71">
        <f t="shared" si="10"/>
        <v>0</v>
      </c>
      <c r="G95" s="56"/>
      <c r="H95" s="16"/>
      <c r="I95" s="16"/>
      <c r="J95" s="16"/>
      <c r="K95" s="16"/>
    </row>
    <row r="96" spans="1:11">
      <c r="A96" s="18"/>
      <c r="B96" s="68"/>
      <c r="C96" s="66"/>
      <c r="D96" s="57"/>
      <c r="E96" s="65"/>
      <c r="F96" s="71"/>
      <c r="G96" s="56"/>
      <c r="H96" s="16"/>
      <c r="I96" s="16"/>
      <c r="J96" s="16"/>
      <c r="K96" s="16"/>
    </row>
    <row r="97" spans="1:11" ht="140.25">
      <c r="A97" s="18" t="s">
        <v>135</v>
      </c>
      <c r="B97" s="125" t="s">
        <v>130</v>
      </c>
      <c r="C97" s="66">
        <v>10</v>
      </c>
      <c r="D97" s="57" t="s">
        <v>129</v>
      </c>
      <c r="E97" s="65"/>
      <c r="F97" s="71">
        <f t="shared" si="10"/>
        <v>0</v>
      </c>
      <c r="G97" s="56"/>
      <c r="H97" s="16"/>
      <c r="I97" s="16"/>
      <c r="J97" s="16"/>
      <c r="K97" s="16"/>
    </row>
    <row r="98" spans="1:11">
      <c r="A98" s="18"/>
      <c r="B98" s="17"/>
      <c r="C98" s="59"/>
      <c r="D98" s="59"/>
      <c r="E98" s="58"/>
      <c r="F98" s="85"/>
      <c r="G98" s="56"/>
      <c r="H98" s="16"/>
      <c r="I98" s="16"/>
      <c r="J98" s="16"/>
      <c r="K98" s="16"/>
    </row>
    <row r="99" spans="1:11" ht="13.5" thickBot="1">
      <c r="A99" s="64"/>
      <c r="B99" s="63" t="s">
        <v>128</v>
      </c>
      <c r="C99" s="124"/>
      <c r="D99" s="123"/>
      <c r="E99" s="122"/>
      <c r="F99" s="60">
        <f>SUM(F83:F97)</f>
        <v>0</v>
      </c>
      <c r="G99" s="60">
        <f>F99</f>
        <v>0</v>
      </c>
      <c r="H99" s="16"/>
      <c r="I99" s="16"/>
      <c r="J99" s="16"/>
      <c r="K99" s="16"/>
    </row>
    <row r="100" spans="1:11">
      <c r="A100" s="69"/>
      <c r="B100" s="99"/>
      <c r="C100" s="121"/>
      <c r="D100" s="120"/>
      <c r="E100" s="119"/>
      <c r="F100" s="98"/>
      <c r="G100" s="98"/>
      <c r="H100" s="16"/>
      <c r="I100" s="16"/>
      <c r="J100" s="16"/>
      <c r="K100" s="16"/>
    </row>
    <row r="101" spans="1:11">
      <c r="A101" s="69"/>
      <c r="B101" s="99"/>
      <c r="C101" s="121"/>
      <c r="D101" s="120"/>
      <c r="E101" s="119"/>
      <c r="F101" s="98"/>
      <c r="G101" s="98"/>
      <c r="H101" s="16"/>
      <c r="I101" s="16"/>
      <c r="J101" s="16"/>
      <c r="K101" s="16"/>
    </row>
    <row r="102" spans="1:11">
      <c r="A102" s="97" t="s">
        <v>76</v>
      </c>
      <c r="B102" s="96" t="s">
        <v>168</v>
      </c>
      <c r="C102" s="95"/>
      <c r="D102" s="95"/>
      <c r="E102" s="94"/>
      <c r="F102" s="93"/>
      <c r="G102" s="93"/>
      <c r="H102" s="16"/>
      <c r="I102" s="16"/>
      <c r="J102" s="16"/>
      <c r="K102" s="16"/>
    </row>
    <row r="103" spans="1:11" ht="13.5" thickBot="1">
      <c r="A103" s="64"/>
      <c r="B103" s="133"/>
      <c r="C103" s="62"/>
      <c r="D103" s="62"/>
      <c r="E103" s="61"/>
      <c r="F103" s="132"/>
      <c r="G103" s="56"/>
      <c r="H103" s="16"/>
      <c r="I103" s="16"/>
      <c r="J103" s="16"/>
      <c r="K103" s="16"/>
    </row>
    <row r="104" spans="1:11">
      <c r="A104" s="91" t="s">
        <v>99</v>
      </c>
      <c r="B104" s="90" t="s">
        <v>98</v>
      </c>
      <c r="C104" s="89" t="s">
        <v>97</v>
      </c>
      <c r="D104" s="88" t="s">
        <v>96</v>
      </c>
      <c r="E104" s="87" t="s">
        <v>95</v>
      </c>
      <c r="F104" s="86" t="s">
        <v>94</v>
      </c>
      <c r="G104" s="86"/>
      <c r="H104" s="16"/>
      <c r="I104" s="16"/>
      <c r="J104" s="16"/>
      <c r="K104" s="16"/>
    </row>
    <row r="105" spans="1:11">
      <c r="A105" s="18"/>
      <c r="B105" s="131"/>
      <c r="C105" s="59"/>
      <c r="D105" s="59"/>
      <c r="E105" s="58"/>
      <c r="F105" s="57"/>
      <c r="G105" s="56"/>
      <c r="H105" s="130"/>
      <c r="I105" s="16"/>
      <c r="J105" s="16"/>
      <c r="K105" s="16"/>
    </row>
    <row r="106" spans="1:11" ht="65.25" customHeight="1">
      <c r="A106" s="18" t="s">
        <v>126</v>
      </c>
      <c r="B106" s="204" t="s">
        <v>284</v>
      </c>
      <c r="C106" s="66">
        <v>69.5</v>
      </c>
      <c r="D106" s="57" t="s">
        <v>87</v>
      </c>
      <c r="E106" s="65"/>
      <c r="F106" s="71">
        <f t="shared" ref="F106:F118" si="11">ROUND(C106*E106,2)</f>
        <v>0</v>
      </c>
      <c r="G106" s="56"/>
      <c r="H106" s="16"/>
      <c r="I106" s="16"/>
      <c r="J106" s="16"/>
      <c r="K106" s="16"/>
    </row>
    <row r="107" spans="1:11">
      <c r="A107" s="18"/>
      <c r="B107" s="204"/>
      <c r="C107" s="66"/>
      <c r="D107" s="57"/>
      <c r="E107" s="65"/>
      <c r="F107" s="71"/>
      <c r="G107" s="56"/>
      <c r="H107" s="16"/>
      <c r="I107" s="16"/>
      <c r="J107" s="16"/>
      <c r="K107" s="16"/>
    </row>
    <row r="108" spans="1:11" ht="63.75">
      <c r="A108" s="18" t="s">
        <v>124</v>
      </c>
      <c r="B108" s="204" t="s">
        <v>285</v>
      </c>
      <c r="C108" s="66">
        <v>281.89999999999998</v>
      </c>
      <c r="D108" s="57" t="s">
        <v>87</v>
      </c>
      <c r="E108" s="65"/>
      <c r="F108" s="71">
        <f t="shared" si="11"/>
        <v>0</v>
      </c>
      <c r="G108" s="56"/>
      <c r="H108" s="16"/>
      <c r="I108" s="16"/>
      <c r="J108" s="16"/>
      <c r="K108" s="16"/>
    </row>
    <row r="109" spans="1:11">
      <c r="A109" s="18"/>
      <c r="B109" s="204"/>
      <c r="C109" s="66"/>
      <c r="D109" s="57"/>
      <c r="E109" s="65"/>
      <c r="F109" s="71"/>
      <c r="G109" s="56"/>
      <c r="H109" s="16"/>
      <c r="I109" s="16"/>
      <c r="J109" s="16"/>
      <c r="K109" s="16"/>
    </row>
    <row r="110" spans="1:11" ht="76.5">
      <c r="A110" s="18" t="s">
        <v>122</v>
      </c>
      <c r="B110" s="204" t="s">
        <v>286</v>
      </c>
      <c r="C110" s="66">
        <v>3.4</v>
      </c>
      <c r="D110" s="57" t="s">
        <v>87</v>
      </c>
      <c r="E110" s="65"/>
      <c r="F110" s="71">
        <f t="shared" si="11"/>
        <v>0</v>
      </c>
      <c r="G110" s="56"/>
      <c r="H110" s="16"/>
      <c r="I110" s="16"/>
      <c r="J110" s="16"/>
      <c r="K110" s="16"/>
    </row>
    <row r="111" spans="1:11">
      <c r="A111" s="18"/>
      <c r="B111" s="204"/>
      <c r="C111" s="66"/>
      <c r="D111" s="57"/>
      <c r="E111" s="65"/>
      <c r="F111" s="71"/>
      <c r="G111" s="56"/>
      <c r="H111" s="16"/>
      <c r="I111" s="16"/>
      <c r="J111" s="16"/>
      <c r="K111" s="16"/>
    </row>
    <row r="112" spans="1:11" ht="76.5">
      <c r="A112" s="18" t="s">
        <v>117</v>
      </c>
      <c r="B112" s="204" t="s">
        <v>287</v>
      </c>
      <c r="C112" s="66">
        <v>12</v>
      </c>
      <c r="D112" s="57" t="s">
        <v>87</v>
      </c>
      <c r="E112" s="65"/>
      <c r="F112" s="71">
        <f t="shared" si="11"/>
        <v>0</v>
      </c>
      <c r="G112" s="56"/>
      <c r="H112" s="16"/>
      <c r="I112" s="16"/>
      <c r="J112" s="16"/>
      <c r="K112" s="16"/>
    </row>
    <row r="113" spans="1:11">
      <c r="A113" s="18"/>
      <c r="B113" s="204"/>
      <c r="C113" s="66"/>
      <c r="D113" s="57"/>
      <c r="E113" s="65"/>
      <c r="F113" s="71"/>
      <c r="G113" s="56"/>
      <c r="H113" s="16"/>
      <c r="I113" s="16"/>
      <c r="J113" s="16"/>
      <c r="K113" s="16"/>
    </row>
    <row r="114" spans="1:11" ht="76.5">
      <c r="A114" s="18" t="s">
        <v>115</v>
      </c>
      <c r="B114" s="204" t="s">
        <v>288</v>
      </c>
      <c r="C114" s="66">
        <v>38.6</v>
      </c>
      <c r="D114" s="57" t="s">
        <v>87</v>
      </c>
      <c r="E114" s="65"/>
      <c r="F114" s="71">
        <f t="shared" si="11"/>
        <v>0</v>
      </c>
      <c r="G114" s="56"/>
      <c r="H114" s="16"/>
      <c r="I114" s="16"/>
      <c r="J114" s="16"/>
      <c r="K114" s="16"/>
    </row>
    <row r="115" spans="1:11">
      <c r="A115" s="18"/>
      <c r="B115" s="204"/>
      <c r="C115" s="66"/>
      <c r="D115" s="57"/>
      <c r="E115" s="65"/>
      <c r="F115" s="71"/>
      <c r="G115" s="56"/>
      <c r="H115" s="16"/>
      <c r="I115" s="16"/>
      <c r="J115" s="16"/>
      <c r="K115" s="16"/>
    </row>
    <row r="116" spans="1:11" ht="51">
      <c r="A116" s="18" t="s">
        <v>113</v>
      </c>
      <c r="B116" s="204" t="s">
        <v>289</v>
      </c>
      <c r="C116" s="66">
        <v>93</v>
      </c>
      <c r="D116" s="57" t="s">
        <v>0</v>
      </c>
      <c r="E116" s="65"/>
      <c r="F116" s="71">
        <f t="shared" si="11"/>
        <v>0</v>
      </c>
      <c r="G116" s="56"/>
      <c r="H116" s="16"/>
      <c r="I116" s="16"/>
      <c r="J116" s="16"/>
      <c r="K116" s="16"/>
    </row>
    <row r="117" spans="1:11">
      <c r="A117" s="18"/>
      <c r="B117" s="68"/>
      <c r="C117" s="66"/>
      <c r="D117" s="66"/>
      <c r="E117" s="65"/>
      <c r="F117" s="71"/>
      <c r="G117" s="56"/>
      <c r="H117" s="16"/>
      <c r="I117" s="16"/>
      <c r="J117" s="16"/>
      <c r="K117" s="16"/>
    </row>
    <row r="118" spans="1:11" ht="12.75" customHeight="1">
      <c r="A118" s="18" t="s">
        <v>111</v>
      </c>
      <c r="B118" s="204" t="s">
        <v>184</v>
      </c>
      <c r="C118" s="66">
        <v>1</v>
      </c>
      <c r="D118" s="57" t="s">
        <v>1</v>
      </c>
      <c r="E118" s="65"/>
      <c r="F118" s="71">
        <f t="shared" si="11"/>
        <v>0</v>
      </c>
      <c r="G118" s="56"/>
      <c r="H118" s="16"/>
      <c r="I118" s="16"/>
      <c r="J118" s="16"/>
      <c r="K118" s="16"/>
    </row>
    <row r="119" spans="1:11">
      <c r="A119" s="18"/>
      <c r="B119" s="17"/>
      <c r="C119" s="59"/>
      <c r="D119" s="59"/>
      <c r="E119" s="58"/>
      <c r="F119" s="85"/>
      <c r="G119" s="56"/>
      <c r="H119" s="16"/>
      <c r="I119" s="16"/>
      <c r="J119" s="16"/>
      <c r="K119" s="16"/>
    </row>
    <row r="120" spans="1:11" ht="13.5" thickBot="1">
      <c r="A120" s="64"/>
      <c r="B120" s="63" t="s">
        <v>185</v>
      </c>
      <c r="C120" s="124"/>
      <c r="D120" s="123"/>
      <c r="E120" s="122"/>
      <c r="F120" s="60">
        <f>SUM(F106:F118)</f>
        <v>0</v>
      </c>
      <c r="G120" s="60">
        <f>F120</f>
        <v>0</v>
      </c>
      <c r="H120" s="16"/>
      <c r="I120" s="16"/>
      <c r="J120" s="16"/>
      <c r="K120" s="16"/>
    </row>
    <row r="121" spans="1:11">
      <c r="A121" s="69"/>
      <c r="B121" s="99"/>
      <c r="C121" s="121"/>
      <c r="D121" s="120"/>
      <c r="E121" s="119"/>
      <c r="F121" s="98"/>
      <c r="G121" s="98"/>
      <c r="H121" s="16"/>
      <c r="I121" s="16"/>
      <c r="J121" s="16"/>
      <c r="K121" s="16"/>
    </row>
    <row r="122" spans="1:11">
      <c r="A122" s="69"/>
      <c r="B122" s="99"/>
      <c r="C122" s="121"/>
      <c r="D122" s="120"/>
      <c r="E122" s="119"/>
      <c r="F122" s="98"/>
      <c r="G122" s="98"/>
      <c r="H122" s="16"/>
      <c r="I122" s="16"/>
      <c r="J122" s="16"/>
      <c r="K122" s="16"/>
    </row>
    <row r="123" spans="1:11">
      <c r="A123" s="97" t="s">
        <v>74</v>
      </c>
      <c r="B123" s="96" t="s">
        <v>169</v>
      </c>
      <c r="C123" s="95"/>
      <c r="D123" s="95"/>
      <c r="E123" s="94"/>
      <c r="F123" s="93"/>
      <c r="G123" s="93"/>
      <c r="H123" s="16"/>
      <c r="I123" s="16"/>
      <c r="J123" s="16"/>
      <c r="K123" s="16"/>
    </row>
    <row r="124" spans="1:11" ht="13.5" thickBot="1">
      <c r="A124" s="64"/>
      <c r="B124" s="133"/>
      <c r="C124" s="62"/>
      <c r="D124" s="62"/>
      <c r="E124" s="61"/>
      <c r="F124" s="132"/>
      <c r="G124" s="56"/>
      <c r="H124" s="16"/>
      <c r="I124" s="16"/>
      <c r="J124" s="16"/>
      <c r="K124" s="16"/>
    </row>
    <row r="125" spans="1:11">
      <c r="A125" s="91" t="s">
        <v>99</v>
      </c>
      <c r="B125" s="90" t="s">
        <v>98</v>
      </c>
      <c r="C125" s="89" t="s">
        <v>97</v>
      </c>
      <c r="D125" s="88" t="s">
        <v>96</v>
      </c>
      <c r="E125" s="87" t="s">
        <v>95</v>
      </c>
      <c r="F125" s="86" t="s">
        <v>94</v>
      </c>
      <c r="G125" s="86"/>
      <c r="H125" s="16"/>
      <c r="I125" s="16"/>
      <c r="J125" s="16"/>
      <c r="K125" s="16"/>
    </row>
    <row r="126" spans="1:11">
      <c r="A126" s="18"/>
      <c r="B126" s="131"/>
      <c r="C126" s="59"/>
      <c r="D126" s="59"/>
      <c r="E126" s="58"/>
      <c r="F126" s="57"/>
      <c r="G126" s="56"/>
      <c r="H126" s="130"/>
      <c r="I126" s="16"/>
      <c r="J126" s="16"/>
      <c r="K126" s="16"/>
    </row>
    <row r="127" spans="1:11" s="55" customFormat="1" ht="28.5">
      <c r="A127" s="18" t="s">
        <v>93</v>
      </c>
      <c r="B127" s="204" t="s">
        <v>186</v>
      </c>
      <c r="C127" s="66">
        <v>4820</v>
      </c>
      <c r="D127" s="57" t="s">
        <v>4</v>
      </c>
      <c r="E127" s="65"/>
      <c r="F127" s="71">
        <f t="shared" ref="F127:F147" si="12">ROUND(C127*E127,2)</f>
        <v>0</v>
      </c>
      <c r="G127" s="56"/>
      <c r="H127" s="104"/>
      <c r="I127" s="104"/>
      <c r="J127" s="104"/>
      <c r="K127" s="104"/>
    </row>
    <row r="128" spans="1:11">
      <c r="A128" s="18"/>
      <c r="B128" s="68"/>
      <c r="C128" s="205"/>
      <c r="D128" s="205"/>
      <c r="E128" s="65"/>
      <c r="F128" s="206"/>
      <c r="G128" s="56"/>
      <c r="H128" s="16"/>
      <c r="I128" s="16"/>
      <c r="J128" s="16"/>
      <c r="K128" s="16"/>
    </row>
    <row r="129" spans="1:11" ht="28.5">
      <c r="A129" s="18" t="s">
        <v>91</v>
      </c>
      <c r="B129" s="204" t="s">
        <v>187</v>
      </c>
      <c r="C129" s="66">
        <v>3039</v>
      </c>
      <c r="D129" s="57" t="s">
        <v>4</v>
      </c>
      <c r="E129" s="65"/>
      <c r="F129" s="71">
        <f t="shared" si="12"/>
        <v>0</v>
      </c>
      <c r="G129" s="56"/>
      <c r="H129" s="16"/>
      <c r="I129" s="16"/>
      <c r="J129" s="16"/>
      <c r="K129" s="16"/>
    </row>
    <row r="130" spans="1:11">
      <c r="A130" s="18"/>
      <c r="B130" s="68"/>
      <c r="C130" s="66"/>
      <c r="D130" s="57"/>
      <c r="E130" s="65"/>
      <c r="F130" s="206"/>
      <c r="G130" s="56"/>
      <c r="H130" s="16"/>
      <c r="I130" s="16"/>
      <c r="J130" s="16"/>
      <c r="K130" s="16"/>
    </row>
    <row r="131" spans="1:11" ht="25.5">
      <c r="A131" s="18" t="s">
        <v>89</v>
      </c>
      <c r="B131" s="204" t="s">
        <v>188</v>
      </c>
      <c r="C131" s="66">
        <v>4981</v>
      </c>
      <c r="D131" s="57" t="s">
        <v>4</v>
      </c>
      <c r="E131" s="65"/>
      <c r="F131" s="71">
        <f t="shared" si="12"/>
        <v>0</v>
      </c>
      <c r="G131" s="56"/>
      <c r="H131" s="16"/>
      <c r="I131" s="16"/>
      <c r="J131" s="16"/>
      <c r="K131" s="16"/>
    </row>
    <row r="132" spans="1:11">
      <c r="A132" s="18"/>
      <c r="B132" s="68"/>
      <c r="C132" s="205"/>
      <c r="D132" s="207"/>
      <c r="E132" s="65"/>
      <c r="F132" s="206"/>
      <c r="G132" s="56"/>
      <c r="H132" s="16"/>
      <c r="I132" s="16"/>
      <c r="J132" s="16"/>
      <c r="K132" s="16"/>
    </row>
    <row r="133" spans="1:11" ht="25.5">
      <c r="A133" s="18" t="s">
        <v>86</v>
      </c>
      <c r="B133" s="204" t="s">
        <v>290</v>
      </c>
      <c r="C133" s="66">
        <v>10.6</v>
      </c>
      <c r="D133" s="57" t="s">
        <v>129</v>
      </c>
      <c r="E133" s="65"/>
      <c r="F133" s="71">
        <f t="shared" si="12"/>
        <v>0</v>
      </c>
      <c r="G133" s="56"/>
      <c r="H133" s="16"/>
      <c r="I133" s="16"/>
      <c r="J133" s="16"/>
      <c r="K133" s="16"/>
    </row>
    <row r="134" spans="1:11">
      <c r="A134" s="18"/>
      <c r="B134" s="68"/>
      <c r="C134" s="66"/>
      <c r="D134" s="57"/>
      <c r="E134" s="65"/>
      <c r="F134" s="206"/>
      <c r="G134" s="56"/>
      <c r="H134" s="16"/>
      <c r="I134" s="16"/>
      <c r="J134" s="16"/>
      <c r="K134" s="16"/>
    </row>
    <row r="135" spans="1:11" ht="25.5" customHeight="1">
      <c r="A135" s="18" t="s">
        <v>84</v>
      </c>
      <c r="B135" s="204" t="s">
        <v>291</v>
      </c>
      <c r="C135" s="66">
        <v>101.3</v>
      </c>
      <c r="D135" s="57" t="s">
        <v>129</v>
      </c>
      <c r="E135" s="65"/>
      <c r="F135" s="71">
        <f t="shared" si="12"/>
        <v>0</v>
      </c>
      <c r="G135" s="56"/>
      <c r="H135" s="16"/>
      <c r="I135" s="16"/>
      <c r="J135" s="16"/>
      <c r="K135" s="16"/>
    </row>
    <row r="136" spans="1:11">
      <c r="A136" s="18"/>
      <c r="B136" s="68"/>
      <c r="C136" s="66"/>
      <c r="D136" s="57"/>
      <c r="E136" s="65"/>
      <c r="F136" s="206"/>
      <c r="G136" s="56"/>
      <c r="H136" s="16"/>
      <c r="I136" s="16"/>
      <c r="J136" s="16"/>
      <c r="K136" s="16"/>
    </row>
    <row r="137" spans="1:11" ht="25.9" customHeight="1">
      <c r="A137" s="18" t="s">
        <v>191</v>
      </c>
      <c r="B137" s="204" t="s">
        <v>292</v>
      </c>
      <c r="C137" s="66">
        <v>86.3</v>
      </c>
      <c r="D137" s="57" t="s">
        <v>129</v>
      </c>
      <c r="E137" s="65"/>
      <c r="F137" s="71">
        <f t="shared" si="12"/>
        <v>0</v>
      </c>
      <c r="G137" s="56"/>
      <c r="H137" s="16"/>
      <c r="I137" s="16"/>
      <c r="J137" s="16"/>
      <c r="K137" s="16"/>
    </row>
    <row r="138" spans="1:11">
      <c r="A138" s="18"/>
      <c r="B138" s="68"/>
      <c r="C138" s="66"/>
      <c r="D138" s="57"/>
      <c r="E138" s="65"/>
      <c r="F138" s="206"/>
      <c r="G138" s="56"/>
      <c r="H138" s="16"/>
      <c r="I138" s="16"/>
      <c r="J138" s="16"/>
      <c r="K138" s="16"/>
    </row>
    <row r="139" spans="1:11" ht="25.5" customHeight="1">
      <c r="A139" s="18" t="s">
        <v>193</v>
      </c>
      <c r="B139" s="204" t="s">
        <v>293</v>
      </c>
      <c r="C139" s="66">
        <v>0.7</v>
      </c>
      <c r="D139" s="57" t="s">
        <v>129</v>
      </c>
      <c r="E139" s="65"/>
      <c r="F139" s="71">
        <f t="shared" si="12"/>
        <v>0</v>
      </c>
      <c r="G139" s="56"/>
      <c r="H139" s="16"/>
      <c r="I139" s="16"/>
      <c r="J139" s="16"/>
      <c r="K139" s="16"/>
    </row>
    <row r="140" spans="1:11">
      <c r="A140" s="18"/>
      <c r="B140" s="68"/>
      <c r="C140" s="66"/>
      <c r="D140" s="57"/>
      <c r="E140" s="65"/>
      <c r="F140" s="206"/>
      <c r="G140" s="56"/>
      <c r="H140" s="16"/>
      <c r="I140" s="16"/>
      <c r="J140" s="16"/>
      <c r="K140" s="16"/>
    </row>
    <row r="141" spans="1:11" ht="26.45" customHeight="1">
      <c r="A141" s="18" t="s">
        <v>195</v>
      </c>
      <c r="B141" s="204" t="s">
        <v>294</v>
      </c>
      <c r="C141" s="66">
        <v>2.4</v>
      </c>
      <c r="D141" s="57" t="s">
        <v>129</v>
      </c>
      <c r="E141" s="65"/>
      <c r="F141" s="71">
        <f t="shared" si="12"/>
        <v>0</v>
      </c>
      <c r="G141" s="56"/>
      <c r="H141" s="16"/>
      <c r="I141" s="16"/>
      <c r="J141" s="16"/>
      <c r="K141" s="16"/>
    </row>
    <row r="142" spans="1:11">
      <c r="A142" s="18"/>
      <c r="B142" s="204"/>
      <c r="C142" s="66"/>
      <c r="D142" s="57"/>
      <c r="E142" s="65"/>
      <c r="F142" s="206"/>
      <c r="G142" s="56"/>
      <c r="H142" s="16"/>
      <c r="I142" s="16"/>
      <c r="J142" s="16"/>
      <c r="K142" s="16"/>
    </row>
    <row r="143" spans="1:11" ht="51.75" customHeight="1">
      <c r="A143" s="18" t="s">
        <v>295</v>
      </c>
      <c r="B143" s="204" t="s">
        <v>296</v>
      </c>
      <c r="C143" s="66">
        <v>19</v>
      </c>
      <c r="D143" s="57" t="s">
        <v>1</v>
      </c>
      <c r="E143" s="65"/>
      <c r="F143" s="71">
        <f t="shared" si="12"/>
        <v>0</v>
      </c>
      <c r="G143" s="56"/>
      <c r="H143" s="16"/>
      <c r="I143" s="16"/>
      <c r="J143" s="16"/>
      <c r="K143" s="16"/>
    </row>
    <row r="144" spans="1:11">
      <c r="A144" s="18"/>
      <c r="B144" s="204"/>
      <c r="C144" s="66"/>
      <c r="D144" s="57"/>
      <c r="E144" s="65"/>
      <c r="F144" s="206"/>
      <c r="G144" s="56"/>
      <c r="H144" s="16"/>
      <c r="I144" s="16"/>
      <c r="J144" s="16"/>
      <c r="K144" s="16"/>
    </row>
    <row r="145" spans="1:14" ht="63.75">
      <c r="A145" s="18" t="s">
        <v>297</v>
      </c>
      <c r="B145" s="204" t="s">
        <v>298</v>
      </c>
      <c r="C145" s="66">
        <v>69</v>
      </c>
      <c r="D145" s="57" t="s">
        <v>0</v>
      </c>
      <c r="E145" s="65"/>
      <c r="F145" s="71">
        <f t="shared" si="12"/>
        <v>0</v>
      </c>
      <c r="G145" s="56"/>
      <c r="H145" s="16"/>
      <c r="I145" s="16"/>
      <c r="J145" s="16"/>
      <c r="K145" s="16"/>
    </row>
    <row r="146" spans="1:14">
      <c r="A146" s="18"/>
      <c r="B146" s="204"/>
      <c r="C146" s="66"/>
      <c r="D146" s="57"/>
      <c r="E146" s="65"/>
      <c r="F146" s="206"/>
      <c r="G146" s="56"/>
      <c r="H146" s="16"/>
      <c r="I146" s="16"/>
      <c r="J146" s="16"/>
      <c r="K146" s="16"/>
    </row>
    <row r="147" spans="1:14">
      <c r="A147" s="18" t="s">
        <v>299</v>
      </c>
      <c r="B147" s="204" t="s">
        <v>300</v>
      </c>
      <c r="C147" s="66">
        <v>7</v>
      </c>
      <c r="D147" s="57" t="s">
        <v>1</v>
      </c>
      <c r="E147" s="65"/>
      <c r="F147" s="71">
        <f t="shared" si="12"/>
        <v>0</v>
      </c>
      <c r="G147" s="56"/>
      <c r="H147" s="16"/>
      <c r="I147" s="16"/>
      <c r="J147" s="16"/>
      <c r="K147" s="16"/>
    </row>
    <row r="148" spans="1:14">
      <c r="A148" s="18"/>
      <c r="B148" s="226"/>
      <c r="C148" s="59"/>
      <c r="D148" s="59"/>
      <c r="E148" s="58"/>
      <c r="F148" s="85"/>
      <c r="G148" s="56"/>
      <c r="H148" s="16"/>
      <c r="I148" s="16"/>
      <c r="J148" s="16"/>
      <c r="K148" s="16"/>
    </row>
    <row r="149" spans="1:14" ht="13.5" customHeight="1" thickBot="1">
      <c r="A149" s="64"/>
      <c r="B149" s="209" t="s">
        <v>197</v>
      </c>
      <c r="C149" s="124"/>
      <c r="D149" s="123"/>
      <c r="E149" s="122"/>
      <c r="F149" s="60">
        <f>SUM(F127:G147)</f>
        <v>0</v>
      </c>
      <c r="G149" s="60">
        <f>F149</f>
        <v>0</v>
      </c>
      <c r="H149" s="16"/>
      <c r="I149" s="16"/>
      <c r="J149" s="16"/>
      <c r="K149" s="16"/>
    </row>
    <row r="150" spans="1:14">
      <c r="A150" s="69"/>
      <c r="B150" s="99"/>
      <c r="C150" s="121"/>
      <c r="D150" s="120"/>
      <c r="E150" s="119"/>
      <c r="F150" s="98"/>
      <c r="G150" s="98"/>
      <c r="H150" s="16"/>
      <c r="I150" s="16"/>
      <c r="J150" s="16"/>
      <c r="K150" s="16"/>
    </row>
    <row r="151" spans="1:14">
      <c r="A151" s="69"/>
      <c r="B151" s="99"/>
      <c r="C151" s="121"/>
      <c r="D151" s="120"/>
      <c r="E151" s="119"/>
      <c r="F151" s="98"/>
      <c r="G151" s="98"/>
      <c r="H151" s="16"/>
      <c r="I151" s="16"/>
      <c r="J151" s="16"/>
      <c r="K151" s="16"/>
    </row>
    <row r="152" spans="1:14">
      <c r="A152" s="97" t="s">
        <v>72</v>
      </c>
      <c r="B152" s="96" t="s">
        <v>265</v>
      </c>
      <c r="C152" s="95"/>
      <c r="D152" s="95"/>
      <c r="E152" s="94"/>
      <c r="F152" s="93"/>
      <c r="G152" s="93"/>
      <c r="H152" s="16"/>
      <c r="I152" s="16"/>
      <c r="J152" s="16"/>
      <c r="K152" s="16"/>
    </row>
    <row r="153" spans="1:14" ht="13.5" thickBot="1">
      <c r="A153" s="18"/>
      <c r="B153" s="17"/>
      <c r="C153" s="59"/>
      <c r="D153" s="59"/>
      <c r="E153" s="58"/>
      <c r="F153" s="57"/>
      <c r="G153" s="56"/>
      <c r="H153" s="16"/>
      <c r="I153" s="16"/>
      <c r="J153" s="16"/>
      <c r="K153" s="16"/>
    </row>
    <row r="154" spans="1:14">
      <c r="A154" s="91" t="s">
        <v>99</v>
      </c>
      <c r="B154" s="90" t="s">
        <v>98</v>
      </c>
      <c r="C154" s="89" t="s">
        <v>97</v>
      </c>
      <c r="D154" s="88" t="s">
        <v>96</v>
      </c>
      <c r="E154" s="87" t="s">
        <v>95</v>
      </c>
      <c r="F154" s="86" t="s">
        <v>94</v>
      </c>
      <c r="G154" s="86"/>
      <c r="H154" s="16"/>
      <c r="I154" s="16"/>
      <c r="J154" s="16"/>
      <c r="K154" s="16"/>
    </row>
    <row r="155" spans="1:14">
      <c r="A155" s="18"/>
      <c r="B155" s="17"/>
      <c r="C155" s="59"/>
      <c r="D155" s="59"/>
      <c r="E155" s="58"/>
      <c r="F155" s="57"/>
      <c r="G155" s="56"/>
      <c r="H155" s="16"/>
      <c r="I155" s="16"/>
      <c r="J155" s="16"/>
      <c r="K155" s="115"/>
      <c r="L155" s="118"/>
      <c r="M155" s="118"/>
      <c r="N155" s="118"/>
    </row>
    <row r="156" spans="1:14" ht="102">
      <c r="A156" s="109" t="s">
        <v>213</v>
      </c>
      <c r="B156" s="17" t="s">
        <v>301</v>
      </c>
      <c r="C156" s="243">
        <v>4.8</v>
      </c>
      <c r="D156" s="220" t="s">
        <v>230</v>
      </c>
      <c r="E156" s="65"/>
      <c r="F156" s="71">
        <f t="shared" ref="F156" si="13">ROUND(C156*E156,2)</f>
        <v>0</v>
      </c>
      <c r="G156" s="244"/>
      <c r="H156" s="245"/>
      <c r="I156" s="245"/>
      <c r="J156" s="113"/>
      <c r="K156" s="246"/>
      <c r="L156" s="246"/>
      <c r="M156" s="246"/>
      <c r="N156" s="118"/>
    </row>
    <row r="157" spans="1:14">
      <c r="A157" s="224"/>
      <c r="B157" s="108"/>
      <c r="C157" s="107"/>
      <c r="D157" s="106"/>
      <c r="E157" s="100"/>
      <c r="F157" s="71"/>
      <c r="G157" s="228"/>
      <c r="H157" s="229"/>
      <c r="I157" s="229"/>
      <c r="J157" s="229"/>
      <c r="K157" s="229"/>
      <c r="L157" s="230"/>
      <c r="M157" s="230"/>
      <c r="N157" s="230"/>
    </row>
    <row r="158" spans="1:14" ht="38.25">
      <c r="A158" s="224" t="s">
        <v>228</v>
      </c>
      <c r="B158" s="247" t="s">
        <v>302</v>
      </c>
      <c r="C158" s="74">
        <v>167</v>
      </c>
      <c r="D158" s="57" t="s">
        <v>129</v>
      </c>
      <c r="E158" s="79"/>
      <c r="F158" s="71">
        <f t="shared" ref="F158" si="14">ROUND(C158*E158,2)</f>
        <v>0</v>
      </c>
      <c r="G158" s="228"/>
      <c r="H158" s="229"/>
      <c r="I158" s="229"/>
      <c r="J158" s="229"/>
      <c r="K158" s="229"/>
      <c r="L158" s="230"/>
      <c r="M158" s="230"/>
      <c r="N158" s="230"/>
    </row>
    <row r="159" spans="1:14">
      <c r="A159" s="18"/>
      <c r="B159" s="103"/>
      <c r="C159" s="102"/>
      <c r="D159" s="101"/>
      <c r="E159" s="100"/>
      <c r="F159" s="85"/>
      <c r="G159" s="56"/>
      <c r="H159" s="16"/>
      <c r="I159" s="16"/>
      <c r="J159" s="16"/>
      <c r="K159" s="16"/>
    </row>
    <row r="160" spans="1:14" ht="13.5" thickBot="1">
      <c r="A160" s="64"/>
      <c r="B160" s="63" t="s">
        <v>303</v>
      </c>
      <c r="C160" s="62"/>
      <c r="D160" s="62"/>
      <c r="E160" s="61"/>
      <c r="F160" s="60">
        <f>SUM(F155:F159)</f>
        <v>0</v>
      </c>
      <c r="G160" s="60">
        <f>F160</f>
        <v>0</v>
      </c>
      <c r="H160" s="16"/>
      <c r="I160" s="16"/>
      <c r="J160" s="16"/>
      <c r="K160" s="16"/>
    </row>
    <row r="161" spans="1:11">
      <c r="A161" s="69"/>
      <c r="B161" s="99"/>
      <c r="C161" s="66"/>
      <c r="D161" s="66"/>
      <c r="E161" s="65"/>
      <c r="F161" s="98"/>
      <c r="G161" s="98"/>
      <c r="H161" s="16"/>
      <c r="I161" s="16"/>
      <c r="J161" s="16"/>
      <c r="K161" s="16"/>
    </row>
    <row r="162" spans="1:11">
      <c r="A162" s="69"/>
      <c r="B162" s="99"/>
      <c r="C162" s="66"/>
      <c r="D162" s="66"/>
      <c r="E162" s="65"/>
      <c r="F162" s="98"/>
      <c r="G162" s="98"/>
      <c r="H162" s="16"/>
      <c r="I162" s="16"/>
      <c r="J162" s="16"/>
      <c r="K162" s="16"/>
    </row>
    <row r="163" spans="1:11">
      <c r="A163" s="18"/>
      <c r="B163" s="17"/>
      <c r="C163" s="59"/>
      <c r="D163" s="59"/>
      <c r="E163" s="58"/>
      <c r="F163" s="57"/>
      <c r="G163" s="56"/>
      <c r="H163" s="16"/>
      <c r="I163" s="16"/>
      <c r="J163" s="16"/>
      <c r="K163" s="16"/>
    </row>
  </sheetData>
  <pageMargins left="1.0236220472440944" right="0.39370078740157483" top="1.0629921259842521" bottom="0.98425196850393704" header="0.59055118110236227" footer="0.43307086614173229"/>
  <pageSetup paperSize="9" orientation="portrait" horizontalDpi="1200" r:id="rId1"/>
  <headerFooter alignWithMargins="0">
    <oddHeader>&amp;R&amp;"Arial,Poševno"&amp;9Stran &amp;P od &amp;N</oddHeader>
    <oddFooter>&amp;L&amp;9Protipoplavni zid pri Grabcu v Mirnu, 2. in 3. faza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dimension ref="A1:N149"/>
  <sheetViews>
    <sheetView view="pageBreakPreview" topLeftCell="A135" zoomScaleNormal="100" zoomScaleSheetLayoutView="100" workbookViewId="0">
      <selection activeCell="F146" sqref="F146"/>
    </sheetView>
  </sheetViews>
  <sheetFormatPr defaultColWidth="9.140625" defaultRowHeight="12.75"/>
  <cols>
    <col min="1" max="1" width="6.42578125" style="14" customWidth="1"/>
    <col min="2" max="2" width="40.5703125" style="14" customWidth="1"/>
    <col min="3" max="3" width="8.28515625" style="14" customWidth="1"/>
    <col min="4" max="4" width="7.85546875" style="14" customWidth="1"/>
    <col min="5" max="5" width="10.85546875" style="55" customWidth="1"/>
    <col min="6" max="6" width="13.5703125" style="14" customWidth="1"/>
    <col min="7" max="7" width="17" style="14" hidden="1" customWidth="1"/>
    <col min="8" max="16384" width="9.140625" style="14"/>
  </cols>
  <sheetData>
    <row r="1" spans="1:11">
      <c r="A1" s="16"/>
      <c r="B1" s="16"/>
      <c r="C1" s="16"/>
      <c r="D1" s="16"/>
      <c r="E1" s="104"/>
      <c r="F1" s="16"/>
      <c r="G1" s="16"/>
      <c r="H1" s="16"/>
      <c r="I1" s="16"/>
      <c r="J1" s="16"/>
      <c r="K1" s="16"/>
    </row>
    <row r="2" spans="1:11">
      <c r="A2" s="16"/>
      <c r="B2" s="16"/>
      <c r="C2" s="16"/>
      <c r="D2" s="16"/>
      <c r="E2" s="104"/>
      <c r="F2" s="16"/>
      <c r="G2" s="16"/>
      <c r="H2" s="16"/>
      <c r="I2" s="16"/>
      <c r="J2" s="16"/>
      <c r="K2" s="16"/>
    </row>
    <row r="3" spans="1:11">
      <c r="A3" s="18"/>
      <c r="B3" s="17"/>
      <c r="C3" s="59"/>
      <c r="D3" s="59"/>
      <c r="E3" s="58"/>
      <c r="F3" s="57"/>
      <c r="G3" s="56"/>
      <c r="H3" s="16"/>
      <c r="I3" s="16"/>
      <c r="J3" s="16"/>
      <c r="K3" s="16"/>
    </row>
    <row r="4" spans="1:11">
      <c r="A4" s="18"/>
      <c r="B4" s="17"/>
      <c r="C4" s="59"/>
      <c r="D4" s="59"/>
      <c r="E4" s="58"/>
      <c r="F4" s="57"/>
      <c r="G4" s="56"/>
      <c r="H4" s="16"/>
      <c r="I4" s="16"/>
      <c r="J4" s="16"/>
      <c r="K4" s="16"/>
    </row>
    <row r="5" spans="1:11">
      <c r="A5" s="18"/>
      <c r="B5" s="17"/>
      <c r="C5" s="59"/>
      <c r="D5" s="59"/>
      <c r="E5" s="58"/>
      <c r="F5" s="57"/>
      <c r="G5" s="56"/>
      <c r="H5" s="16"/>
      <c r="I5" s="16"/>
      <c r="J5" s="16"/>
      <c r="K5" s="16"/>
    </row>
    <row r="6" spans="1:11">
      <c r="A6" s="18"/>
      <c r="B6" s="17"/>
      <c r="C6" s="59"/>
      <c r="D6" s="59"/>
      <c r="E6" s="58"/>
      <c r="F6" s="57"/>
      <c r="G6" s="56"/>
      <c r="H6" s="16"/>
      <c r="I6" s="16"/>
      <c r="J6" s="16"/>
      <c r="K6" s="16"/>
    </row>
    <row r="7" spans="1:11">
      <c r="A7" s="18"/>
      <c r="B7" s="17"/>
      <c r="C7" s="59"/>
      <c r="D7" s="66"/>
      <c r="E7" s="65"/>
      <c r="F7" s="56"/>
      <c r="G7" s="56"/>
      <c r="H7" s="16"/>
      <c r="I7" s="16"/>
      <c r="J7" s="16"/>
      <c r="K7" s="16"/>
    </row>
    <row r="8" spans="1:11">
      <c r="A8" s="18"/>
      <c r="B8" s="17"/>
      <c r="C8" s="59"/>
      <c r="D8" s="66"/>
      <c r="E8" s="200"/>
      <c r="F8" s="56"/>
      <c r="G8" s="56"/>
      <c r="H8" s="16"/>
      <c r="I8" s="16"/>
      <c r="J8" s="16"/>
      <c r="K8" s="16"/>
    </row>
    <row r="9" spans="1:11" ht="15.75">
      <c r="A9" s="199"/>
      <c r="B9" s="198" t="s">
        <v>304</v>
      </c>
      <c r="C9" s="197"/>
      <c r="D9" s="196"/>
      <c r="E9" s="195"/>
      <c r="F9" s="194"/>
      <c r="G9" s="16"/>
      <c r="H9" s="16"/>
      <c r="I9" s="16"/>
      <c r="J9" s="16"/>
      <c r="K9" s="16"/>
    </row>
    <row r="10" spans="1:11">
      <c r="A10" s="18"/>
      <c r="B10" s="17"/>
      <c r="C10" s="59"/>
      <c r="D10" s="59"/>
      <c r="E10" s="58"/>
      <c r="F10" s="57"/>
      <c r="G10" s="56"/>
      <c r="H10" s="16"/>
      <c r="I10" s="16"/>
      <c r="J10" s="16"/>
      <c r="K10" s="16"/>
    </row>
    <row r="11" spans="1:11" ht="15">
      <c r="A11" s="18"/>
      <c r="B11" s="201"/>
      <c r="C11" s="191"/>
      <c r="D11" s="191"/>
      <c r="E11" s="190"/>
      <c r="F11" s="189"/>
      <c r="G11" s="56"/>
      <c r="H11" s="16"/>
      <c r="I11" s="16"/>
      <c r="J11" s="16"/>
      <c r="K11" s="16"/>
    </row>
    <row r="12" spans="1:11" ht="15">
      <c r="A12" s="18"/>
      <c r="B12" s="192"/>
      <c r="C12" s="191"/>
      <c r="D12" s="191"/>
      <c r="E12" s="190"/>
      <c r="F12" s="189"/>
      <c r="G12" s="191"/>
      <c r="H12" s="16"/>
      <c r="I12" s="16"/>
      <c r="J12" s="16"/>
      <c r="K12" s="16"/>
    </row>
    <row r="13" spans="1:11" ht="15">
      <c r="A13" s="18"/>
      <c r="B13" s="192"/>
      <c r="C13" s="191"/>
      <c r="E13" s="190"/>
      <c r="F13" s="189"/>
      <c r="G13" s="56"/>
      <c r="H13" s="16"/>
      <c r="I13" s="16"/>
      <c r="J13" s="16"/>
      <c r="K13" s="16"/>
    </row>
    <row r="14" spans="1:11">
      <c r="A14" s="18"/>
      <c r="B14" s="92"/>
      <c r="C14" s="59"/>
      <c r="D14" s="59"/>
      <c r="E14" s="58"/>
      <c r="F14" s="57"/>
      <c r="G14" s="56"/>
      <c r="H14" s="16"/>
      <c r="I14" s="16"/>
      <c r="J14" s="16"/>
      <c r="K14" s="16"/>
    </row>
    <row r="15" spans="1:11">
      <c r="A15" s="18"/>
      <c r="B15" s="92"/>
      <c r="C15" s="59"/>
      <c r="D15" s="59"/>
      <c r="E15" s="58"/>
      <c r="F15" s="187"/>
      <c r="G15" s="56"/>
      <c r="H15" s="16"/>
      <c r="I15" s="16"/>
      <c r="J15" s="16"/>
      <c r="K15" s="16"/>
    </row>
    <row r="16" spans="1:11">
      <c r="A16" s="18"/>
      <c r="B16" s="188" t="s">
        <v>81</v>
      </c>
      <c r="C16" s="59"/>
      <c r="D16" s="59"/>
      <c r="E16" s="58"/>
      <c r="F16" s="187"/>
      <c r="G16" s="56"/>
      <c r="H16" s="16"/>
      <c r="I16" s="16"/>
      <c r="J16" s="16"/>
      <c r="K16" s="16"/>
    </row>
    <row r="17" spans="1:11">
      <c r="A17" s="18"/>
      <c r="B17" s="92"/>
      <c r="C17" s="59"/>
      <c r="D17" s="59"/>
      <c r="E17" s="58"/>
      <c r="F17" s="187"/>
      <c r="G17" s="56"/>
      <c r="H17" s="16"/>
      <c r="I17" s="16"/>
      <c r="J17" s="16"/>
      <c r="K17" s="16"/>
    </row>
    <row r="18" spans="1:11" ht="13.5" thickBot="1">
      <c r="A18" s="18"/>
      <c r="B18" s="92"/>
      <c r="C18" s="59"/>
      <c r="D18" s="59"/>
      <c r="E18" s="58"/>
      <c r="F18" s="187"/>
      <c r="G18" s="56"/>
      <c r="H18" s="16"/>
      <c r="I18" s="16"/>
      <c r="J18" s="16"/>
      <c r="K18" s="16"/>
    </row>
    <row r="19" spans="1:11">
      <c r="A19" s="186" t="s">
        <v>80</v>
      </c>
      <c r="B19" s="185" t="s">
        <v>165</v>
      </c>
      <c r="C19" s="184"/>
      <c r="D19" s="184"/>
      <c r="E19" s="183"/>
      <c r="F19" s="182">
        <f>+F63</f>
        <v>0</v>
      </c>
      <c r="G19" s="181">
        <f t="shared" ref="G19:G27" si="0">+F19</f>
        <v>0</v>
      </c>
      <c r="H19" s="16"/>
      <c r="I19" s="16"/>
      <c r="J19" s="16"/>
      <c r="K19" s="16"/>
    </row>
    <row r="20" spans="1:11">
      <c r="A20" s="179" t="s">
        <v>78</v>
      </c>
      <c r="B20" s="202" t="s">
        <v>151</v>
      </c>
      <c r="C20" s="95"/>
      <c r="D20" s="95"/>
      <c r="E20" s="176"/>
      <c r="F20" s="175">
        <f>+F92</f>
        <v>0</v>
      </c>
      <c r="G20" s="174">
        <f t="shared" si="0"/>
        <v>0</v>
      </c>
      <c r="H20" s="16"/>
      <c r="I20" s="16"/>
      <c r="J20" s="16"/>
      <c r="K20" s="16"/>
    </row>
    <row r="21" spans="1:11">
      <c r="A21" s="179" t="s">
        <v>76</v>
      </c>
      <c r="B21" s="202" t="s">
        <v>168</v>
      </c>
      <c r="C21" s="95"/>
      <c r="D21" s="95"/>
      <c r="E21" s="176"/>
      <c r="F21" s="175">
        <f>F107</f>
        <v>0</v>
      </c>
      <c r="G21" s="174">
        <f t="shared" si="0"/>
        <v>0</v>
      </c>
      <c r="H21" s="16"/>
      <c r="I21" s="16"/>
      <c r="J21" s="16"/>
      <c r="K21" s="16"/>
    </row>
    <row r="22" spans="1:11">
      <c r="A22" s="179" t="s">
        <v>74</v>
      </c>
      <c r="B22" s="202" t="s">
        <v>169</v>
      </c>
      <c r="C22" s="95"/>
      <c r="D22" s="95"/>
      <c r="E22" s="176"/>
      <c r="F22" s="175">
        <f>F128</f>
        <v>0</v>
      </c>
      <c r="G22" s="174">
        <f t="shared" si="0"/>
        <v>0</v>
      </c>
      <c r="H22" s="16"/>
      <c r="I22" s="16"/>
      <c r="J22" s="16"/>
      <c r="K22" s="16"/>
    </row>
    <row r="23" spans="1:11">
      <c r="A23" s="179" t="s">
        <v>72</v>
      </c>
      <c r="B23" s="178" t="s">
        <v>265</v>
      </c>
      <c r="C23" s="177"/>
      <c r="D23" s="95"/>
      <c r="E23" s="176"/>
      <c r="F23" s="175">
        <f>+F139</f>
        <v>0</v>
      </c>
      <c r="G23" s="174">
        <f t="shared" si="0"/>
        <v>0</v>
      </c>
      <c r="H23" s="16"/>
      <c r="I23" s="16"/>
      <c r="J23" s="16"/>
      <c r="K23" s="16"/>
    </row>
    <row r="24" spans="1:11" ht="13.5" thickBot="1">
      <c r="A24" s="170" t="s">
        <v>171</v>
      </c>
      <c r="B24" s="169" t="s">
        <v>100</v>
      </c>
      <c r="C24" s="168"/>
      <c r="D24" s="168"/>
      <c r="E24" s="167"/>
      <c r="F24" s="166">
        <f>+F148</f>
        <v>0</v>
      </c>
      <c r="G24" s="165">
        <f t="shared" si="0"/>
        <v>0</v>
      </c>
      <c r="H24" s="16"/>
      <c r="I24" s="16"/>
      <c r="J24" s="16"/>
      <c r="K24" s="16"/>
    </row>
    <row r="25" spans="1:11" ht="13.5" thickTop="1">
      <c r="A25" s="164"/>
      <c r="B25" s="173" t="s">
        <v>67</v>
      </c>
      <c r="C25" s="172"/>
      <c r="D25" s="172"/>
      <c r="E25" s="171"/>
      <c r="F25" s="162">
        <f>SUM(F19:F24)</f>
        <v>0</v>
      </c>
      <c r="G25" s="161">
        <f t="shared" si="0"/>
        <v>0</v>
      </c>
      <c r="H25" s="27"/>
      <c r="I25" s="16"/>
      <c r="J25" s="16"/>
      <c r="K25" s="16"/>
    </row>
    <row r="26" spans="1:11" ht="13.5" thickBot="1">
      <c r="A26" s="160"/>
      <c r="B26" s="159" t="s">
        <v>2</v>
      </c>
      <c r="C26" s="158"/>
      <c r="D26" s="158"/>
      <c r="E26" s="157"/>
      <c r="F26" s="24">
        <f>ROUND(F25*0.22,2)</f>
        <v>0</v>
      </c>
      <c r="G26" s="156">
        <f t="shared" si="0"/>
        <v>0</v>
      </c>
      <c r="H26" s="16"/>
      <c r="I26" s="16"/>
      <c r="J26" s="16"/>
      <c r="K26" s="16"/>
    </row>
    <row r="27" spans="1:11" ht="14.25" thickTop="1" thickBot="1">
      <c r="A27" s="155"/>
      <c r="B27" s="154" t="s">
        <v>67</v>
      </c>
      <c r="C27" s="153"/>
      <c r="D27" s="153"/>
      <c r="E27" s="152"/>
      <c r="F27" s="151">
        <f>SUM(F25:F26)</f>
        <v>0</v>
      </c>
      <c r="G27" s="150">
        <f t="shared" si="0"/>
        <v>0</v>
      </c>
      <c r="H27" s="16"/>
      <c r="I27" s="16"/>
      <c r="J27" s="149"/>
      <c r="K27" s="16"/>
    </row>
    <row r="28" spans="1:11">
      <c r="A28" s="18"/>
      <c r="B28" s="20"/>
      <c r="C28" s="19"/>
      <c r="D28" s="19"/>
      <c r="E28" s="58"/>
      <c r="F28" s="57"/>
      <c r="G28" s="56"/>
      <c r="H28" s="16"/>
      <c r="I28" s="16"/>
      <c r="J28" s="16"/>
      <c r="K28" s="16"/>
    </row>
    <row r="29" spans="1:11">
      <c r="A29" s="18"/>
      <c r="B29" s="20"/>
      <c r="C29" s="19"/>
      <c r="D29" s="19"/>
      <c r="E29" s="58"/>
      <c r="F29" s="57"/>
      <c r="G29" s="56"/>
      <c r="H29" s="16"/>
      <c r="I29" s="16"/>
      <c r="J29" s="16"/>
      <c r="K29" s="16"/>
    </row>
    <row r="30" spans="1:11">
      <c r="A30" s="18"/>
      <c r="B30" s="20"/>
      <c r="C30" s="19"/>
      <c r="D30" s="19"/>
      <c r="E30" s="58"/>
      <c r="F30" s="57"/>
      <c r="G30" s="56"/>
      <c r="H30" s="16"/>
      <c r="I30" s="16"/>
      <c r="J30" s="16"/>
      <c r="K30" s="16"/>
    </row>
    <row r="31" spans="1:11">
      <c r="A31" s="18"/>
      <c r="B31" s="20"/>
      <c r="C31" s="19"/>
      <c r="D31" s="19"/>
      <c r="E31" s="58"/>
      <c r="F31" s="57"/>
      <c r="G31" s="56"/>
      <c r="H31" s="16"/>
      <c r="I31" s="16"/>
      <c r="J31" s="16"/>
      <c r="K31" s="16"/>
    </row>
    <row r="32" spans="1:11">
      <c r="A32" s="18"/>
      <c r="B32" s="20"/>
      <c r="C32" s="19"/>
      <c r="D32" s="19"/>
      <c r="E32" s="58"/>
      <c r="F32" s="57"/>
      <c r="G32" s="56"/>
      <c r="H32" s="16"/>
      <c r="I32" s="16"/>
      <c r="J32" s="16"/>
      <c r="K32" s="16"/>
    </row>
    <row r="33" spans="1:11">
      <c r="A33" s="18"/>
      <c r="B33" s="20"/>
      <c r="C33" s="19"/>
      <c r="D33" s="19"/>
      <c r="E33" s="58"/>
      <c r="F33" s="57"/>
      <c r="G33" s="56"/>
      <c r="H33" s="16"/>
      <c r="I33" s="16"/>
      <c r="J33" s="16"/>
      <c r="K33" s="16"/>
    </row>
    <row r="34" spans="1:11">
      <c r="A34" s="18"/>
      <c r="B34" s="20"/>
      <c r="C34" s="19"/>
      <c r="D34" s="19"/>
      <c r="E34" s="58"/>
      <c r="F34" s="57"/>
      <c r="G34" s="56"/>
      <c r="H34" s="16"/>
      <c r="I34" s="16"/>
      <c r="J34" s="16"/>
      <c r="K34" s="16"/>
    </row>
    <row r="35" spans="1:11">
      <c r="A35" s="18"/>
      <c r="B35" s="20"/>
      <c r="C35" s="19"/>
      <c r="D35" s="19"/>
      <c r="E35" s="58"/>
      <c r="F35" s="57"/>
      <c r="G35" s="56"/>
      <c r="H35" s="16"/>
      <c r="I35" s="16"/>
      <c r="J35" s="16"/>
      <c r="K35" s="16"/>
    </row>
    <row r="36" spans="1:11">
      <c r="A36" s="18"/>
      <c r="B36" s="20"/>
      <c r="C36" s="19"/>
      <c r="D36" s="19"/>
      <c r="E36" s="58"/>
      <c r="F36" s="57"/>
      <c r="G36" s="56"/>
      <c r="H36" s="16"/>
      <c r="I36" s="16"/>
      <c r="J36" s="16"/>
      <c r="K36" s="16"/>
    </row>
    <row r="37" spans="1:11">
      <c r="A37" s="18"/>
      <c r="B37" s="20"/>
      <c r="C37" s="19"/>
      <c r="D37" s="19"/>
      <c r="E37" s="58"/>
      <c r="F37" s="57"/>
      <c r="G37" s="56"/>
      <c r="H37" s="16"/>
      <c r="I37" s="16"/>
      <c r="J37" s="16"/>
      <c r="K37" s="16"/>
    </row>
    <row r="38" spans="1:11">
      <c r="A38" s="18"/>
      <c r="B38" s="20"/>
      <c r="C38" s="19"/>
      <c r="D38" s="19"/>
      <c r="E38" s="58"/>
      <c r="F38" s="57"/>
      <c r="G38" s="56"/>
      <c r="H38" s="16"/>
      <c r="I38" s="16"/>
      <c r="J38" s="16"/>
      <c r="K38" s="16"/>
    </row>
    <row r="39" spans="1:11">
      <c r="A39" s="18"/>
      <c r="B39" s="20"/>
      <c r="C39" s="19"/>
      <c r="D39" s="19"/>
      <c r="E39" s="58"/>
      <c r="F39" s="57"/>
      <c r="G39" s="56"/>
      <c r="H39" s="16"/>
      <c r="I39" s="16"/>
      <c r="J39" s="16"/>
      <c r="K39" s="16"/>
    </row>
    <row r="40" spans="1:11">
      <c r="A40" s="18"/>
      <c r="B40" s="20"/>
      <c r="C40" s="19"/>
      <c r="D40" s="19"/>
      <c r="E40" s="58"/>
      <c r="F40" s="57"/>
      <c r="G40" s="56"/>
      <c r="H40" s="16"/>
      <c r="I40" s="16"/>
      <c r="J40" s="16"/>
      <c r="K40" s="16"/>
    </row>
    <row r="41" spans="1:11">
      <c r="A41" s="18"/>
      <c r="B41" s="20"/>
      <c r="C41" s="19"/>
      <c r="D41" s="19"/>
      <c r="E41" s="58"/>
      <c r="F41" s="57"/>
      <c r="G41" s="56"/>
      <c r="H41" s="16"/>
      <c r="I41" s="16"/>
      <c r="J41" s="16"/>
      <c r="K41" s="16"/>
    </row>
    <row r="42" spans="1:11">
      <c r="A42" s="18"/>
      <c r="B42" s="20"/>
      <c r="C42" s="19"/>
      <c r="D42" s="19"/>
      <c r="E42" s="58"/>
      <c r="F42" s="57"/>
      <c r="G42" s="56"/>
      <c r="H42" s="16"/>
      <c r="I42" s="16"/>
      <c r="J42" s="16"/>
      <c r="K42" s="16"/>
    </row>
    <row r="43" spans="1:11">
      <c r="A43" s="18"/>
      <c r="B43" s="20"/>
      <c r="C43" s="19"/>
      <c r="D43" s="19"/>
      <c r="E43" s="58"/>
      <c r="F43" s="57"/>
      <c r="G43" s="56"/>
      <c r="H43" s="16"/>
      <c r="I43" s="16"/>
      <c r="J43" s="16"/>
      <c r="K43" s="16"/>
    </row>
    <row r="44" spans="1:11">
      <c r="A44" s="18"/>
      <c r="B44" s="20"/>
      <c r="C44" s="19"/>
      <c r="D44" s="19"/>
      <c r="E44" s="58"/>
      <c r="F44" s="57"/>
      <c r="G44" s="56"/>
      <c r="H44" s="16"/>
      <c r="I44" s="16"/>
      <c r="J44" s="16"/>
      <c r="K44" s="16"/>
    </row>
    <row r="45" spans="1:11">
      <c r="A45" s="18"/>
      <c r="B45" s="20"/>
      <c r="C45" s="19"/>
      <c r="D45" s="19"/>
      <c r="E45" s="58"/>
      <c r="F45" s="57"/>
      <c r="G45" s="56"/>
      <c r="H45" s="16"/>
      <c r="I45" s="16"/>
      <c r="J45" s="16"/>
      <c r="K45" s="16"/>
    </row>
    <row r="46" spans="1:11">
      <c r="A46" s="18"/>
      <c r="B46" s="20"/>
      <c r="C46" s="19"/>
      <c r="D46" s="19"/>
      <c r="E46" s="58"/>
      <c r="F46" s="57"/>
      <c r="G46" s="56"/>
      <c r="H46" s="16"/>
      <c r="I46" s="16"/>
      <c r="J46" s="16"/>
      <c r="K46" s="16"/>
    </row>
    <row r="47" spans="1:11">
      <c r="A47" s="18"/>
      <c r="B47" s="20"/>
      <c r="C47" s="19"/>
      <c r="D47" s="19"/>
      <c r="E47" s="58"/>
      <c r="F47" s="57"/>
      <c r="G47" s="56"/>
      <c r="H47" s="16"/>
      <c r="I47" s="16"/>
      <c r="J47" s="16"/>
      <c r="K47" s="16"/>
    </row>
    <row r="48" spans="1:11">
      <c r="A48" s="18"/>
      <c r="B48" s="20"/>
      <c r="C48" s="19"/>
      <c r="D48" s="19"/>
      <c r="E48" s="58"/>
      <c r="F48" s="57"/>
      <c r="G48" s="56"/>
      <c r="H48" s="16"/>
      <c r="I48" s="16"/>
      <c r="J48" s="16"/>
      <c r="K48" s="16"/>
    </row>
    <row r="49" spans="1:11">
      <c r="A49" s="18"/>
      <c r="B49" s="20"/>
      <c r="C49" s="19"/>
      <c r="D49" s="19"/>
      <c r="E49" s="58"/>
      <c r="F49" s="57"/>
      <c r="G49" s="56"/>
      <c r="H49" s="16"/>
      <c r="I49" s="16"/>
      <c r="J49" s="16"/>
      <c r="K49" s="16"/>
    </row>
    <row r="50" spans="1:11">
      <c r="A50" s="18"/>
      <c r="B50" s="20"/>
      <c r="C50" s="19"/>
      <c r="D50" s="19"/>
      <c r="E50" s="58"/>
      <c r="F50" s="57"/>
      <c r="G50" s="56"/>
      <c r="H50" s="16"/>
      <c r="I50" s="16"/>
      <c r="J50" s="16"/>
      <c r="K50" s="16"/>
    </row>
    <row r="51" spans="1:11">
      <c r="A51" s="18"/>
      <c r="B51" s="20"/>
      <c r="C51" s="19"/>
      <c r="D51" s="19"/>
      <c r="E51" s="58"/>
      <c r="F51" s="57"/>
      <c r="G51" s="56"/>
      <c r="H51" s="16"/>
      <c r="I51" s="16"/>
      <c r="J51" s="16"/>
      <c r="K51" s="16"/>
    </row>
    <row r="52" spans="1:11">
      <c r="A52" s="18"/>
      <c r="B52" s="20"/>
      <c r="C52" s="19"/>
      <c r="D52" s="19"/>
      <c r="E52" s="58"/>
      <c r="F52" s="57"/>
      <c r="G52" s="56"/>
      <c r="H52" s="16"/>
      <c r="I52" s="16"/>
      <c r="J52" s="16"/>
      <c r="K52" s="16"/>
    </row>
    <row r="53" spans="1:11">
      <c r="A53" s="97" t="s">
        <v>80</v>
      </c>
      <c r="B53" s="96" t="s">
        <v>165</v>
      </c>
      <c r="C53" s="147"/>
      <c r="D53" s="95"/>
      <c r="E53" s="94"/>
      <c r="F53" s="93"/>
      <c r="G53" s="93"/>
      <c r="H53" s="16"/>
      <c r="I53" s="16"/>
      <c r="J53" s="16"/>
      <c r="K53" s="16"/>
    </row>
    <row r="54" spans="1:11" ht="13.5" thickBot="1">
      <c r="A54" s="18"/>
      <c r="B54" s="17"/>
      <c r="C54" s="59"/>
      <c r="D54" s="59"/>
      <c r="E54" s="58"/>
      <c r="F54" s="57"/>
      <c r="G54" s="56"/>
      <c r="H54" s="16"/>
      <c r="I54" s="16"/>
      <c r="J54" s="16"/>
      <c r="K54" s="16"/>
    </row>
    <row r="55" spans="1:11">
      <c r="A55" s="91" t="s">
        <v>99</v>
      </c>
      <c r="B55" s="90" t="s">
        <v>98</v>
      </c>
      <c r="C55" s="89" t="s">
        <v>97</v>
      </c>
      <c r="D55" s="88" t="s">
        <v>96</v>
      </c>
      <c r="E55" s="87" t="s">
        <v>95</v>
      </c>
      <c r="F55" s="86" t="s">
        <v>94</v>
      </c>
      <c r="G55" s="86"/>
      <c r="H55" s="16"/>
      <c r="I55" s="16"/>
      <c r="J55" s="16"/>
      <c r="K55" s="16"/>
    </row>
    <row r="56" spans="1:11">
      <c r="A56" s="18"/>
      <c r="B56" s="17"/>
      <c r="C56" s="59"/>
      <c r="D56" s="59"/>
      <c r="E56" s="58"/>
      <c r="F56" s="57"/>
      <c r="G56" s="56"/>
      <c r="H56" s="16"/>
      <c r="I56" s="16"/>
      <c r="J56" s="16"/>
      <c r="K56" s="16"/>
    </row>
    <row r="57" spans="1:11">
      <c r="A57" s="18" t="s">
        <v>164</v>
      </c>
      <c r="B57" s="17" t="s">
        <v>266</v>
      </c>
      <c r="C57" s="59">
        <v>1</v>
      </c>
      <c r="D57" s="57" t="s">
        <v>1</v>
      </c>
      <c r="E57" s="146"/>
      <c r="F57" s="71">
        <f>ROUND(C57*E57,2)</f>
        <v>0</v>
      </c>
      <c r="G57" s="56"/>
      <c r="H57" s="16"/>
      <c r="I57" s="16"/>
      <c r="J57" s="16"/>
    </row>
    <row r="58" spans="1:11">
      <c r="A58" s="18"/>
      <c r="B58" s="17"/>
      <c r="C58" s="59"/>
      <c r="D58" s="57"/>
      <c r="E58" s="58"/>
      <c r="F58" s="57"/>
      <c r="G58" s="56"/>
      <c r="H58" s="104"/>
      <c r="I58" s="104"/>
      <c r="J58" s="104"/>
      <c r="K58" s="104"/>
    </row>
    <row r="59" spans="1:11" ht="25.5">
      <c r="A59" s="18" t="s">
        <v>162</v>
      </c>
      <c r="B59" s="17" t="s">
        <v>161</v>
      </c>
      <c r="C59" s="59">
        <v>9</v>
      </c>
      <c r="D59" s="57" t="s">
        <v>1</v>
      </c>
      <c r="E59" s="58"/>
      <c r="F59" s="71">
        <f t="shared" ref="F59" si="1">ROUND(C59*E59,2)</f>
        <v>0</v>
      </c>
      <c r="G59" s="56"/>
      <c r="H59" s="104"/>
      <c r="I59" s="104"/>
      <c r="J59" s="104"/>
      <c r="K59" s="104"/>
    </row>
    <row r="60" spans="1:11">
      <c r="A60" s="18"/>
      <c r="B60" s="242"/>
      <c r="C60" s="59"/>
      <c r="D60" s="235"/>
      <c r="E60" s="195"/>
      <c r="F60" s="57"/>
      <c r="G60" s="56"/>
      <c r="H60" s="16"/>
      <c r="I60" s="16"/>
      <c r="J60" s="16"/>
      <c r="K60" s="16"/>
    </row>
    <row r="61" spans="1:11" ht="51">
      <c r="A61" s="18" t="s">
        <v>160</v>
      </c>
      <c r="B61" s="17" t="s">
        <v>305</v>
      </c>
      <c r="C61" s="219">
        <v>1</v>
      </c>
      <c r="D61" s="57" t="s">
        <v>1</v>
      </c>
      <c r="E61" s="248"/>
      <c r="F61" s="71">
        <f t="shared" ref="F61" si="2">ROUND(C61*E61,2)</f>
        <v>0</v>
      </c>
      <c r="G61" s="56"/>
      <c r="H61" s="16"/>
      <c r="I61" s="16"/>
      <c r="J61" s="16"/>
      <c r="K61" s="16"/>
    </row>
    <row r="62" spans="1:11">
      <c r="A62" s="18"/>
      <c r="B62" s="17"/>
      <c r="C62" s="66"/>
      <c r="D62" s="66"/>
      <c r="E62" s="65"/>
      <c r="F62" s="135"/>
      <c r="G62" s="56"/>
      <c r="H62" s="16"/>
      <c r="I62" s="16"/>
      <c r="J62" s="16"/>
      <c r="K62" s="16"/>
    </row>
    <row r="63" spans="1:11" ht="13.5" thickBot="1">
      <c r="A63" s="64"/>
      <c r="B63" s="63" t="s">
        <v>152</v>
      </c>
      <c r="C63" s="62"/>
      <c r="D63" s="62"/>
      <c r="E63" s="61"/>
      <c r="F63" s="60">
        <f>SUM(F57:F61)</f>
        <v>0</v>
      </c>
      <c r="G63" s="60">
        <f>F63</f>
        <v>0</v>
      </c>
      <c r="H63" s="16"/>
      <c r="I63" s="16"/>
      <c r="J63" s="16"/>
      <c r="K63" s="16"/>
    </row>
    <row r="64" spans="1:11">
      <c r="A64" s="69"/>
      <c r="B64" s="99"/>
      <c r="C64" s="66"/>
      <c r="D64" s="66"/>
      <c r="E64" s="65"/>
      <c r="F64" s="98"/>
      <c r="G64" s="134"/>
      <c r="H64" s="16"/>
      <c r="I64" s="16"/>
      <c r="J64" s="16"/>
      <c r="K64" s="16"/>
    </row>
    <row r="65" spans="1:11">
      <c r="A65" s="69"/>
      <c r="B65" s="99"/>
      <c r="C65" s="66"/>
      <c r="D65" s="66"/>
      <c r="E65" s="65"/>
      <c r="F65" s="98"/>
      <c r="G65" s="134"/>
      <c r="H65" s="16"/>
      <c r="I65" s="16"/>
      <c r="J65" s="16"/>
      <c r="K65" s="16"/>
    </row>
    <row r="66" spans="1:11">
      <c r="A66" s="97" t="s">
        <v>78</v>
      </c>
      <c r="B66" s="96" t="s">
        <v>151</v>
      </c>
      <c r="C66" s="95"/>
      <c r="D66" s="95"/>
      <c r="E66" s="94"/>
      <c r="F66" s="93"/>
      <c r="G66" s="93"/>
      <c r="H66" s="16"/>
      <c r="I66" s="16"/>
      <c r="J66" s="16"/>
      <c r="K66" s="16"/>
    </row>
    <row r="67" spans="1:11" ht="13.5" thickBot="1">
      <c r="A67" s="64"/>
      <c r="B67" s="133"/>
      <c r="C67" s="62"/>
      <c r="D67" s="62"/>
      <c r="E67" s="61"/>
      <c r="F67" s="132"/>
      <c r="G67" s="56"/>
      <c r="H67" s="16"/>
      <c r="I67" s="16"/>
      <c r="J67" s="16"/>
      <c r="K67" s="16"/>
    </row>
    <row r="68" spans="1:11">
      <c r="A68" s="91" t="s">
        <v>99</v>
      </c>
      <c r="B68" s="90" t="s">
        <v>98</v>
      </c>
      <c r="C68" s="89" t="s">
        <v>97</v>
      </c>
      <c r="D68" s="88" t="s">
        <v>96</v>
      </c>
      <c r="E68" s="87" t="s">
        <v>95</v>
      </c>
      <c r="F68" s="86" t="s">
        <v>94</v>
      </c>
      <c r="G68" s="86"/>
      <c r="H68" s="16"/>
      <c r="I68" s="16"/>
      <c r="J68" s="16"/>
      <c r="K68" s="16"/>
    </row>
    <row r="69" spans="1:11">
      <c r="A69" s="18"/>
      <c r="B69" s="131"/>
      <c r="C69" s="59"/>
      <c r="D69" s="59"/>
      <c r="E69" s="58"/>
      <c r="F69" s="57"/>
      <c r="G69" s="56"/>
      <c r="H69" s="130"/>
      <c r="I69" s="16"/>
      <c r="J69" s="16"/>
      <c r="K69" s="16"/>
    </row>
    <row r="70" spans="1:11" ht="38.25">
      <c r="A70" s="18" t="s">
        <v>150</v>
      </c>
      <c r="B70" s="110" t="s">
        <v>306</v>
      </c>
      <c r="C70" s="59">
        <v>18</v>
      </c>
      <c r="D70" s="57" t="s">
        <v>129</v>
      </c>
      <c r="E70" s="58"/>
      <c r="F70" s="71">
        <f t="shared" ref="F70:F90" si="3">ROUND(C70*E70,2)</f>
        <v>0</v>
      </c>
      <c r="G70" s="56"/>
      <c r="H70" s="16"/>
      <c r="I70" s="16"/>
      <c r="J70" s="16"/>
      <c r="K70" s="16"/>
    </row>
    <row r="71" spans="1:11">
      <c r="A71" s="18"/>
      <c r="B71" s="110"/>
      <c r="C71" s="59"/>
      <c r="D71" s="57"/>
      <c r="E71" s="58"/>
      <c r="F71" s="71"/>
      <c r="G71" s="56"/>
      <c r="H71" s="16"/>
      <c r="I71" s="16"/>
      <c r="J71" s="16"/>
      <c r="K71" s="16"/>
    </row>
    <row r="72" spans="1:11" ht="38.25" customHeight="1">
      <c r="A72" s="18" t="s">
        <v>148</v>
      </c>
      <c r="B72" s="17" t="s">
        <v>278</v>
      </c>
      <c r="C72" s="59">
        <v>70</v>
      </c>
      <c r="D72" s="57" t="s">
        <v>129</v>
      </c>
      <c r="E72" s="58"/>
      <c r="F72" s="71">
        <f t="shared" si="3"/>
        <v>0</v>
      </c>
      <c r="G72" s="56"/>
      <c r="H72" s="16"/>
      <c r="I72" s="16"/>
      <c r="J72" s="16"/>
      <c r="K72" s="16"/>
    </row>
    <row r="73" spans="1:11">
      <c r="A73" s="18"/>
      <c r="B73" s="17"/>
      <c r="C73" s="59"/>
      <c r="D73" s="57"/>
      <c r="E73" s="58"/>
      <c r="F73" s="71"/>
      <c r="G73" s="56"/>
      <c r="H73" s="16"/>
      <c r="I73" s="16"/>
      <c r="J73" s="16"/>
      <c r="K73" s="16"/>
    </row>
    <row r="74" spans="1:11" ht="38.25" customHeight="1">
      <c r="A74" s="18" t="s">
        <v>146</v>
      </c>
      <c r="B74" s="17" t="s">
        <v>279</v>
      </c>
      <c r="C74" s="59">
        <v>10</v>
      </c>
      <c r="D74" s="57" t="s">
        <v>129</v>
      </c>
      <c r="E74" s="58"/>
      <c r="F74" s="71">
        <f t="shared" si="3"/>
        <v>0</v>
      </c>
      <c r="G74" s="56"/>
      <c r="H74" s="16"/>
      <c r="I74" s="16"/>
      <c r="J74" s="16"/>
      <c r="K74" s="16"/>
    </row>
    <row r="75" spans="1:11">
      <c r="A75" s="18"/>
      <c r="B75" s="17"/>
      <c r="C75" s="59"/>
      <c r="D75" s="57"/>
      <c r="E75" s="58"/>
      <c r="F75" s="71"/>
      <c r="G75" s="56"/>
      <c r="H75" s="16"/>
      <c r="I75" s="16"/>
      <c r="J75" s="16"/>
      <c r="K75" s="16"/>
    </row>
    <row r="76" spans="1:11" ht="38.25" customHeight="1">
      <c r="A76" s="18" t="s">
        <v>144</v>
      </c>
      <c r="B76" s="17" t="s">
        <v>280</v>
      </c>
      <c r="C76" s="59">
        <v>59</v>
      </c>
      <c r="D76" s="57" t="s">
        <v>129</v>
      </c>
      <c r="E76" s="58"/>
      <c r="F76" s="71">
        <f t="shared" si="3"/>
        <v>0</v>
      </c>
      <c r="G76" s="56"/>
      <c r="H76" s="16"/>
      <c r="I76" s="16"/>
      <c r="J76" s="16"/>
      <c r="K76" s="16"/>
    </row>
    <row r="77" spans="1:11">
      <c r="A77" s="18"/>
      <c r="B77" s="17"/>
      <c r="C77" s="59"/>
      <c r="D77" s="57"/>
      <c r="E77" s="58"/>
      <c r="F77" s="71"/>
      <c r="G77" s="56"/>
      <c r="H77" s="16"/>
      <c r="I77" s="16"/>
      <c r="J77" s="16"/>
      <c r="K77" s="16"/>
    </row>
    <row r="78" spans="1:11" ht="38.25">
      <c r="A78" s="18" t="s">
        <v>142</v>
      </c>
      <c r="B78" s="129" t="s">
        <v>141</v>
      </c>
      <c r="C78" s="128">
        <v>2</v>
      </c>
      <c r="D78" s="127" t="s">
        <v>140</v>
      </c>
      <c r="E78" s="126"/>
      <c r="F78" s="71">
        <f t="shared" si="3"/>
        <v>0</v>
      </c>
      <c r="G78" s="16"/>
    </row>
    <row r="79" spans="1:11">
      <c r="A79" s="18"/>
      <c r="B79" s="110"/>
      <c r="C79" s="66"/>
      <c r="D79" s="57"/>
      <c r="E79" s="65"/>
      <c r="F79" s="71"/>
      <c r="G79" s="16"/>
      <c r="H79" s="16"/>
      <c r="I79" s="16"/>
      <c r="J79" s="16"/>
    </row>
    <row r="80" spans="1:11" ht="38.25">
      <c r="A80" s="18" t="s">
        <v>139</v>
      </c>
      <c r="B80" s="110" t="s">
        <v>281</v>
      </c>
      <c r="C80" s="66">
        <v>68</v>
      </c>
      <c r="D80" s="57" t="s">
        <v>87</v>
      </c>
      <c r="E80" s="65"/>
      <c r="F80" s="71">
        <f t="shared" si="3"/>
        <v>0</v>
      </c>
      <c r="G80" s="16"/>
      <c r="H80" s="16"/>
      <c r="I80" s="16"/>
      <c r="J80" s="16"/>
    </row>
    <row r="81" spans="1:11">
      <c r="A81" s="18"/>
      <c r="B81" s="110"/>
      <c r="C81" s="66"/>
      <c r="D81" s="57"/>
      <c r="E81" s="65"/>
      <c r="F81" s="71"/>
      <c r="G81" s="16"/>
      <c r="H81" s="16"/>
      <c r="I81" s="16"/>
      <c r="J81" s="16"/>
    </row>
    <row r="82" spans="1:11" ht="38.25">
      <c r="A82" s="18" t="s">
        <v>137</v>
      </c>
      <c r="B82" s="68" t="s">
        <v>282</v>
      </c>
      <c r="C82" s="66">
        <v>70</v>
      </c>
      <c r="D82" s="57" t="s">
        <v>129</v>
      </c>
      <c r="E82" s="65"/>
      <c r="F82" s="71">
        <f t="shared" si="3"/>
        <v>0</v>
      </c>
      <c r="G82" s="56"/>
      <c r="H82" s="16"/>
      <c r="I82" s="16"/>
      <c r="J82" s="16"/>
      <c r="K82" s="16"/>
    </row>
    <row r="83" spans="1:11">
      <c r="A83" s="18"/>
      <c r="B83" s="110"/>
      <c r="C83" s="66"/>
      <c r="D83" s="57"/>
      <c r="E83" s="65"/>
      <c r="F83" s="71"/>
      <c r="G83" s="56"/>
      <c r="H83" s="16"/>
      <c r="I83" s="16"/>
      <c r="J83" s="16"/>
      <c r="K83" s="16"/>
    </row>
    <row r="84" spans="1:11" ht="51">
      <c r="A84" s="18" t="s">
        <v>135</v>
      </c>
      <c r="B84" s="68" t="s">
        <v>283</v>
      </c>
      <c r="C84" s="66">
        <v>10</v>
      </c>
      <c r="D84" s="57" t="s">
        <v>129</v>
      </c>
      <c r="E84" s="65"/>
      <c r="F84" s="71">
        <f t="shared" si="3"/>
        <v>0</v>
      </c>
      <c r="G84" s="56"/>
      <c r="H84" s="16"/>
      <c r="I84" s="16"/>
      <c r="J84" s="16"/>
      <c r="K84" s="16"/>
    </row>
    <row r="85" spans="1:11">
      <c r="A85" s="18"/>
      <c r="B85" s="68"/>
      <c r="C85" s="66"/>
      <c r="D85" s="57"/>
      <c r="E85" s="65"/>
      <c r="F85" s="71"/>
      <c r="G85" s="56"/>
      <c r="H85" s="16"/>
      <c r="I85" s="16"/>
      <c r="J85" s="16"/>
      <c r="K85" s="16"/>
    </row>
    <row r="86" spans="1:11" ht="140.25">
      <c r="A86" s="18" t="s">
        <v>133</v>
      </c>
      <c r="B86" s="125" t="s">
        <v>130</v>
      </c>
      <c r="C86" s="66">
        <v>9</v>
      </c>
      <c r="D86" s="57" t="s">
        <v>129</v>
      </c>
      <c r="E86" s="65"/>
      <c r="F86" s="71">
        <f t="shared" si="3"/>
        <v>0</v>
      </c>
      <c r="G86" s="56"/>
      <c r="H86" s="16"/>
      <c r="I86" s="16"/>
      <c r="J86" s="16"/>
      <c r="K86" s="16"/>
    </row>
    <row r="87" spans="1:11">
      <c r="A87" s="18"/>
      <c r="B87" s="68"/>
      <c r="C87" s="66"/>
      <c r="D87" s="57"/>
      <c r="E87" s="65"/>
      <c r="F87" s="71"/>
      <c r="G87" s="56"/>
      <c r="H87" s="16"/>
      <c r="I87" s="16"/>
      <c r="J87" s="16"/>
      <c r="K87" s="16"/>
    </row>
    <row r="88" spans="1:11" ht="25.5">
      <c r="A88" s="18" t="s">
        <v>131</v>
      </c>
      <c r="B88" s="68" t="s">
        <v>307</v>
      </c>
      <c r="C88" s="66">
        <v>18</v>
      </c>
      <c r="D88" s="57" t="s">
        <v>129</v>
      </c>
      <c r="E88" s="65"/>
      <c r="F88" s="71">
        <f t="shared" si="3"/>
        <v>0</v>
      </c>
      <c r="G88" s="56"/>
      <c r="H88" s="16"/>
      <c r="I88" s="16"/>
      <c r="J88" s="16"/>
      <c r="K88" s="16"/>
    </row>
    <row r="89" spans="1:11">
      <c r="A89" s="18"/>
      <c r="B89" s="68"/>
      <c r="C89" s="66"/>
      <c r="D89" s="57"/>
      <c r="E89" s="65"/>
      <c r="F89" s="71"/>
      <c r="G89" s="56"/>
      <c r="H89" s="16"/>
      <c r="I89" s="16"/>
      <c r="J89" s="16"/>
      <c r="K89" s="16"/>
    </row>
    <row r="90" spans="1:11" ht="25.5">
      <c r="A90" s="18" t="s">
        <v>308</v>
      </c>
      <c r="B90" s="103" t="s">
        <v>309</v>
      </c>
      <c r="C90" s="102">
        <v>152</v>
      </c>
      <c r="D90" s="57" t="s">
        <v>87</v>
      </c>
      <c r="E90" s="100"/>
      <c r="F90" s="71">
        <f t="shared" si="3"/>
        <v>0</v>
      </c>
      <c r="G90" s="56"/>
      <c r="H90" s="16"/>
      <c r="I90" s="16"/>
      <c r="J90" s="16"/>
      <c r="K90" s="16"/>
    </row>
    <row r="91" spans="1:11">
      <c r="A91" s="18"/>
      <c r="B91" s="17"/>
      <c r="C91" s="59"/>
      <c r="D91" s="59"/>
      <c r="E91" s="58"/>
      <c r="F91" s="85"/>
      <c r="G91" s="56"/>
      <c r="H91" s="16"/>
      <c r="I91" s="16"/>
      <c r="J91" s="16"/>
      <c r="K91" s="16"/>
    </row>
    <row r="92" spans="1:11" ht="13.5" thickBot="1">
      <c r="A92" s="64"/>
      <c r="B92" s="63" t="s">
        <v>128</v>
      </c>
      <c r="C92" s="124"/>
      <c r="D92" s="123"/>
      <c r="E92" s="122"/>
      <c r="F92" s="60">
        <f>SUM(F70:F90)</f>
        <v>0</v>
      </c>
      <c r="G92" s="60">
        <f>F92</f>
        <v>0</v>
      </c>
      <c r="H92" s="16"/>
      <c r="I92" s="16"/>
      <c r="J92" s="16"/>
      <c r="K92" s="16"/>
    </row>
    <row r="93" spans="1:11">
      <c r="A93" s="69"/>
      <c r="B93" s="99"/>
      <c r="C93" s="121"/>
      <c r="D93" s="120"/>
      <c r="E93" s="119"/>
      <c r="F93" s="98"/>
      <c r="G93" s="98"/>
      <c r="H93" s="16"/>
      <c r="I93" s="16"/>
      <c r="J93" s="16"/>
      <c r="K93" s="16"/>
    </row>
    <row r="94" spans="1:11">
      <c r="A94" s="69"/>
      <c r="B94" s="99"/>
      <c r="C94" s="121"/>
      <c r="D94" s="120"/>
      <c r="E94" s="119"/>
      <c r="F94" s="98"/>
      <c r="G94" s="98"/>
      <c r="H94" s="16"/>
      <c r="I94" s="16"/>
      <c r="J94" s="16"/>
      <c r="K94" s="16"/>
    </row>
    <row r="95" spans="1:11">
      <c r="A95" s="97" t="s">
        <v>76</v>
      </c>
      <c r="B95" s="96" t="s">
        <v>168</v>
      </c>
      <c r="C95" s="95"/>
      <c r="D95" s="95"/>
      <c r="E95" s="94"/>
      <c r="F95" s="93"/>
      <c r="G95" s="93"/>
      <c r="H95" s="16"/>
      <c r="I95" s="16"/>
      <c r="J95" s="16"/>
      <c r="K95" s="16"/>
    </row>
    <row r="96" spans="1:11" ht="13.5" thickBot="1">
      <c r="A96" s="64"/>
      <c r="B96" s="133"/>
      <c r="C96" s="62"/>
      <c r="D96" s="62"/>
      <c r="E96" s="61"/>
      <c r="F96" s="132"/>
      <c r="G96" s="56"/>
      <c r="H96" s="16"/>
      <c r="I96" s="16"/>
      <c r="J96" s="16"/>
      <c r="K96" s="16"/>
    </row>
    <row r="97" spans="1:11">
      <c r="A97" s="91" t="s">
        <v>99</v>
      </c>
      <c r="B97" s="90" t="s">
        <v>98</v>
      </c>
      <c r="C97" s="89" t="s">
        <v>97</v>
      </c>
      <c r="D97" s="88" t="s">
        <v>96</v>
      </c>
      <c r="E97" s="87" t="s">
        <v>95</v>
      </c>
      <c r="F97" s="86" t="s">
        <v>94</v>
      </c>
      <c r="G97" s="86"/>
      <c r="H97" s="16"/>
      <c r="I97" s="16"/>
      <c r="J97" s="16"/>
      <c r="K97" s="16"/>
    </row>
    <row r="98" spans="1:11">
      <c r="A98" s="18"/>
      <c r="B98" s="131"/>
      <c r="C98" s="59"/>
      <c r="D98" s="59"/>
      <c r="E98" s="58"/>
      <c r="F98" s="57"/>
      <c r="G98" s="56"/>
      <c r="H98" s="130"/>
      <c r="I98" s="16"/>
      <c r="J98" s="16"/>
      <c r="K98" s="16"/>
    </row>
    <row r="99" spans="1:11" ht="63.75">
      <c r="A99" s="18" t="s">
        <v>126</v>
      </c>
      <c r="B99" s="204" t="s">
        <v>310</v>
      </c>
      <c r="C99" s="66">
        <v>53.9</v>
      </c>
      <c r="D99" s="57" t="s">
        <v>87</v>
      </c>
      <c r="E99" s="65"/>
      <c r="F99" s="71">
        <f t="shared" ref="F99:F105" si="4">ROUND(C99*E99,2)</f>
        <v>0</v>
      </c>
      <c r="G99" s="56"/>
      <c r="H99" s="16"/>
      <c r="I99" s="16"/>
      <c r="J99" s="16"/>
      <c r="K99" s="16"/>
    </row>
    <row r="100" spans="1:11">
      <c r="A100" s="18"/>
      <c r="B100" s="204"/>
      <c r="C100" s="66"/>
      <c r="D100" s="57"/>
      <c r="E100" s="65"/>
      <c r="F100" s="71"/>
      <c r="G100" s="56"/>
      <c r="H100" s="16"/>
      <c r="I100" s="16"/>
      <c r="J100" s="16"/>
      <c r="K100" s="16"/>
    </row>
    <row r="101" spans="1:11" ht="63.75">
      <c r="A101" s="18" t="s">
        <v>124</v>
      </c>
      <c r="B101" s="204" t="s">
        <v>311</v>
      </c>
      <c r="C101" s="66">
        <v>128.30000000000001</v>
      </c>
      <c r="D101" s="57" t="s">
        <v>87</v>
      </c>
      <c r="E101" s="65"/>
      <c r="F101" s="71">
        <f t="shared" si="4"/>
        <v>0</v>
      </c>
      <c r="G101" s="56"/>
      <c r="H101" s="16"/>
      <c r="I101" s="16"/>
      <c r="J101" s="16"/>
      <c r="K101" s="16"/>
    </row>
    <row r="102" spans="1:11">
      <c r="A102" s="18"/>
      <c r="B102" s="204"/>
      <c r="C102" s="66"/>
      <c r="D102" s="57"/>
      <c r="E102" s="65"/>
      <c r="F102" s="71"/>
      <c r="G102" s="56"/>
      <c r="H102" s="16"/>
      <c r="I102" s="16"/>
      <c r="J102" s="16"/>
      <c r="K102" s="16"/>
    </row>
    <row r="103" spans="1:11" ht="51">
      <c r="A103" s="18" t="s">
        <v>122</v>
      </c>
      <c r="B103" s="204" t="s">
        <v>289</v>
      </c>
      <c r="C103" s="66">
        <v>105</v>
      </c>
      <c r="D103" s="57" t="s">
        <v>0</v>
      </c>
      <c r="E103" s="65"/>
      <c r="F103" s="71">
        <f t="shared" si="4"/>
        <v>0</v>
      </c>
      <c r="G103" s="56"/>
      <c r="H103" s="16"/>
      <c r="I103" s="16"/>
      <c r="J103" s="16"/>
      <c r="K103" s="16"/>
    </row>
    <row r="104" spans="1:11">
      <c r="A104" s="18"/>
      <c r="B104" s="68"/>
      <c r="C104" s="66"/>
      <c r="D104" s="66"/>
      <c r="E104" s="65"/>
      <c r="F104" s="71"/>
      <c r="G104" s="56"/>
      <c r="H104" s="16"/>
      <c r="I104" s="16"/>
      <c r="J104" s="16"/>
      <c r="K104" s="16"/>
    </row>
    <row r="105" spans="1:11" ht="12.75" customHeight="1">
      <c r="A105" s="18" t="s">
        <v>117</v>
      </c>
      <c r="B105" s="204" t="s">
        <v>184</v>
      </c>
      <c r="C105" s="66">
        <v>1</v>
      </c>
      <c r="D105" s="57" t="s">
        <v>1</v>
      </c>
      <c r="E105" s="65"/>
      <c r="F105" s="71">
        <f t="shared" si="4"/>
        <v>0</v>
      </c>
      <c r="G105" s="56"/>
      <c r="H105" s="16"/>
      <c r="I105" s="16"/>
      <c r="J105" s="16"/>
      <c r="K105" s="16"/>
    </row>
    <row r="106" spans="1:11">
      <c r="A106" s="18"/>
      <c r="B106" s="17"/>
      <c r="C106" s="59"/>
      <c r="D106" s="59"/>
      <c r="E106" s="58"/>
      <c r="F106" s="85"/>
      <c r="G106" s="56"/>
      <c r="H106" s="16"/>
      <c r="I106" s="16"/>
      <c r="J106" s="16"/>
      <c r="K106" s="16"/>
    </row>
    <row r="107" spans="1:11" ht="13.5" thickBot="1">
      <c r="A107" s="64"/>
      <c r="B107" s="63" t="s">
        <v>185</v>
      </c>
      <c r="C107" s="124"/>
      <c r="D107" s="123"/>
      <c r="E107" s="122"/>
      <c r="F107" s="60">
        <f>SUM(F99:G105)</f>
        <v>0</v>
      </c>
      <c r="G107" s="60">
        <f>F107</f>
        <v>0</v>
      </c>
      <c r="H107" s="16"/>
      <c r="I107" s="16"/>
      <c r="J107" s="16"/>
      <c r="K107" s="16"/>
    </row>
    <row r="108" spans="1:11">
      <c r="A108" s="69"/>
      <c r="B108" s="99"/>
      <c r="C108" s="121"/>
      <c r="D108" s="120"/>
      <c r="E108" s="119"/>
      <c r="F108" s="98"/>
      <c r="G108" s="98"/>
      <c r="H108" s="16"/>
      <c r="I108" s="16"/>
      <c r="J108" s="16"/>
      <c r="K108" s="16"/>
    </row>
    <row r="109" spans="1:11">
      <c r="A109" s="69"/>
      <c r="B109" s="99"/>
      <c r="C109" s="121"/>
      <c r="D109" s="120"/>
      <c r="E109" s="119"/>
      <c r="F109" s="98"/>
      <c r="G109" s="98"/>
      <c r="H109" s="16"/>
      <c r="I109" s="16"/>
      <c r="J109" s="16"/>
      <c r="K109" s="16"/>
    </row>
    <row r="110" spans="1:11">
      <c r="A110" s="97" t="s">
        <v>74</v>
      </c>
      <c r="B110" s="96" t="s">
        <v>169</v>
      </c>
      <c r="C110" s="95"/>
      <c r="D110" s="95"/>
      <c r="E110" s="94"/>
      <c r="F110" s="93"/>
      <c r="G110" s="93"/>
      <c r="H110" s="16"/>
      <c r="I110" s="16"/>
      <c r="J110" s="16"/>
      <c r="K110" s="16"/>
    </row>
    <row r="111" spans="1:11" ht="13.5" thickBot="1">
      <c r="A111" s="64"/>
      <c r="B111" s="133"/>
      <c r="C111" s="62"/>
      <c r="D111" s="62"/>
      <c r="E111" s="61"/>
      <c r="F111" s="132"/>
      <c r="G111" s="56"/>
      <c r="H111" s="16"/>
      <c r="I111" s="16"/>
      <c r="J111" s="16"/>
      <c r="K111" s="16"/>
    </row>
    <row r="112" spans="1:11">
      <c r="A112" s="91" t="s">
        <v>99</v>
      </c>
      <c r="B112" s="90" t="s">
        <v>98</v>
      </c>
      <c r="C112" s="89" t="s">
        <v>97</v>
      </c>
      <c r="D112" s="88" t="s">
        <v>96</v>
      </c>
      <c r="E112" s="87" t="s">
        <v>95</v>
      </c>
      <c r="F112" s="86" t="s">
        <v>94</v>
      </c>
      <c r="G112" s="86"/>
      <c r="H112" s="16"/>
      <c r="I112" s="16"/>
      <c r="J112" s="16"/>
      <c r="K112" s="16"/>
    </row>
    <row r="113" spans="1:11">
      <c r="A113" s="18"/>
      <c r="B113" s="131"/>
      <c r="C113" s="59"/>
      <c r="D113" s="59"/>
      <c r="E113" s="58"/>
      <c r="F113" s="57"/>
      <c r="G113" s="56"/>
      <c r="H113" s="130"/>
      <c r="I113" s="16"/>
      <c r="J113" s="16"/>
      <c r="K113" s="16"/>
    </row>
    <row r="114" spans="1:11" s="55" customFormat="1" ht="28.5">
      <c r="A114" s="18" t="s">
        <v>93</v>
      </c>
      <c r="B114" s="204" t="s">
        <v>186</v>
      </c>
      <c r="C114" s="66">
        <v>1402</v>
      </c>
      <c r="D114" s="57" t="s">
        <v>4</v>
      </c>
      <c r="E114" s="65"/>
      <c r="F114" s="71">
        <f t="shared" ref="F114:F126" si="5">ROUND(C114*E114,2)</f>
        <v>0</v>
      </c>
      <c r="G114" s="56"/>
      <c r="H114" s="104"/>
      <c r="I114" s="104"/>
      <c r="J114" s="104"/>
      <c r="K114" s="104"/>
    </row>
    <row r="115" spans="1:11">
      <c r="A115" s="18"/>
      <c r="B115" s="68"/>
      <c r="C115" s="205"/>
      <c r="D115" s="205"/>
      <c r="E115" s="65"/>
      <c r="F115" s="206"/>
      <c r="G115" s="56"/>
      <c r="H115" s="16"/>
      <c r="I115" s="16"/>
      <c r="J115" s="16"/>
      <c r="K115" s="16"/>
    </row>
    <row r="116" spans="1:11" ht="28.5">
      <c r="A116" s="18" t="s">
        <v>91</v>
      </c>
      <c r="B116" s="204" t="s">
        <v>187</v>
      </c>
      <c r="C116" s="66">
        <v>563</v>
      </c>
      <c r="D116" s="57" t="s">
        <v>4</v>
      </c>
      <c r="E116" s="65"/>
      <c r="F116" s="71">
        <f t="shared" si="5"/>
        <v>0</v>
      </c>
      <c r="G116" s="56"/>
      <c r="H116" s="16"/>
      <c r="I116" s="16"/>
      <c r="J116" s="16"/>
      <c r="K116" s="16"/>
    </row>
    <row r="117" spans="1:11">
      <c r="A117" s="18"/>
      <c r="B117" s="68"/>
      <c r="C117" s="66"/>
      <c r="D117" s="57"/>
      <c r="E117" s="65"/>
      <c r="F117" s="206"/>
      <c r="G117" s="56"/>
      <c r="H117" s="16"/>
      <c r="I117" s="16"/>
      <c r="J117" s="16"/>
      <c r="K117" s="16"/>
    </row>
    <row r="118" spans="1:11" ht="25.5">
      <c r="A118" s="18" t="s">
        <v>89</v>
      </c>
      <c r="B118" s="204" t="s">
        <v>188</v>
      </c>
      <c r="C118" s="66">
        <v>1428</v>
      </c>
      <c r="D118" s="57" t="s">
        <v>4</v>
      </c>
      <c r="E118" s="65"/>
      <c r="F118" s="71">
        <f t="shared" si="5"/>
        <v>0</v>
      </c>
      <c r="G118" s="56"/>
      <c r="H118" s="16"/>
      <c r="I118" s="16"/>
      <c r="J118" s="16"/>
      <c r="K118" s="16"/>
    </row>
    <row r="119" spans="1:11">
      <c r="A119" s="18"/>
      <c r="B119" s="68"/>
      <c r="C119" s="205"/>
      <c r="D119" s="207"/>
      <c r="E119" s="65"/>
      <c r="F119" s="206"/>
      <c r="G119" s="56"/>
      <c r="H119" s="16"/>
      <c r="I119" s="16"/>
      <c r="J119" s="16"/>
      <c r="K119" s="16"/>
    </row>
    <row r="120" spans="1:11" ht="25.5">
      <c r="A120" s="18" t="s">
        <v>86</v>
      </c>
      <c r="B120" s="204" t="s">
        <v>290</v>
      </c>
      <c r="C120" s="66">
        <v>6.3</v>
      </c>
      <c r="D120" s="57" t="s">
        <v>129</v>
      </c>
      <c r="E120" s="65"/>
      <c r="F120" s="71">
        <f t="shared" si="5"/>
        <v>0</v>
      </c>
      <c r="G120" s="56"/>
      <c r="H120" s="16"/>
      <c r="I120" s="16"/>
      <c r="J120" s="16"/>
      <c r="K120" s="16"/>
    </row>
    <row r="121" spans="1:11">
      <c r="A121" s="18"/>
      <c r="B121" s="68"/>
      <c r="C121" s="66"/>
      <c r="D121" s="57"/>
      <c r="E121" s="65"/>
      <c r="F121" s="206"/>
      <c r="G121" s="56"/>
      <c r="H121" s="16"/>
      <c r="I121" s="16"/>
      <c r="J121" s="16"/>
      <c r="K121" s="16"/>
    </row>
    <row r="122" spans="1:11" ht="25.5" customHeight="1">
      <c r="A122" s="18" t="s">
        <v>84</v>
      </c>
      <c r="B122" s="204" t="s">
        <v>291</v>
      </c>
      <c r="C122" s="66">
        <v>35</v>
      </c>
      <c r="D122" s="57" t="s">
        <v>129</v>
      </c>
      <c r="E122" s="65"/>
      <c r="F122" s="71">
        <f t="shared" si="5"/>
        <v>0</v>
      </c>
      <c r="G122" s="56"/>
      <c r="H122" s="16"/>
      <c r="I122" s="16"/>
      <c r="J122" s="16"/>
      <c r="K122" s="16"/>
    </row>
    <row r="123" spans="1:11">
      <c r="A123" s="18"/>
      <c r="B123" s="68"/>
      <c r="C123" s="66"/>
      <c r="D123" s="57"/>
      <c r="E123" s="65"/>
      <c r="F123" s="206"/>
      <c r="G123" s="56"/>
      <c r="H123" s="16"/>
      <c r="I123" s="16"/>
      <c r="J123" s="16"/>
      <c r="K123" s="16"/>
    </row>
    <row r="124" spans="1:11" ht="25.5" customHeight="1">
      <c r="A124" s="18" t="s">
        <v>191</v>
      </c>
      <c r="B124" s="204" t="s">
        <v>292</v>
      </c>
      <c r="C124" s="66">
        <v>19.600000000000001</v>
      </c>
      <c r="D124" s="57" t="s">
        <v>129</v>
      </c>
      <c r="E124" s="65"/>
      <c r="F124" s="71">
        <f t="shared" si="5"/>
        <v>0</v>
      </c>
      <c r="G124" s="56"/>
      <c r="H124" s="16"/>
      <c r="I124" s="16"/>
      <c r="J124" s="16"/>
      <c r="K124" s="16"/>
    </row>
    <row r="125" spans="1:11">
      <c r="A125" s="18"/>
      <c r="B125" s="204"/>
      <c r="C125" s="66"/>
      <c r="D125" s="57"/>
      <c r="E125" s="65"/>
      <c r="F125" s="206"/>
      <c r="G125" s="56"/>
      <c r="H125" s="16"/>
      <c r="I125" s="16"/>
      <c r="J125" s="16"/>
      <c r="K125" s="16"/>
    </row>
    <row r="126" spans="1:11" ht="63.75">
      <c r="A126" s="18" t="s">
        <v>193</v>
      </c>
      <c r="B126" s="204" t="s">
        <v>298</v>
      </c>
      <c r="C126" s="66">
        <v>58</v>
      </c>
      <c r="D126" s="57" t="s">
        <v>0</v>
      </c>
      <c r="E126" s="65"/>
      <c r="F126" s="71">
        <f t="shared" si="5"/>
        <v>0</v>
      </c>
      <c r="G126" s="56"/>
      <c r="H126" s="16"/>
      <c r="I126" s="16"/>
      <c r="J126" s="16"/>
      <c r="K126" s="16"/>
    </row>
    <row r="127" spans="1:11">
      <c r="A127" s="18"/>
      <c r="B127" s="226"/>
      <c r="C127" s="59"/>
      <c r="D127" s="59"/>
      <c r="E127" s="58"/>
      <c r="F127" s="85"/>
      <c r="G127" s="56"/>
      <c r="H127" s="16"/>
      <c r="I127" s="16"/>
      <c r="J127" s="16"/>
      <c r="K127" s="16"/>
    </row>
    <row r="128" spans="1:11" ht="13.5" customHeight="1" thickBot="1">
      <c r="A128" s="64"/>
      <c r="B128" s="209" t="s">
        <v>197</v>
      </c>
      <c r="C128" s="124"/>
      <c r="D128" s="123"/>
      <c r="E128" s="122"/>
      <c r="F128" s="60">
        <f>SUM(F114:F126)</f>
        <v>0</v>
      </c>
      <c r="G128" s="60">
        <f>F128</f>
        <v>0</v>
      </c>
      <c r="H128" s="16"/>
      <c r="I128" s="16"/>
      <c r="J128" s="16"/>
      <c r="K128" s="16"/>
    </row>
    <row r="129" spans="1:14">
      <c r="A129" s="69"/>
      <c r="B129" s="99"/>
      <c r="C129" s="121"/>
      <c r="D129" s="120"/>
      <c r="E129" s="119"/>
      <c r="F129" s="98"/>
      <c r="G129" s="98"/>
      <c r="H129" s="16"/>
      <c r="I129" s="16"/>
      <c r="J129" s="16"/>
      <c r="K129" s="16"/>
    </row>
    <row r="130" spans="1:14">
      <c r="A130" s="69"/>
      <c r="B130" s="99"/>
      <c r="C130" s="121"/>
      <c r="D130" s="120"/>
      <c r="E130" s="119"/>
      <c r="F130" s="98"/>
      <c r="G130" s="98"/>
      <c r="H130" s="16"/>
      <c r="I130" s="16"/>
      <c r="J130" s="16"/>
      <c r="K130" s="16"/>
    </row>
    <row r="131" spans="1:14">
      <c r="A131" s="97" t="s">
        <v>72</v>
      </c>
      <c r="B131" s="96" t="s">
        <v>265</v>
      </c>
      <c r="C131" s="95"/>
      <c r="D131" s="95"/>
      <c r="E131" s="94"/>
      <c r="F131" s="93"/>
      <c r="G131" s="93"/>
      <c r="H131" s="16"/>
      <c r="I131" s="16"/>
      <c r="J131" s="16"/>
      <c r="K131" s="16"/>
    </row>
    <row r="132" spans="1:14" ht="13.5" thickBot="1">
      <c r="A132" s="18"/>
      <c r="B132" s="17"/>
      <c r="C132" s="59"/>
      <c r="D132" s="59"/>
      <c r="E132" s="58"/>
      <c r="F132" s="57"/>
      <c r="G132" s="56"/>
      <c r="H132" s="16"/>
      <c r="I132" s="16"/>
      <c r="J132" s="16"/>
      <c r="K132" s="16"/>
    </row>
    <row r="133" spans="1:14">
      <c r="A133" s="91" t="s">
        <v>99</v>
      </c>
      <c r="B133" s="90" t="s">
        <v>98</v>
      </c>
      <c r="C133" s="89" t="s">
        <v>97</v>
      </c>
      <c r="D133" s="88" t="s">
        <v>96</v>
      </c>
      <c r="E133" s="87" t="s">
        <v>95</v>
      </c>
      <c r="F133" s="86" t="s">
        <v>94</v>
      </c>
      <c r="G133" s="86"/>
      <c r="H133" s="16"/>
      <c r="I133" s="16"/>
      <c r="J133" s="16"/>
      <c r="K133" s="16"/>
    </row>
    <row r="134" spans="1:14">
      <c r="A134" s="18"/>
      <c r="B134" s="17"/>
      <c r="C134" s="59"/>
      <c r="D134" s="59"/>
      <c r="E134" s="58"/>
      <c r="F134" s="57"/>
      <c r="G134" s="56"/>
      <c r="H134" s="16"/>
      <c r="I134" s="16"/>
      <c r="J134" s="16"/>
      <c r="K134" s="115"/>
      <c r="L134" s="118"/>
      <c r="M134" s="118"/>
      <c r="N134" s="118"/>
    </row>
    <row r="135" spans="1:14" ht="102">
      <c r="A135" s="109" t="s">
        <v>213</v>
      </c>
      <c r="B135" s="17" t="s">
        <v>312</v>
      </c>
      <c r="C135" s="243">
        <v>3.5</v>
      </c>
      <c r="D135" s="220" t="s">
        <v>230</v>
      </c>
      <c r="E135" s="65"/>
      <c r="F135" s="71">
        <f t="shared" ref="F135" si="6">ROUND(C135*E135,2)</f>
        <v>0</v>
      </c>
      <c r="G135" s="244"/>
      <c r="H135" s="245"/>
      <c r="I135" s="245"/>
      <c r="J135" s="113"/>
      <c r="K135" s="246"/>
      <c r="L135" s="246"/>
      <c r="M135" s="246"/>
      <c r="N135" s="118"/>
    </row>
    <row r="136" spans="1:14">
      <c r="A136" s="109"/>
      <c r="B136" s="226"/>
      <c r="C136" s="243"/>
      <c r="D136" s="249"/>
      <c r="E136" s="65"/>
      <c r="F136" s="71"/>
      <c r="G136" s="244"/>
      <c r="H136" s="245"/>
      <c r="I136" s="245"/>
      <c r="J136" s="113"/>
      <c r="K136" s="246"/>
      <c r="L136" s="246"/>
      <c r="M136" s="246"/>
      <c r="N136" s="118"/>
    </row>
    <row r="137" spans="1:14" ht="102">
      <c r="A137" s="109" t="s">
        <v>228</v>
      </c>
      <c r="B137" s="17" t="s">
        <v>313</v>
      </c>
      <c r="C137" s="243">
        <v>4.2</v>
      </c>
      <c r="D137" s="220" t="s">
        <v>230</v>
      </c>
      <c r="E137" s="65"/>
      <c r="F137" s="71">
        <f t="shared" ref="F137" si="7">ROUND(C137*E137,2)</f>
        <v>0</v>
      </c>
      <c r="G137" s="244"/>
      <c r="H137" s="245"/>
      <c r="I137" s="245"/>
      <c r="J137" s="113"/>
      <c r="K137" s="246"/>
      <c r="L137" s="246"/>
      <c r="M137" s="246"/>
      <c r="N137" s="118"/>
    </row>
    <row r="138" spans="1:14">
      <c r="A138" s="18"/>
      <c r="B138" s="103"/>
      <c r="C138" s="102"/>
      <c r="D138" s="101"/>
      <c r="E138" s="100"/>
      <c r="F138" s="85"/>
      <c r="G138" s="56"/>
      <c r="H138" s="16"/>
      <c r="I138" s="16"/>
      <c r="J138" s="16"/>
      <c r="K138" s="16"/>
    </row>
    <row r="139" spans="1:14" ht="13.5" thickBot="1">
      <c r="A139" s="64"/>
      <c r="B139" s="63" t="s">
        <v>303</v>
      </c>
      <c r="C139" s="62"/>
      <c r="D139" s="62"/>
      <c r="E139" s="61"/>
      <c r="F139" s="60">
        <f>SUM(F135:F137)</f>
        <v>0</v>
      </c>
      <c r="G139" s="60">
        <f>F139</f>
        <v>0</v>
      </c>
      <c r="H139" s="16"/>
      <c r="I139" s="16"/>
      <c r="J139" s="16"/>
      <c r="K139" s="16"/>
    </row>
    <row r="140" spans="1:14">
      <c r="A140" s="69"/>
      <c r="B140" s="99"/>
      <c r="C140" s="66"/>
      <c r="D140" s="66"/>
      <c r="E140" s="65"/>
      <c r="F140" s="98"/>
      <c r="G140" s="98"/>
      <c r="H140" s="16"/>
      <c r="I140" s="16"/>
      <c r="J140" s="16"/>
      <c r="K140" s="16"/>
    </row>
    <row r="141" spans="1:14">
      <c r="A141" s="69"/>
      <c r="B141" s="99"/>
      <c r="C141" s="66"/>
      <c r="D141" s="66"/>
      <c r="E141" s="65"/>
      <c r="F141" s="98"/>
      <c r="G141" s="98"/>
      <c r="H141" s="16"/>
      <c r="I141" s="16"/>
      <c r="J141" s="16"/>
      <c r="K141" s="16"/>
    </row>
    <row r="142" spans="1:14">
      <c r="A142" s="97" t="s">
        <v>171</v>
      </c>
      <c r="B142" s="96" t="s">
        <v>100</v>
      </c>
      <c r="C142" s="95"/>
      <c r="D142" s="95"/>
      <c r="E142" s="94"/>
      <c r="F142" s="93"/>
      <c r="G142" s="93"/>
      <c r="H142" s="16"/>
      <c r="I142" s="16"/>
      <c r="J142" s="16"/>
      <c r="K142" s="16"/>
    </row>
    <row r="143" spans="1:14" ht="13.5" thickBot="1">
      <c r="A143" s="69"/>
      <c r="B143" s="92"/>
      <c r="C143" s="66"/>
      <c r="D143" s="66"/>
      <c r="E143" s="65"/>
      <c r="F143" s="56"/>
      <c r="G143" s="56"/>
      <c r="H143" s="16"/>
      <c r="I143" s="16"/>
      <c r="J143" s="16"/>
      <c r="K143" s="16"/>
    </row>
    <row r="144" spans="1:14">
      <c r="A144" s="91" t="s">
        <v>99</v>
      </c>
      <c r="B144" s="90" t="s">
        <v>98</v>
      </c>
      <c r="C144" s="89" t="s">
        <v>97</v>
      </c>
      <c r="D144" s="88" t="s">
        <v>96</v>
      </c>
      <c r="E144" s="87" t="s">
        <v>95</v>
      </c>
      <c r="F144" s="86" t="s">
        <v>94</v>
      </c>
      <c r="G144" s="86"/>
      <c r="H144" s="16"/>
      <c r="I144" s="16"/>
      <c r="J144" s="16"/>
      <c r="K144" s="16"/>
    </row>
    <row r="145" spans="1:11">
      <c r="A145" s="77"/>
      <c r="B145" s="82"/>
      <c r="C145" s="74"/>
      <c r="D145" s="57"/>
      <c r="E145" s="79"/>
      <c r="F145" s="85"/>
      <c r="G145" s="83"/>
      <c r="H145" s="16"/>
      <c r="I145" s="16"/>
      <c r="J145" s="16"/>
      <c r="K145" s="16"/>
    </row>
    <row r="146" spans="1:11" ht="63.75">
      <c r="A146" s="76" t="s">
        <v>244</v>
      </c>
      <c r="B146" s="234" t="s">
        <v>314</v>
      </c>
      <c r="C146" s="59">
        <v>1</v>
      </c>
      <c r="D146" s="137" t="s">
        <v>1</v>
      </c>
      <c r="E146" s="236"/>
      <c r="F146" s="71">
        <f t="shared" ref="F146" si="8">ROUND(C146*E146,2)</f>
        <v>0</v>
      </c>
      <c r="G146" s="83"/>
      <c r="H146" s="16"/>
      <c r="I146" s="16"/>
      <c r="J146" s="16"/>
      <c r="K146" s="16"/>
    </row>
    <row r="147" spans="1:11">
      <c r="A147" s="69"/>
      <c r="B147" s="68"/>
      <c r="C147" s="67"/>
      <c r="D147" s="66"/>
      <c r="E147" s="65"/>
      <c r="F147" s="56"/>
      <c r="G147" s="56"/>
      <c r="H147" s="16"/>
      <c r="I147" s="16"/>
      <c r="J147" s="16"/>
      <c r="K147" s="16"/>
    </row>
    <row r="148" spans="1:11" ht="13.5" thickBot="1">
      <c r="A148" s="64"/>
      <c r="B148" s="63" t="s">
        <v>82</v>
      </c>
      <c r="C148" s="62"/>
      <c r="D148" s="62"/>
      <c r="E148" s="61"/>
      <c r="F148" s="60">
        <f>SUM(F146)</f>
        <v>0</v>
      </c>
      <c r="G148" s="60">
        <f>F148</f>
        <v>0</v>
      </c>
      <c r="H148" s="16"/>
      <c r="I148" s="16"/>
      <c r="J148" s="16"/>
      <c r="K148" s="16"/>
    </row>
    <row r="149" spans="1:11">
      <c r="A149" s="18"/>
      <c r="B149" s="17"/>
      <c r="C149" s="59"/>
      <c r="D149" s="59"/>
      <c r="E149" s="58"/>
      <c r="F149" s="57"/>
      <c r="G149" s="56"/>
      <c r="H149" s="16"/>
      <c r="I149" s="16"/>
      <c r="J149" s="16"/>
      <c r="K149" s="16"/>
    </row>
  </sheetData>
  <pageMargins left="1.0236220472440944" right="0.39370078740157483" top="1.0629921259842521" bottom="0.98425196850393704" header="0.59055118110236227" footer="0.43307086614173229"/>
  <pageSetup paperSize="9" orientation="portrait" horizontalDpi="1200" r:id="rId1"/>
  <headerFooter alignWithMargins="0">
    <oddHeader>&amp;R&amp;"Arial,Poševno"&amp;9Stran &amp;P od &amp;N</oddHeader>
    <oddFooter>&amp;L&amp;9Protipoplavni zid pri Grabcu v Mirnu, 2. in 3. faza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O19"/>
  <sheetViews>
    <sheetView view="pageBreakPreview" zoomScaleNormal="100" zoomScaleSheetLayoutView="100" workbookViewId="0">
      <selection activeCell="F17" sqref="F17"/>
    </sheetView>
  </sheetViews>
  <sheetFormatPr defaultColWidth="9.140625" defaultRowHeight="12.75"/>
  <cols>
    <col min="1" max="1" width="6.42578125" style="14" customWidth="1"/>
    <col min="2" max="2" width="40.5703125" style="14" customWidth="1"/>
    <col min="3" max="3" width="8.28515625" style="14" customWidth="1"/>
    <col min="4" max="4" width="7.85546875" style="14" customWidth="1"/>
    <col min="5" max="5" width="10.85546875" style="55" customWidth="1"/>
    <col min="6" max="6" width="13.85546875" style="14" customWidth="1"/>
    <col min="7" max="7" width="17" style="14" hidden="1" customWidth="1"/>
    <col min="8" max="16384" width="9.140625" style="14"/>
  </cols>
  <sheetData>
    <row r="1" spans="1:15">
      <c r="A1" s="97" t="s">
        <v>80</v>
      </c>
      <c r="B1" s="96" t="s">
        <v>255</v>
      </c>
      <c r="C1" s="147"/>
      <c r="D1" s="95"/>
      <c r="E1" s="94"/>
      <c r="F1" s="93"/>
      <c r="G1" s="93"/>
      <c r="H1" s="16"/>
      <c r="I1" s="16"/>
      <c r="J1" s="16"/>
      <c r="K1" s="16"/>
      <c r="L1" s="16"/>
    </row>
    <row r="2" spans="1:15" ht="13.5" thickBot="1">
      <c r="A2" s="18"/>
      <c r="B2" s="17"/>
      <c r="C2" s="59"/>
      <c r="D2" s="59"/>
      <c r="E2" s="58"/>
      <c r="F2" s="57"/>
      <c r="G2" s="56"/>
      <c r="H2" s="16"/>
      <c r="I2" s="16"/>
      <c r="J2" s="16"/>
      <c r="K2" s="16"/>
      <c r="L2" s="16"/>
    </row>
    <row r="3" spans="1:15">
      <c r="A3" s="91" t="s">
        <v>99</v>
      </c>
      <c r="B3" s="90" t="s">
        <v>98</v>
      </c>
      <c r="C3" s="89" t="s">
        <v>97</v>
      </c>
      <c r="D3" s="88" t="s">
        <v>96</v>
      </c>
      <c r="E3" s="87" t="s">
        <v>95</v>
      </c>
      <c r="F3" s="86" t="s">
        <v>94</v>
      </c>
      <c r="G3" s="86"/>
      <c r="H3" s="16"/>
      <c r="I3" s="16"/>
      <c r="J3" s="16"/>
      <c r="K3" s="16"/>
      <c r="L3" s="16"/>
    </row>
    <row r="4" spans="1:15">
      <c r="A4" s="18"/>
      <c r="B4" s="17"/>
      <c r="C4" s="59"/>
      <c r="D4" s="59"/>
      <c r="E4" s="58"/>
      <c r="F4" s="57"/>
      <c r="G4" s="56"/>
      <c r="H4" s="16"/>
      <c r="I4" s="16"/>
      <c r="J4" s="16"/>
      <c r="K4" s="16"/>
      <c r="L4" s="16"/>
    </row>
    <row r="5" spans="1:15">
      <c r="A5" s="18" t="s">
        <v>164</v>
      </c>
      <c r="B5" s="17" t="s">
        <v>254</v>
      </c>
      <c r="C5" s="59">
        <v>32</v>
      </c>
      <c r="D5" s="57" t="s">
        <v>3</v>
      </c>
      <c r="E5" s="146"/>
      <c r="F5" s="71">
        <f t="shared" ref="F5:F15" si="0">ROUND(C5*E5,2)</f>
        <v>0</v>
      </c>
      <c r="G5" s="56"/>
      <c r="H5" s="16"/>
      <c r="I5" s="16"/>
      <c r="J5" s="16"/>
      <c r="K5" s="16"/>
    </row>
    <row r="6" spans="1:15">
      <c r="A6" s="18"/>
      <c r="B6" s="17"/>
      <c r="C6" s="59"/>
      <c r="D6" s="57"/>
      <c r="E6" s="58"/>
      <c r="F6" s="57"/>
      <c r="G6" s="56"/>
      <c r="H6" s="104"/>
      <c r="I6" s="104"/>
      <c r="J6" s="104"/>
      <c r="K6" s="104"/>
      <c r="L6" s="104"/>
    </row>
    <row r="7" spans="1:15">
      <c r="A7" s="18" t="s">
        <v>162</v>
      </c>
      <c r="B7" s="17" t="s">
        <v>253</v>
      </c>
      <c r="C7" s="59">
        <v>32</v>
      </c>
      <c r="D7" s="57" t="s">
        <v>3</v>
      </c>
      <c r="E7" s="232"/>
      <c r="F7" s="71">
        <f t="shared" si="0"/>
        <v>0</v>
      </c>
      <c r="G7" s="56"/>
      <c r="H7" s="104"/>
      <c r="I7" s="104"/>
      <c r="J7" s="104"/>
      <c r="K7" s="104"/>
      <c r="L7" s="104"/>
    </row>
    <row r="8" spans="1:15">
      <c r="A8" s="18"/>
      <c r="B8" s="17"/>
      <c r="C8" s="59"/>
      <c r="D8" s="57"/>
      <c r="E8" s="58"/>
      <c r="F8" s="57"/>
      <c r="G8" s="56"/>
      <c r="H8" s="104"/>
      <c r="I8" s="104"/>
      <c r="J8" s="104"/>
      <c r="K8" s="104"/>
      <c r="L8" s="104"/>
    </row>
    <row r="9" spans="1:15">
      <c r="A9" s="18" t="s">
        <v>160</v>
      </c>
      <c r="B9" s="110" t="s">
        <v>252</v>
      </c>
      <c r="C9" s="59">
        <v>16</v>
      </c>
      <c r="D9" s="57" t="s">
        <v>3</v>
      </c>
      <c r="E9" s="58"/>
      <c r="F9" s="71">
        <f t="shared" si="0"/>
        <v>0</v>
      </c>
      <c r="G9" s="142"/>
      <c r="H9" s="107"/>
      <c r="I9" s="107"/>
      <c r="J9" s="107"/>
      <c r="K9" s="107"/>
      <c r="L9" s="107"/>
      <c r="M9" s="141"/>
      <c r="N9" s="141"/>
      <c r="O9" s="141"/>
    </row>
    <row r="10" spans="1:15">
      <c r="A10" s="18"/>
      <c r="B10" s="110"/>
      <c r="C10" s="59"/>
      <c r="D10" s="57"/>
      <c r="E10" s="58"/>
      <c r="F10" s="57"/>
      <c r="G10" s="142"/>
      <c r="H10" s="107"/>
      <c r="I10" s="107"/>
      <c r="J10" s="107"/>
      <c r="K10" s="107"/>
      <c r="L10" s="107"/>
      <c r="M10" s="141"/>
      <c r="N10" s="141"/>
      <c r="O10" s="141"/>
    </row>
    <row r="11" spans="1:15" ht="26.45" customHeight="1">
      <c r="A11" s="18" t="s">
        <v>158</v>
      </c>
      <c r="B11" s="204" t="s">
        <v>251</v>
      </c>
      <c r="C11" s="59">
        <v>8</v>
      </c>
      <c r="D11" s="57" t="s">
        <v>3</v>
      </c>
      <c r="E11" s="58"/>
      <c r="F11" s="71">
        <f t="shared" si="0"/>
        <v>0</v>
      </c>
      <c r="G11" s="142"/>
      <c r="H11" s="107"/>
      <c r="I11" s="107"/>
      <c r="J11" s="107"/>
      <c r="K11" s="107"/>
      <c r="L11" s="107"/>
      <c r="M11" s="141"/>
      <c r="N11" s="141"/>
      <c r="O11" s="141"/>
    </row>
    <row r="12" spans="1:15">
      <c r="A12" s="18"/>
      <c r="B12" s="204"/>
      <c r="C12" s="59"/>
      <c r="D12" s="57"/>
      <c r="E12" s="58"/>
      <c r="F12" s="57"/>
      <c r="G12" s="142"/>
      <c r="H12" s="107"/>
      <c r="I12" s="107"/>
      <c r="J12" s="107"/>
      <c r="K12" s="107"/>
      <c r="L12" s="107"/>
      <c r="M12" s="141"/>
      <c r="N12" s="141"/>
      <c r="O12" s="141"/>
    </row>
    <row r="13" spans="1:15" ht="38.25">
      <c r="A13" s="18" t="s">
        <v>156</v>
      </c>
      <c r="B13" s="231" t="s">
        <v>250</v>
      </c>
      <c r="C13" s="59">
        <v>8</v>
      </c>
      <c r="D13" s="57" t="s">
        <v>3</v>
      </c>
      <c r="E13" s="58"/>
      <c r="F13" s="71">
        <f t="shared" si="0"/>
        <v>0</v>
      </c>
      <c r="G13" s="142"/>
      <c r="H13" s="107"/>
      <c r="I13" s="107"/>
      <c r="J13" s="107"/>
      <c r="K13" s="107"/>
      <c r="L13" s="107"/>
      <c r="M13" s="141"/>
      <c r="N13" s="141"/>
      <c r="O13" s="141"/>
    </row>
    <row r="14" spans="1:15">
      <c r="A14" s="18"/>
      <c r="B14" s="145"/>
      <c r="C14" s="144"/>
      <c r="D14" s="137"/>
      <c r="E14" s="143"/>
      <c r="F14" s="57"/>
      <c r="G14" s="142"/>
      <c r="H14" s="107"/>
      <c r="I14" s="107"/>
      <c r="J14" s="107"/>
      <c r="K14" s="107"/>
      <c r="L14" s="107"/>
      <c r="M14" s="141"/>
      <c r="N14" s="141"/>
      <c r="O14" s="141"/>
    </row>
    <row r="15" spans="1:15">
      <c r="A15" s="18" t="s">
        <v>154</v>
      </c>
      <c r="B15" s="17" t="s">
        <v>249</v>
      </c>
      <c r="C15" s="59">
        <v>1</v>
      </c>
      <c r="D15" s="57" t="s">
        <v>1</v>
      </c>
      <c r="E15" s="58"/>
      <c r="F15" s="71">
        <f t="shared" si="0"/>
        <v>0</v>
      </c>
      <c r="G15" s="56"/>
      <c r="H15" s="16"/>
      <c r="I15" s="16"/>
      <c r="J15" s="16"/>
      <c r="K15" s="16"/>
      <c r="L15" s="16"/>
    </row>
    <row r="16" spans="1:15">
      <c r="A16" s="18"/>
      <c r="B16" s="17"/>
      <c r="C16" s="66"/>
      <c r="D16" s="66"/>
      <c r="E16" s="65"/>
      <c r="F16" s="135"/>
      <c r="G16" s="56"/>
      <c r="H16" s="16"/>
      <c r="I16" s="16"/>
      <c r="J16" s="16"/>
      <c r="K16" s="16"/>
      <c r="L16" s="16"/>
    </row>
    <row r="17" spans="1:12" ht="13.5" thickBot="1">
      <c r="A17" s="64"/>
      <c r="B17" s="63" t="s">
        <v>248</v>
      </c>
      <c r="C17" s="62"/>
      <c r="D17" s="62"/>
      <c r="E17" s="61"/>
      <c r="F17" s="60">
        <f>SUM(F5:G15)</f>
        <v>0</v>
      </c>
      <c r="G17" s="60">
        <f>F17</f>
        <v>0</v>
      </c>
      <c r="H17" s="16"/>
      <c r="I17" s="16"/>
      <c r="J17" s="16"/>
      <c r="K17" s="16"/>
      <c r="L17" s="16"/>
    </row>
    <row r="18" spans="1:12">
      <c r="A18" s="69"/>
      <c r="B18" s="99"/>
      <c r="C18" s="66"/>
      <c r="D18" s="66"/>
      <c r="E18" s="65"/>
      <c r="F18" s="98"/>
      <c r="G18" s="134"/>
      <c r="H18" s="16"/>
      <c r="I18" s="16"/>
      <c r="J18" s="16"/>
      <c r="K18" s="16"/>
      <c r="L18" s="16"/>
    </row>
    <row r="19" spans="1:12">
      <c r="A19" s="69"/>
      <c r="B19" s="99"/>
      <c r="C19" s="66"/>
      <c r="D19" s="66"/>
      <c r="E19" s="65"/>
      <c r="F19" s="98"/>
      <c r="G19" s="134"/>
      <c r="H19" s="16"/>
      <c r="I19" s="16"/>
      <c r="J19" s="16"/>
      <c r="K19" s="16"/>
      <c r="L19" s="16"/>
    </row>
  </sheetData>
  <pageMargins left="1.0236220472440944" right="0.39370078740157483" top="1.0629921259842521" bottom="0.98425196850393704" header="0.59055118110236227" footer="0.43307086614173229"/>
  <pageSetup paperSize="9" orientation="portrait" horizontalDpi="1200" r:id="rId1"/>
  <headerFooter alignWithMargins="0">
    <oddHeader>&amp;R&amp;"Arial,Poševno"&amp;9Stran &amp;P od &amp;N</oddHeader>
    <oddFooter>&amp;L&amp;9Protipoplavni zid pri Grabcu v Mirnu, 2. in 3. faza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9</vt:i4>
      </vt:variant>
      <vt:variant>
        <vt:lpstr>Imenovani obsegi</vt:lpstr>
      </vt:variant>
      <vt:variant>
        <vt:i4>9</vt:i4>
      </vt:variant>
    </vt:vector>
  </HeadingPairs>
  <TitlesOfParts>
    <vt:vector size="18" baseType="lpstr">
      <vt:lpstr>OPOMBE</vt:lpstr>
      <vt:lpstr>REKAPITULACIJA</vt:lpstr>
      <vt:lpstr>PRIPRAVLJALNA DELA</vt:lpstr>
      <vt:lpstr>MK2</vt:lpstr>
      <vt:lpstr>ČRPALIŠČE</vt:lpstr>
      <vt:lpstr>NN PRIKLJUČEK</vt:lpstr>
      <vt:lpstr>ZID ODSEK33-47</vt:lpstr>
      <vt:lpstr>ZID ODSEK47-54</vt:lpstr>
      <vt:lpstr>DRUGE STORITVE</vt:lpstr>
      <vt:lpstr>ČRPALIŠČE!Področje_tiskanja</vt:lpstr>
      <vt:lpstr>'DRUGE STORITVE'!Področje_tiskanja</vt:lpstr>
      <vt:lpstr>'MK2'!Področje_tiskanja</vt:lpstr>
      <vt:lpstr>'NN PRIKLJUČEK'!Področje_tiskanja</vt:lpstr>
      <vt:lpstr>'PRIPRAVLJALNA DELA'!Področje_tiskanja</vt:lpstr>
      <vt:lpstr>REKAPITULACIJA!Področje_tiskanja</vt:lpstr>
      <vt:lpstr>'ZID ODSEK33-47'!Področje_tiskanja</vt:lpstr>
      <vt:lpstr>'ZID ODSEK47-54'!Področje_tiskanja</vt:lpstr>
      <vt:lpstr>'NN PRIKLJUČEK'!Tiskanje_naslovov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PROJEKTIVA</dc:creator>
  <cp:lastModifiedBy>Iris Oražem</cp:lastModifiedBy>
  <cp:lastPrinted>2021-03-15T14:35:35Z</cp:lastPrinted>
  <dcterms:created xsi:type="dcterms:W3CDTF">1998-06-04T07:34:22Z</dcterms:created>
  <dcterms:modified xsi:type="dcterms:W3CDTF">2021-07-20T10:31:12Z</dcterms:modified>
</cp:coreProperties>
</file>