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ejcP\Documents\!Moji dokumenti\!investicije\gradaščica\JN gradnje\dopolnitve inženir končno\sprejete spremembe\"/>
    </mc:Choice>
  </mc:AlternateContent>
  <workbookProtection workbookAlgorithmName="SHA-512" workbookHashValue="IJ21eRCgllx5VYjo3Av8mZGaTbuHkIGrsMx1P5Yg8BRCjMhF7NngSAV4FemhGlfax62gGWXhyDypSS3EbzuZBg==" workbookSaltValue="mdN4Rjb/1zXTGuRvQ9jM1w==" workbookSpinCount="100000" lockStructure="1"/>
  <bookViews>
    <workbookView xWindow="240" yWindow="120" windowWidth="25440" windowHeight="12075"/>
  </bookViews>
  <sheets>
    <sheet name="OPOMBE" sheetId="12" r:id="rId1"/>
    <sheet name="rekapitulacija-Dolenja vas" sheetId="4" r:id="rId2"/>
    <sheet name="3_1-VGU" sheetId="5" r:id="rId3"/>
    <sheet name="3_2-VODOVOD" sheetId="6" r:id="rId4"/>
    <sheet name="4_1-ELEKTRO" sheetId="7" r:id="rId5"/>
    <sheet name="4_2-JR" sheetId="8" r:id="rId6"/>
    <sheet name="6_1-TK" sheetId="9" r:id="rId7"/>
  </sheets>
  <definedNames>
    <definedName name="_xlnm.Print_Area" localSheetId="2">'3_1-VGU'!$B$1:$H$83</definedName>
    <definedName name="_xlnm.Print_Area" localSheetId="3">'3_2-VODOVOD'!$A$1:$F$265</definedName>
    <definedName name="_xlnm.Print_Area" localSheetId="5">'4_2-JR'!$A$1:$F$49</definedName>
    <definedName name="_xlnm.Print_Area" localSheetId="6">'6_1-TK'!$A$1:$F$54</definedName>
    <definedName name="_xlnm.Print_Area" localSheetId="0">OPOMBE!$A$1:$H$92</definedName>
    <definedName name="_xlnm.Print_Area" localSheetId="1">'rekapitulacija-Dolenja vas'!$A$1:$D$32</definedName>
    <definedName name="_xlnm.Print_Titles" localSheetId="2">'3_1-VGU'!$23:$24</definedName>
    <definedName name="_xlnm.Print_Titles" localSheetId="3">'3_2-VODOVOD'!$44:$45</definedName>
  </definedNames>
  <calcPr calcId="162913"/>
</workbook>
</file>

<file path=xl/calcChain.xml><?xml version="1.0" encoding="utf-8"?>
<calcChain xmlns="http://schemas.openxmlformats.org/spreadsheetml/2006/main">
  <c r="F167" i="6" l="1"/>
  <c r="F165" i="6"/>
  <c r="F163" i="6"/>
  <c r="F186" i="6"/>
  <c r="F49" i="6"/>
  <c r="F78" i="6" l="1"/>
  <c r="H74" i="5"/>
  <c r="H66" i="5"/>
  <c r="H62" i="5"/>
  <c r="F50" i="9" l="1"/>
  <c r="F49" i="9"/>
  <c r="F48" i="9"/>
  <c r="F47" i="9"/>
  <c r="F46" i="9"/>
  <c r="F41" i="9"/>
  <c r="F40" i="9"/>
  <c r="F39" i="9"/>
  <c r="F38" i="9"/>
  <c r="F37" i="9"/>
  <c r="F31" i="9"/>
  <c r="F30" i="9"/>
  <c r="F29" i="9"/>
  <c r="F53" i="9" l="1"/>
  <c r="F17" i="9" s="1"/>
  <c r="F42" i="9"/>
  <c r="F15" i="9" s="1"/>
  <c r="F33" i="9"/>
  <c r="F13" i="9" s="1"/>
  <c r="F45" i="8"/>
  <c r="F43" i="8"/>
  <c r="F41" i="8"/>
  <c r="F39" i="8"/>
  <c r="F37" i="8"/>
  <c r="F35" i="8"/>
  <c r="F33" i="8"/>
  <c r="F27" i="8"/>
  <c r="F25" i="8"/>
  <c r="F23" i="8"/>
  <c r="F56" i="7"/>
  <c r="F35" i="7"/>
  <c r="F48" i="7" s="1"/>
  <c r="F26" i="7"/>
  <c r="F25" i="7"/>
  <c r="F24" i="7"/>
  <c r="F23" i="7"/>
  <c r="D80" i="5"/>
  <c r="H79" i="5"/>
  <c r="H77" i="5"/>
  <c r="H75" i="5"/>
  <c r="H71" i="5"/>
  <c r="H70" i="5"/>
  <c r="H67" i="5"/>
  <c r="H63" i="5"/>
  <c r="H61" i="5"/>
  <c r="H58" i="5"/>
  <c r="D51" i="5"/>
  <c r="H50" i="5"/>
  <c r="D48" i="5"/>
  <c r="H47" i="5"/>
  <c r="H45" i="5"/>
  <c r="H43" i="5"/>
  <c r="H41" i="5"/>
  <c r="H39" i="5"/>
  <c r="H32" i="5"/>
  <c r="H30" i="5"/>
  <c r="H28" i="5"/>
  <c r="F19" i="9" l="1"/>
  <c r="C19" i="4" s="1"/>
  <c r="F58" i="7"/>
  <c r="F11" i="7" s="1"/>
  <c r="F29" i="8"/>
  <c r="F9" i="8" s="1"/>
  <c r="H35" i="5"/>
  <c r="H11" i="5" s="1"/>
  <c r="F47" i="8"/>
  <c r="F11" i="8" s="1"/>
  <c r="F28" i="7"/>
  <c r="F9" i="7" s="1"/>
  <c r="F10" i="7"/>
  <c r="H82" i="5"/>
  <c r="H15" i="5" s="1"/>
  <c r="H53" i="5"/>
  <c r="H13" i="5" s="1"/>
  <c r="H17" i="5" l="1"/>
  <c r="F13" i="7"/>
  <c r="C17" i="4" s="1"/>
  <c r="F13" i="8"/>
  <c r="C18" i="4" s="1"/>
  <c r="C15" i="4" l="1"/>
  <c r="F262" i="6"/>
  <c r="F260" i="6"/>
  <c r="F258" i="6"/>
  <c r="F256" i="6"/>
  <c r="F254" i="6"/>
  <c r="F252" i="6"/>
  <c r="F249" i="6"/>
  <c r="F242" i="6"/>
  <c r="F239" i="6"/>
  <c r="F234" i="6"/>
  <c r="F231" i="6"/>
  <c r="F228" i="6"/>
  <c r="F225" i="6"/>
  <c r="F217" i="6"/>
  <c r="F210" i="6"/>
  <c r="F208" i="6"/>
  <c r="F206" i="6"/>
  <c r="F204" i="6"/>
  <c r="F202" i="6"/>
  <c r="F200" i="6"/>
  <c r="F198" i="6"/>
  <c r="F196" i="6"/>
  <c r="F195" i="6"/>
  <c r="F190" i="6"/>
  <c r="F184" i="6"/>
  <c r="F182" i="6"/>
  <c r="F219" i="6" l="1"/>
  <c r="F244" i="6"/>
  <c r="F169" i="6" s="1"/>
  <c r="F212" i="6"/>
  <c r="F264" i="6"/>
  <c r="F171" i="6" s="1"/>
  <c r="F173" i="6" l="1"/>
  <c r="F13" i="6" s="1"/>
  <c r="F149" i="6"/>
  <c r="F147" i="6"/>
  <c r="F145" i="6"/>
  <c r="F143" i="6"/>
  <c r="F141" i="6"/>
  <c r="F139" i="6"/>
  <c r="F137" i="6"/>
  <c r="F135" i="6"/>
  <c r="F132" i="6"/>
  <c r="F126" i="6"/>
  <c r="F123" i="6"/>
  <c r="F121" i="6"/>
  <c r="F118" i="6"/>
  <c r="F113" i="6"/>
  <c r="F110" i="6"/>
  <c r="F107" i="6"/>
  <c r="F104" i="6"/>
  <c r="F102" i="6"/>
  <c r="F100" i="6"/>
  <c r="F97" i="6"/>
  <c r="F89" i="6"/>
  <c r="F87" i="6"/>
  <c r="F80" i="6"/>
  <c r="F76" i="6"/>
  <c r="F74" i="6"/>
  <c r="F72" i="6"/>
  <c r="F70" i="6"/>
  <c r="F68" i="6"/>
  <c r="F66" i="6"/>
  <c r="F64" i="6"/>
  <c r="F63" i="6"/>
  <c r="F58" i="6"/>
  <c r="F51" i="6"/>
  <c r="F91" i="6" l="1"/>
  <c r="F33" i="6" s="1"/>
  <c r="F82" i="6"/>
  <c r="F31" i="6" s="1"/>
  <c r="F128" i="6"/>
  <c r="F35" i="6" s="1"/>
  <c r="F53" i="6"/>
  <c r="F29" i="6" s="1"/>
  <c r="F151" i="6"/>
  <c r="F37" i="6" s="1"/>
  <c r="F39" i="6" l="1"/>
  <c r="F11" i="6" s="1"/>
  <c r="F15" i="6" l="1"/>
  <c r="C16" i="4" s="1"/>
  <c r="C21" i="4" l="1"/>
  <c r="C23" i="4" l="1"/>
  <c r="C25" i="4" s="1"/>
  <c r="C27" i="4" l="1"/>
  <c r="C29" i="4" s="1"/>
</calcChain>
</file>

<file path=xl/sharedStrings.xml><?xml version="1.0" encoding="utf-8"?>
<sst xmlns="http://schemas.openxmlformats.org/spreadsheetml/2006/main" count="564" uniqueCount="327">
  <si>
    <t>načrt:</t>
  </si>
  <si>
    <t>3/1</t>
  </si>
  <si>
    <t>Načrt vodnogospodarskih ureditev v Dolenji vasi</t>
  </si>
  <si>
    <t xml:space="preserve">Načrt vodovoda </t>
  </si>
  <si>
    <t>3/2</t>
  </si>
  <si>
    <t>4/1</t>
  </si>
  <si>
    <t>4/2</t>
  </si>
  <si>
    <t>6/1</t>
  </si>
  <si>
    <t>Načrt elektroenergetskega omrežja</t>
  </si>
  <si>
    <t>Prestavitev javne razsvetljave</t>
  </si>
  <si>
    <t>Načrt telekomunikacijskih vodov</t>
  </si>
  <si>
    <t>Ureditve v Dolenji vasi</t>
  </si>
  <si>
    <t>UKREPI - VODOVOD - DOLENJA VAS</t>
  </si>
  <si>
    <t>I.</t>
  </si>
  <si>
    <t>II.</t>
  </si>
  <si>
    <t>PRIPRAVLJALNA in OBNOVITVENA DELA</t>
  </si>
  <si>
    <t>Zakoličenje osi cevovoda z zavarovanjem osi, oznako horizontalnih in vertikalnih lomov, oznako vozlišč, odcepov in zakoličba mesta prevezave na obstoječi cevovod.</t>
  </si>
  <si>
    <t>m1</t>
  </si>
  <si>
    <t>kos</t>
  </si>
  <si>
    <t>Postavitev gradbenih profilov na vzpostavljeno os trase cevovoda ter določitev nivoja za merjenje globine izkopa in polaganje cevovoda.</t>
  </si>
  <si>
    <t xml:space="preserve">ZEMELJSKA DELA </t>
  </si>
  <si>
    <t xml:space="preserve">Odriv humusa v debelini 20 cm na gradbiščno deponijo za kasnejšo uporabo. </t>
  </si>
  <si>
    <t>m3</t>
  </si>
  <si>
    <t>globina 0 - 4 m - III.-IV</t>
  </si>
  <si>
    <t>strojno 90%</t>
  </si>
  <si>
    <t>ročno 10%</t>
  </si>
  <si>
    <t>Opaženje izkopa gradbene jame z dvostranskimi montažnimi opaži</t>
  </si>
  <si>
    <t>m2</t>
  </si>
  <si>
    <t xml:space="preserve">Ročno planiranje dna gradbene jame </t>
  </si>
  <si>
    <t>Dobava, nakladanje, prevoz in zvračanje peska za posteljico iz 2x sejanega peska frakcije 0.02-8mm.</t>
  </si>
  <si>
    <t>Razgrinjanje in komprimacija posteljice v projektiranem padcu po dnu jarka.</t>
  </si>
  <si>
    <t>III.</t>
  </si>
  <si>
    <t>GRADBENA DELA</t>
  </si>
  <si>
    <t>Obbetoniranje odcepov, hidrantov, odzračevalnih garnitur, lokov in podbetoniranje NL elementov v jaških, s porabo betona do 0.15-0.40 m3/kos.</t>
  </si>
  <si>
    <t>IV.</t>
  </si>
  <si>
    <t>VODOVODNI MATERIAL</t>
  </si>
  <si>
    <t>PE DN 125 mm</t>
  </si>
  <si>
    <t>2.</t>
  </si>
  <si>
    <t>JC DN 273 mm</t>
  </si>
  <si>
    <t>Spojni kos z dvema prirobnicama (standardni spoj)</t>
  </si>
  <si>
    <t>FF 80/1000mm</t>
  </si>
  <si>
    <t>univerzalna spojka - dvojna (standardni spoj)</t>
  </si>
  <si>
    <t>DN za 125/90</t>
  </si>
  <si>
    <t xml:space="preserve">Armature </t>
  </si>
  <si>
    <t>Ploščati zasun z vgradno armaturo in cestno kapo (Euro 20; tip 23 ali podobno) z prirobničnimi PAM tesnilom (ali podobno) in vijaki, ter betonsko podloško.</t>
  </si>
  <si>
    <t>Zračnik - podtalna izvedba, komplet s cestno kapo</t>
  </si>
  <si>
    <t>DN 50</t>
  </si>
  <si>
    <t>Podtalnii hidrant - blatnik (npr. Hawle 490 F ali podobno) komplet z betonsko podloško ter pripadajočeim drenažnim elementom..</t>
  </si>
  <si>
    <t>DN 80</t>
  </si>
  <si>
    <t>V.</t>
  </si>
  <si>
    <t>Montaža in polaganje cevi iz PE , na predhodno pripravljeno peščeno posteljico po navodilih projektanta in proizvajalca.</t>
  </si>
  <si>
    <t>NL DN 125</t>
  </si>
  <si>
    <t xml:space="preserve">Montaža zasunov </t>
  </si>
  <si>
    <t>Montaža vgradnih armatur in cestnih kap</t>
  </si>
  <si>
    <t>Nabava in polaganje signalnega in opzorilnega traku nad vodovodnimi cevmi.</t>
  </si>
  <si>
    <t>Tlačni preizkus cevovoda.</t>
  </si>
  <si>
    <t>DOLENJA VAS</t>
  </si>
  <si>
    <t>PRIPRAVLJALNA DELA</t>
  </si>
  <si>
    <t>ZEMELJSKA DELA</t>
  </si>
  <si>
    <t>MONTAŽNA DELA - POLAGANJE CEVOVODA</t>
  </si>
  <si>
    <t>4.2.2.</t>
  </si>
  <si>
    <t>T 125/50</t>
  </si>
  <si>
    <t>SPLOŠNO</t>
  </si>
  <si>
    <t>A. GRADBENA DELA</t>
  </si>
  <si>
    <t>Strojni izkop jame v terenu III. Ktg. na za postavitev Nd dim. 1,5×1,2×0,6m, odvoz odvečnega materiala na deponijo, ter povrnitev terena v prvotno stanje</t>
  </si>
  <si>
    <t>Rušenje obstoječega 'N' lesenega droga (nosilni drog 20kV DV), vpet v betonske klešče, odvoz na deponijo ter ureditev terena</t>
  </si>
  <si>
    <t>Prevozi in transporti odvečnega materiala, plačilo takse na deponiji</t>
  </si>
  <si>
    <r>
      <t>m</t>
    </r>
    <r>
      <rPr>
        <vertAlign val="superscript"/>
        <sz val="10"/>
        <rFont val="Arial"/>
        <family val="2"/>
        <charset val="238"/>
      </rPr>
      <t>3</t>
    </r>
  </si>
  <si>
    <t>Zaščita temelja TP pred podsipanjem</t>
  </si>
  <si>
    <t>kpl</t>
  </si>
  <si>
    <t>B. ELEKTOMONTAŽNA DELA</t>
  </si>
  <si>
    <t>C. OSTALI STROŠKI</t>
  </si>
  <si>
    <t>Preklopi v SN omrežju</t>
  </si>
  <si>
    <t>1.0</t>
  </si>
  <si>
    <t>1.1</t>
  </si>
  <si>
    <t>1.2</t>
  </si>
  <si>
    <t>1.3</t>
  </si>
  <si>
    <t>Dobava materiala in izdelava cevne kabelske kanalizacije iz 1x2 STF cevi 110 mm v nepovozni površini, izkop v zemljišču III-IV. ktg. na globini 0,7m, širina izkopa 0,45m, polaganje PVC opozorilnega traku, zaščita cevi s peskom v sloju 10 cm okoli cevi, zasip kanala z utrditvijo, nakladanje viška, čiščenje trase (povezava med novim betonskim podstavkom in obstoječo NN omara na transformatorki postaji</t>
  </si>
  <si>
    <t>m</t>
  </si>
  <si>
    <t>2.0</t>
  </si>
  <si>
    <t>ELEKTRO OPREMA</t>
  </si>
  <si>
    <t>2.1</t>
  </si>
  <si>
    <t>Demontaža in ponovna montaža omare prižigališča na nov betonski temelj</t>
  </si>
  <si>
    <t>2.2</t>
  </si>
  <si>
    <t>Dobava in polaganje kabla N2XY-J 4x10 +1,5 mm²</t>
  </si>
  <si>
    <t>2.3</t>
  </si>
  <si>
    <t>Dobava in polaganje kabla X00A-2×16 mm²</t>
  </si>
  <si>
    <t>2.4</t>
  </si>
  <si>
    <t>Dobava in montaža kabelskega zaključka nazivne napetosti 1 kV za kabel 4x10+1,5 mm2</t>
  </si>
  <si>
    <t>2.5</t>
  </si>
  <si>
    <t>Odklop obstoječih vodnikov v NN omari trasformatorske postaje in omari prižigališča</t>
  </si>
  <si>
    <t>2.6</t>
  </si>
  <si>
    <t>Priklo novih vodnikov v NN omari trasformatorske postaje in omari prižigališča</t>
  </si>
  <si>
    <t>2.7</t>
  </si>
  <si>
    <t>Prestavitev in zaščita TK omrežja Dolenja vas</t>
  </si>
  <si>
    <t>1.</t>
  </si>
  <si>
    <t>KABLI:</t>
  </si>
  <si>
    <t>dobava kablaTK 59 25x4x0,6M</t>
  </si>
  <si>
    <t>dobava kablaTK 59 15x4x0,6M</t>
  </si>
  <si>
    <t>dobava kablaTK 59 10x4x0,6M</t>
  </si>
  <si>
    <t>GRADBENA DELA:</t>
  </si>
  <si>
    <t>Trasiranje nove trase zemeljskega kabla ali kabelske kanalizacije</t>
  </si>
  <si>
    <t>Izdelava izvršilnega načrta krajevne kabelske mreže, ki obsega situacijski in shematski načrt (M+3K). "</t>
  </si>
  <si>
    <t>3.</t>
  </si>
  <si>
    <t>KABELSKO MONTAŽNA DELA:</t>
  </si>
  <si>
    <t>3.1</t>
  </si>
  <si>
    <t>Vpihovanje/ uvlečenje kabla</t>
  </si>
  <si>
    <t>3.2</t>
  </si>
  <si>
    <t>Dobava in izdelava ravne spojke na kablu TK 59M, GM premera žil 0,6 mm kapacitete 25x4x0,6</t>
  </si>
  <si>
    <t>3.3</t>
  </si>
  <si>
    <t>Dobava in izdelava ravne spojke na kablu TK 59M, GM premera žil 0,6 mm kapacitete 15x4x0,6</t>
  </si>
  <si>
    <t>3.4</t>
  </si>
  <si>
    <t>Meritve kablov z bakrenimi vodniki pred polaganjem, položenih kabelskih dolžin pred spajanjem ter končne meritve z izdelavo merilnega rezultata</t>
  </si>
  <si>
    <t>3.5</t>
  </si>
  <si>
    <t>3.6</t>
  </si>
  <si>
    <t>količ.</t>
  </si>
  <si>
    <t>KOLIČINE V POPISU DEL</t>
  </si>
  <si>
    <t>Količine, ki jih je bilo možno določiti s pomočjo predizmer na podlagi geodetskih posnetkov (situacija, prečni prerezi), so določene s planimetriranjem izrisanih površin.
Zemeljski izkopi so zaradi načina planimetriranja (po površini vgrajenih zavarovanja) povečani za 5%.
Vse dejansko izvedene količine zemeljskih del je potrebno prikazati v gradbeni knjigi.
Za dela in količine vgrajenih materialov, kjer v fazi PZI ni možno natančno določiti potrebnih količin, so pripravljene ocene. Dejansko opravljena dela in količine gradbenih materialov se potrdi z gradbenim in projektantskim nadzorom.
V popisih del so predlagani transporti na lokacije, ki so opredeljene v okviru projekta Gradaščica v etapi 1A. V kolikor izvajalec predlaga drugo lokacijo začasnega deponiranja, mora ta biti potrjena s strani Naročnika.</t>
  </si>
  <si>
    <t>DOSTOPI</t>
  </si>
  <si>
    <t>V PZI so prikazani dostopi in prehodi na mestih, kjer to omogoča DPN oziroma javna infrastruktura. Izvajalec si lahko na podlagi dogovorov z lastniki zemljišč ob gradbišču zagotovi druge dostope, ki jih potrdi Nadzor.</t>
  </si>
  <si>
    <t>I</t>
  </si>
  <si>
    <t>PREDDELA</t>
  </si>
  <si>
    <t>II</t>
  </si>
  <si>
    <t>III</t>
  </si>
  <si>
    <t>ZAVAROVALNA DELA</t>
  </si>
  <si>
    <t>Št.</t>
  </si>
  <si>
    <t>Opis postavke</t>
  </si>
  <si>
    <t>enota</t>
  </si>
  <si>
    <t>Zakoličba trase linje brežine in kamnitih zložb z navezavo na obstoječo poligonsko mrežo z zavarovanjem in odmikom od operativnega območja</t>
  </si>
  <si>
    <t xml:space="preserve">Zakoličba gradbenih profilov za izvedbo nasipa in cevnih izpustov </t>
  </si>
  <si>
    <t xml:space="preserve">Odstranitev grmovja-ocena. Obračuna se dejanska količina glede na obdobje izvajanja del. </t>
  </si>
  <si>
    <t>Izdelava transportne  poti po trasi nasipa med P 14 in P19. Predviden je odriv humusa, razgrinjanje grušča - proda (pripeljano iz Polhovega Gradca) - 1 m3/m in odstarnitev v fazi izvedbe nasipa.</t>
  </si>
  <si>
    <t>Odriv humusa na območju izvedbe nasipa in jarka. Humus se deponira ob gradbišču. Ocenjena povprečna debelina sloja humusa je 15 cm. Po predizmerah:</t>
  </si>
  <si>
    <t>Izkop zemljine 3.ktg . Zemljina se deponira ob gradbišču in se vgradi v nasipe (posebna postavka).</t>
  </si>
  <si>
    <t xml:space="preserve"> </t>
  </si>
  <si>
    <t>1576-479</t>
  </si>
  <si>
    <t>Planiranje z gradnjo prizadetih in zasutih površin-po predizmerah</t>
  </si>
  <si>
    <t>2832*1.1</t>
  </si>
  <si>
    <t>Izdelava zavarovanja izpustov iz preprepustov fi 60 cm z grobo kamnito zložbo (skalne dsr&gt;0.5 m)</t>
  </si>
  <si>
    <t>3+4+6</t>
  </si>
  <si>
    <t>protpovratna loputa</t>
  </si>
  <si>
    <t>Isto kot 2, le med P11 in 12</t>
  </si>
  <si>
    <t>Izdelava cevnega prepusta fi 100 cm dolžine 11 m pri P5 z vtočnimi in iztočnimi krili iz kamna v betonu. Cevi se polagajo na betonskoi podlago (C18/20)</t>
  </si>
  <si>
    <t>prepust na bet. Podlagi l=11m</t>
  </si>
  <si>
    <t>vtočno in iztočno krilo</t>
  </si>
  <si>
    <t>Isto kot 3. le pri P 10 in dolžine 15 m</t>
  </si>
  <si>
    <t>Izvedba poljske poti (prehod preko nasipa) iz uvaljanjega droblejnca 0-64 mm debeline 0.3 m (1m3/m)</t>
  </si>
  <si>
    <t>Intenzivna zatravitev: izdelava nastila, sejanje travne mešanice z gnojilom na območju brežine in nasipa (lb in db)</t>
  </si>
  <si>
    <t>Cestna kapa - mala), ohišje kape in pokrov iz nodularne litine, bitumensko in dodatno protikorozijsko epoxi prašno zaščiten. Nalaganje pokrova konusno z podaljšanim zobom. Pokrov v celoti odstranljiv. Možnost prilagajanja glede na teren s pripadajočimi distančnimi in podložnimi obroči.</t>
  </si>
  <si>
    <t>KABLI</t>
  </si>
  <si>
    <t>KABELSKO MONTAŽNA DELA</t>
  </si>
  <si>
    <t>4.2.1.</t>
  </si>
  <si>
    <t>Izdelava cevnega prepusta fi 60 cm med P5 in P6 z vtočno in iztočno glavo po detajlu iz lomlejnca v betonu in protipovratno loputo (kot npr. tideflex ali podoobno)</t>
  </si>
  <si>
    <t>Izkop jarka v terenu III.-IV. kategorije, širine dna do 2 m, z nakladanjem in odvozom izkopanega materiala na začasno deponijo z upoštevanjem stroškov deponije in plačilom taks za deponiranje.</t>
  </si>
  <si>
    <t>Zasipavanje jarka z izkopanim materialom, skupaj z dovozom materiala iz začasne deponije, s komprimiranjem po standardnem Proktorjevem postopku v slojih po 20 cm.</t>
  </si>
  <si>
    <t>MMA kos 125/80</t>
  </si>
  <si>
    <t>MMK kos 125/45</t>
  </si>
  <si>
    <t>Vgradna garnitura za zasune EURO - teleskopska</t>
  </si>
  <si>
    <t>Montaža fazonskih kosov po priloženih montažnih shemah ter dokončna obdelava in zaščita spojev.</t>
  </si>
  <si>
    <t xml:space="preserve"> OCENA STROŠKOV - KRIŽANJE- UKREP - V2 - DOLENJA VAS</t>
  </si>
  <si>
    <t>Izdelava betonskega kabelskega jaška iz betonskih cevi 100cm ,jašek opremljen z LŽ lahkim pokrovom ( 125kN ), izkop ter zasip v sklopu ostalih komunalnih vodov</t>
  </si>
  <si>
    <t>KABLI SKUPAJ:</t>
  </si>
  <si>
    <t>GRADBENA DELA SKUPAJ:</t>
  </si>
  <si>
    <t>km</t>
  </si>
  <si>
    <t>KABELSKO MONTAŽNA DELA SKUPAJ:</t>
  </si>
  <si>
    <t xml:space="preserve">Izdelava 1x2 cevne kabelske kanalizacije iz Stf cevi 0 110mm ročni izkop v zemljišču III ktg. na globini 0,80 m, zaščita cevi s peskom v sloju 10 cm nad cevmi, zasip kanala z utrditvijo, nakladanje viška, čiščenje trase. </t>
  </si>
  <si>
    <t xml:space="preserve">Izdelava 1 cevne kabelske kanalizacije iz Stf cevi 0 110mm ročni izkop v zemljišču III ktg. na globini 0,80 m, zaščita cevi s peskom v sloju 10 cm nad cevmi, zasip kanala z utrditvijo, nakladanje viška, čiščenje trase. </t>
  </si>
  <si>
    <t xml:space="preserve">Zagotavljanje poplavne varnosti jugozahodnega dela Ljubljane </t>
  </si>
  <si>
    <t>in naselij v občini Dobrova – Polhov Gradec</t>
  </si>
  <si>
    <t>Etapa 1B</t>
  </si>
  <si>
    <t>PONUDBENI PREDRAČUN: REKAPITULACIJA</t>
  </si>
  <si>
    <t>ozn.:</t>
  </si>
  <si>
    <t>SKUPAJ:</t>
  </si>
  <si>
    <t>REKAPITULACIJA DEL NAČRTA VODNOGOSPODARSKIH UREDITEV</t>
  </si>
  <si>
    <t>del.količ.</t>
  </si>
  <si>
    <t>cena€/enoto</t>
  </si>
  <si>
    <t>vrednost v €</t>
  </si>
  <si>
    <t>PREDDELA SKUPAJ:</t>
  </si>
  <si>
    <t>ZEMELJSKA DELA SKUPAJ:</t>
  </si>
  <si>
    <t>ZAVAROVALNA DELA SKUPAJ:</t>
  </si>
  <si>
    <t>Koleno 125/45°</t>
  </si>
  <si>
    <t>N 80/90°</t>
  </si>
  <si>
    <t>UKREPI V1 IN V2 SKUPAJ:</t>
  </si>
  <si>
    <t>št.</t>
  </si>
  <si>
    <t>opis dela</t>
  </si>
  <si>
    <t>količina</t>
  </si>
  <si>
    <t>PRIPRAVLJALNA DELA - SKUPAJ:</t>
  </si>
  <si>
    <t>ZEMELJSKA DELA - SKUPAJ:</t>
  </si>
  <si>
    <t>VODOVODNI MATERIAL SKUPAJ:</t>
  </si>
  <si>
    <t>MONTAŽNA DELA POLAGANJA CEVOVODA</t>
  </si>
  <si>
    <t xml:space="preserve"> MONTAŽNA DELA SKUPAJ:</t>
  </si>
  <si>
    <t xml:space="preserve">OCENA STROŠKOV - UKREP - V1 - KRIŽANJE </t>
  </si>
  <si>
    <t>UKREP - V1 - KRIŽANJE</t>
  </si>
  <si>
    <t>UKREP - V2 - KRIŽANJE</t>
  </si>
  <si>
    <t xml:space="preserve"> OCENA STROŠKOV - UKREP - V1 - KRIŽANJE - DOLENJA VAS</t>
  </si>
  <si>
    <t>UKREP - V1 - KRIŽANJE - DOLENJ VAS - SKUPAJ:</t>
  </si>
  <si>
    <t>OCENA STROŠKOV - UKREP - V2 - KRIŽANJE</t>
  </si>
  <si>
    <t>UKREP - V2 - KRIŽANJE - DOLENJ VAS SKUPAJ:</t>
  </si>
  <si>
    <t>MONTAŽNA DELA - POLAGANJA CEVOVODA</t>
  </si>
  <si>
    <t>Ureditev Dolenje vasi</t>
  </si>
  <si>
    <t>A.</t>
  </si>
  <si>
    <t>B.</t>
  </si>
  <si>
    <t>C.</t>
  </si>
  <si>
    <t>ELEKTROMONTAŽNA DELA</t>
  </si>
  <si>
    <t>OSTALI STROŠKI</t>
  </si>
  <si>
    <t>SKUPAJ A+B+C</t>
  </si>
  <si>
    <t>Pri oddaji ponudbe naročniku je izvajalec dolžan sam preveriti zmnožke in seštevke ter prenose le-teh v rekapitulacijo.</t>
  </si>
  <si>
    <t>REKAPITULACIJA DEL NAČRTA ELEKTROENERGETSKEGA OMREŽJA</t>
  </si>
  <si>
    <t>REKAPITULACIJA DEL NAČRTA VODOVODA</t>
  </si>
  <si>
    <t>z.št.</t>
  </si>
  <si>
    <t>opis</t>
  </si>
  <si>
    <t>cena€/enota</t>
  </si>
  <si>
    <t>ELEKTOMONTAŽNA DELA SKUPAJ:</t>
  </si>
  <si>
    <t>- 2 kos betonske klešče BK20/N z vijakoma M22×700mm</t>
  </si>
  <si>
    <t>- 1 kos impregnirani/kostanjev drog dolžine 10m, vrh droga 20cm, spodaj 25cm (skladno s TS 2)</t>
  </si>
  <si>
    <t>- 1 kos vijak M24×650mm</t>
  </si>
  <si>
    <t>- 1 kos konzola Kn400 z podporo P350 in vijakom M12×250mm</t>
  </si>
  <si>
    <t>- 2 kos konzola Kn600 z podporo P560 in vijakom M12×250mm</t>
  </si>
  <si>
    <t>- 3 kos lesni vijal 16×160 A2F</t>
  </si>
  <si>
    <t>- 3 kpl. podporni kompozitni izolator 24kV, PKI 24N/S z M20 opornico</t>
  </si>
  <si>
    <t>- 2 kos podložka pocinkana pl 27</t>
  </si>
  <si>
    <t>- 4 kos podložka pocinkana pl 25</t>
  </si>
  <si>
    <t>- 2 kos temeljni tram, kostanj 16-18cm, dolžine 60cm</t>
  </si>
  <si>
    <t>- zaporedna št., opozorilna tablica, Al strešica (glej prilogo)</t>
  </si>
  <si>
    <t>Dobava in montaža impregniranega N droga z opremo dolžine 10m vpetega v betonske klešče in s strešico na vrhu npr.:</t>
  </si>
  <si>
    <t>OSTALI STROŠKI SKUPAJ:</t>
  </si>
  <si>
    <t>REKAPITULACIJA DEL NAČRTA PRESTAVITVE JAVNE RAZSVETLJAVE</t>
  </si>
  <si>
    <t>ELEKTRO OPREMA SKUPAJ:</t>
  </si>
  <si>
    <t>Izkop za izdelavo betonskega temelja iz betona C25/30 dim. 1250×1000×300mm, odvoz odvečnega materjala na ustrezno deponijo</t>
  </si>
  <si>
    <t>Izdelava betonskega temelja iz betona C25/30 dim. 1250×1000×300mm, izdelaba podložne betoske plošče pod temeljem</t>
  </si>
  <si>
    <t>Dobava materjala in izdelava ozemljitvenega obroča okoli temelja prižigališča ter izvedba ozemljitvene povezave v prižigališče, izvedba galvanskih povezav z vsemi ozemljitvenimi v neposrednji okolici.</t>
  </si>
  <si>
    <t>REKAPITULACIJA DEL NAČRTA TELEKOMUNIKACIJSKIH VODOV</t>
  </si>
  <si>
    <t>Nepredvidena dela (ocena 10%)</t>
  </si>
  <si>
    <t>skupaj</t>
  </si>
  <si>
    <t>SKUPAJ z nepredvidenimi deli:</t>
  </si>
  <si>
    <t>DDV (22 %)</t>
  </si>
  <si>
    <t>SKUPAJ z davkom:</t>
  </si>
  <si>
    <t>ENOTNE CENE MORAJO VSEBOVATI VSE STROŠKE, PREDVIDENE V TOČKI 5.5.6. TEHNIČNIH SPECIFIKACIJ!</t>
  </si>
  <si>
    <t>cevni prepust fi 60 cm z vtokom in iztokom</t>
  </si>
  <si>
    <t>prepust na bet. Podlagi l=15m</t>
  </si>
  <si>
    <t xml:space="preserve">Dobava peska frakcije 0-8 mm in izdelava nasipa nad položenimi cevmi 30 cm nad temenom. Na peščeno posteljico se izvede 3-5 cm debel nasip, v katerega si cev izdela ležišče. Zasipi cevi morajo biti sproti vibracijsko utrjevani v slojih. </t>
  </si>
  <si>
    <t>Dobava peska frakcije 0-8 mm in izdelava nasipa nad položenimi cevmi 30 cm nad temenom. Na peščeno posteljico se izvede 3-5 cm debel nasip, v katerega si cev izdela ležišče. Zasipi cevi morajo biti sproti vibracijsko utrjevani v slojih.</t>
  </si>
  <si>
    <t>Podvrtavanje pod potokom z dobavo in vgradnjo zaščitne jeklene cevi fi 273. Všteta je dobava in postavitev vrtalne garniture z izkopom ter vsa dodatna in pomožna dela</t>
  </si>
  <si>
    <t xml:space="preserve">Jeklena zaščitna cev z vgradnjo pod nasipom, DN 273, </t>
  </si>
  <si>
    <t xml:space="preserve">Jeklena zaščitna cev z vgradnjo pod nasipom,DN 273, </t>
  </si>
  <si>
    <t>Cevi iz polietilena PE 100 ,DN 125, PN 16 bar, vključno z uvlečenjem v zaščitne cevi, kjer trasa cevovoda poteka v zaščitni cevi</t>
  </si>
  <si>
    <t>PREGLEDI UPRAVLJAVCEV</t>
  </si>
  <si>
    <t>Posamezna dela upravljavcev (vezana na preglede), imajo že vnesene ocenjene vrednsoti. Teh vrednosti ponudnik ne sme spreminjati in jih je potrebno v ponudbi upoštevati. Obračun teh del se izvede po izstavljenih računih. Velja za postavke:</t>
  </si>
  <si>
    <t>4_1-ELEKTRO; C/3</t>
  </si>
  <si>
    <t>6_1-TK; 3/3.6</t>
  </si>
  <si>
    <t xml:space="preserve">Popravilo obstoječe tehnične dokumentacije - predvideno; obračun po dejanskih stroških </t>
  </si>
  <si>
    <t>Nadzor (elektro, gradbeni), sodelovanje s predstavniki elektro distribucije; ocena, obračun po dejanskih stroških</t>
  </si>
  <si>
    <r>
      <t>Izvajalec je dolžan imeti znanja, ki so predpisano zahtevana v</t>
    </r>
    <r>
      <rPr>
        <sz val="10"/>
        <color rgb="FFFF0000"/>
        <rFont val="Arial"/>
        <family val="2"/>
        <charset val="238"/>
      </rPr>
      <t xml:space="preserve"> </t>
    </r>
    <r>
      <rPr>
        <sz val="10"/>
        <rFont val="Arial"/>
        <family val="2"/>
        <charset val="238"/>
      </rPr>
      <t>4. odstavku 14. člena GZ.
Izvajalec je dolžan pred pričetkom izvajanja del načrt pregledati in nadzornemu inženirju podati pripombe na morebitne najdene nepravilnosti. Pri izvajanju del se mora sproti usklajevati z izvajalci ostalih objektov. Dodatna dela zaradi morebitnega neusklajevanja gredo na račun izvajalca. Vsa dobavljena oprema mora biti 1.kvalitete. Vsa dela morajo biti izdelani strokovno in kvalitetno po detajlih in iz materiala kot je navedeno v opisu. Ves vgrajeni material mora po kvaliteti ustrezati veljavnim tehničnim predpisom in normam. 
V kolikor bi Izvajalec predlagal spremembe projektnih rešitev, mora te potrditi Naročnik, Nadzor in Projektant. Pri tem je potrebno ohranit cilje, varnost, funkcionalnost in izvedljivost objekta. Kjer je potrebno, mora izvajalec del dati na izbiro vzorce materialov s tehničnimi karakteristikami in opisi.</t>
    </r>
  </si>
  <si>
    <t>Izdelava nasipa iz izkopane zemljine in pripeljanje zemljine. V tej postavki je upoštevan samo delež izkopane zemljine (vgradnja brez transportov).</t>
  </si>
  <si>
    <t>Isto kot 4, le z nabavo in dovozom kombinacije nekohernetne inkohernetne (zaglinjene) zemljine</t>
  </si>
  <si>
    <t>Izvedba priključka na obstoječi cevovod.</t>
  </si>
  <si>
    <t>Nabava in montaža signalnih tablic za oznako zasunov, vključno stebričkom in obbetoniranjem. Stebrički so iz jeklenih cevi d 40 mm, višine 1800 mm. Poraba bet. do 0.25 m3/kos.</t>
  </si>
  <si>
    <t>Dezinfekcija cevovoda, vključno s pridobitvijo potrdila akreditiranega laboratorija</t>
  </si>
  <si>
    <t>PE DN 125</t>
  </si>
  <si>
    <t>Nakladanje, odvoz in zvračanje odvečnega materiala v stalno deponijo.</t>
  </si>
  <si>
    <t>Izkop, demontaža in odvoz obstoječega vodovoda na stalno deponijo.</t>
  </si>
  <si>
    <t>prirobnični T kos (standardni spoj)</t>
  </si>
  <si>
    <t>STROŠKI IN DELA, KI MORAJO BITI ZAJETI V PONUDBENI CENI</t>
  </si>
  <si>
    <r>
      <t>·</t>
    </r>
    <r>
      <rPr>
        <sz val="7"/>
        <color rgb="FF000000"/>
        <rFont val="Times New Roman"/>
        <family val="1"/>
        <charset val="238"/>
      </rPr>
      <t xml:space="preserve">       </t>
    </r>
    <r>
      <rPr>
        <sz val="10"/>
        <color rgb="FF000000"/>
        <rFont val="Arial"/>
        <family val="2"/>
        <charset val="238"/>
      </rPr>
      <t>vse potrebne manipulativne stroške in zavarovanja do predaje investitorju,</t>
    </r>
  </si>
  <si>
    <r>
      <t>·</t>
    </r>
    <r>
      <rPr>
        <sz val="7"/>
        <color rgb="FF000000"/>
        <rFont val="Times New Roman"/>
        <family val="1"/>
        <charset val="238"/>
      </rPr>
      <t xml:space="preserve">       </t>
    </r>
    <r>
      <rPr>
        <sz val="10"/>
        <color rgb="FF000000"/>
        <rFont val="Arial"/>
        <family val="2"/>
        <charset val="238"/>
      </rPr>
      <t>vse potrebno delo,</t>
    </r>
  </si>
  <si>
    <r>
      <t>·</t>
    </r>
    <r>
      <rPr>
        <sz val="7"/>
        <color rgb="FF000000"/>
        <rFont val="Times New Roman"/>
        <family val="1"/>
        <charset val="238"/>
      </rPr>
      <t xml:space="preserve">       </t>
    </r>
    <r>
      <rPr>
        <sz val="10"/>
        <color rgb="FF000000"/>
        <rFont val="Arial"/>
        <family val="2"/>
        <charset val="238"/>
      </rPr>
      <t>vsa potrebna pomožna sredstva za izvedbo objektov,</t>
    </r>
  </si>
  <si>
    <r>
      <t>·</t>
    </r>
    <r>
      <rPr>
        <sz val="7"/>
        <color rgb="FF000000"/>
        <rFont val="Times New Roman"/>
        <family val="1"/>
        <charset val="238"/>
      </rPr>
      <t xml:space="preserve">       </t>
    </r>
    <r>
      <rPr>
        <sz val="10"/>
        <color rgb="FF000000"/>
        <rFont val="Arial"/>
        <family val="2"/>
        <charset val="238"/>
      </rPr>
      <t>usklajevanje z osnovnim načrtom in posvetovanje s projektantom, nadzornikom, investitorjem, naročnikom,</t>
    </r>
  </si>
  <si>
    <r>
      <t>·</t>
    </r>
    <r>
      <rPr>
        <sz val="7"/>
        <color rgb="FF000000"/>
        <rFont val="Times New Roman"/>
        <family val="1"/>
        <charset val="238"/>
      </rPr>
      <t xml:space="preserve">       </t>
    </r>
    <r>
      <rPr>
        <sz val="10"/>
        <color rgb="FF000000"/>
        <rFont val="Arial"/>
        <family val="2"/>
        <charset val="238"/>
      </rPr>
      <t>terminsko usklajevanje del z ostalimi izvajalci in lastniki zemljišč ob gradbišču,</t>
    </r>
  </si>
  <si>
    <r>
      <t>·</t>
    </r>
    <r>
      <rPr>
        <sz val="7"/>
        <color rgb="FF000000"/>
        <rFont val="Times New Roman"/>
        <family val="1"/>
        <charset val="238"/>
      </rPr>
      <t xml:space="preserve">       </t>
    </r>
    <r>
      <rPr>
        <sz val="10"/>
        <color rgb="FF000000"/>
        <rFont val="Arial"/>
        <family val="2"/>
        <charset val="238"/>
      </rPr>
      <t>zagotoviti, da bo gradbišče urejeno v skladu z varnostnim načrtom,</t>
    </r>
  </si>
  <si>
    <r>
      <t>·</t>
    </r>
    <r>
      <rPr>
        <sz val="7"/>
        <color rgb="FF000000"/>
        <rFont val="Times New Roman"/>
        <family val="1"/>
        <charset val="238"/>
      </rPr>
      <t xml:space="preserve">       </t>
    </r>
    <r>
      <rPr>
        <sz val="10"/>
        <color rgb="FF000000"/>
        <rFont val="Arial"/>
        <family val="2"/>
        <charset val="238"/>
      </rPr>
      <t xml:space="preserve">izvesti označitev gradbišča z gradbiščno tablo v skladu z veljavno zakonodajo in predpisi, </t>
    </r>
  </si>
  <si>
    <r>
      <t>·</t>
    </r>
    <r>
      <rPr>
        <sz val="7"/>
        <color rgb="FF000000"/>
        <rFont val="Times New Roman"/>
        <family val="1"/>
        <charset val="238"/>
      </rPr>
      <t xml:space="preserve">       </t>
    </r>
    <r>
      <rPr>
        <sz val="10"/>
        <color rgb="FF000000"/>
        <rFont val="Arial"/>
        <family val="2"/>
        <charset val="238"/>
      </rPr>
      <t>izdelavo geodetskega posnetka obstoječega stanja terena pred začetkom izvedbe del,</t>
    </r>
  </si>
  <si>
    <r>
      <t>·</t>
    </r>
    <r>
      <rPr>
        <sz val="7"/>
        <color rgb="FF000000"/>
        <rFont val="Times New Roman"/>
        <family val="1"/>
        <charset val="238"/>
      </rPr>
      <t xml:space="preserve">       </t>
    </r>
    <r>
      <rPr>
        <sz val="10"/>
        <color rgb="FF000000"/>
        <rFont val="Arial"/>
        <family val="2"/>
        <charset val="238"/>
      </rPr>
      <t>ponovna vzpostavitev odstranjenih mejnikov,</t>
    </r>
  </si>
  <si>
    <r>
      <t>·</t>
    </r>
    <r>
      <rPr>
        <sz val="7"/>
        <color rgb="FF000000"/>
        <rFont val="Times New Roman"/>
        <family val="1"/>
        <charset val="238"/>
      </rPr>
      <t xml:space="preserve">       </t>
    </r>
    <r>
      <rPr>
        <sz val="10"/>
        <color theme="1"/>
        <rFont val="Arial"/>
        <family val="2"/>
        <charset val="238"/>
      </rPr>
      <t>vse stroške začasnih deponij, ki jih zagotovi sam,</t>
    </r>
  </si>
  <si>
    <r>
      <t>·</t>
    </r>
    <r>
      <rPr>
        <sz val="7"/>
        <color rgb="FF000000"/>
        <rFont val="Times New Roman"/>
        <family val="1"/>
        <charset val="238"/>
      </rPr>
      <t xml:space="preserve">       </t>
    </r>
    <r>
      <rPr>
        <sz val="10"/>
        <color rgb="FF000000"/>
        <rFont val="Arial"/>
        <family val="2"/>
        <charset val="238"/>
      </rPr>
      <t>izdelava in izrez odprtin za vgradnjo inštalacijskih in drugih elementov,</t>
    </r>
  </si>
  <si>
    <r>
      <t>·</t>
    </r>
    <r>
      <rPr>
        <sz val="7"/>
        <color rgb="FF000000"/>
        <rFont val="Times New Roman"/>
        <family val="1"/>
        <charset val="238"/>
      </rPr>
      <t xml:space="preserve">       </t>
    </r>
    <r>
      <rPr>
        <sz val="10"/>
        <color rgb="FF000000"/>
        <rFont val="Arial"/>
        <family val="2"/>
        <charset val="238"/>
      </rPr>
      <t>meritve električnih inštalacij po posameznih sklopih, izdaja zapisnikov, atestov in potrdil,</t>
    </r>
  </si>
  <si>
    <r>
      <t>·</t>
    </r>
    <r>
      <rPr>
        <sz val="7"/>
        <color rgb="FF000000"/>
        <rFont val="Times New Roman"/>
        <family val="1"/>
        <charset val="238"/>
      </rPr>
      <t xml:space="preserve">       </t>
    </r>
    <r>
      <rPr>
        <sz val="10"/>
        <color rgb="FF000000"/>
        <rFont val="Arial"/>
        <family val="2"/>
        <charset val="238"/>
      </rPr>
      <t>pridobitev certifikatov pooblaščenih organizacij za posamezne sklope,</t>
    </r>
  </si>
  <si>
    <r>
      <t>·</t>
    </r>
    <r>
      <rPr>
        <sz val="7"/>
        <color rgb="FF000000"/>
        <rFont val="Times New Roman"/>
        <family val="1"/>
        <charset val="238"/>
      </rPr>
      <t xml:space="preserve">       </t>
    </r>
    <r>
      <rPr>
        <sz val="10"/>
        <color rgb="FF000000"/>
        <rFont val="Arial"/>
        <family val="2"/>
        <charset val="238"/>
      </rPr>
      <t>čiščenje terena po končanih delih in odvoz odvečnega materiala,</t>
    </r>
  </si>
  <si>
    <r>
      <t>·</t>
    </r>
    <r>
      <rPr>
        <sz val="7"/>
        <color rgb="FF000000"/>
        <rFont val="Times New Roman"/>
        <family val="1"/>
        <charset val="238"/>
      </rPr>
      <t xml:space="preserve">       </t>
    </r>
    <r>
      <rPr>
        <sz val="10"/>
        <color rgb="FF000000"/>
        <rFont val="Arial"/>
        <family val="2"/>
        <charset val="238"/>
      </rPr>
      <t>dokazovanje kvalitete materialov z atesti, certifikati in končnimi poročili,</t>
    </r>
  </si>
  <si>
    <r>
      <t>·</t>
    </r>
    <r>
      <rPr>
        <sz val="7"/>
        <color rgb="FF000000"/>
        <rFont val="Times New Roman"/>
        <family val="1"/>
        <charset val="238"/>
      </rPr>
      <t xml:space="preserve">       </t>
    </r>
    <r>
      <rPr>
        <sz val="10"/>
        <color rgb="FF000000"/>
        <rFont val="Arial"/>
        <family val="2"/>
        <charset val="238"/>
      </rPr>
      <t xml:space="preserve">sprotne geodetske meritve in kontrole izvedenih del, </t>
    </r>
  </si>
  <si>
    <r>
      <t>·</t>
    </r>
    <r>
      <rPr>
        <sz val="7"/>
        <color rgb="FF000000"/>
        <rFont val="Times New Roman"/>
        <family val="1"/>
        <charset val="238"/>
      </rPr>
      <t xml:space="preserve">       </t>
    </r>
    <r>
      <rPr>
        <sz val="10"/>
        <color rgb="FF000000"/>
        <rFont val="Arial"/>
        <family val="2"/>
        <charset val="238"/>
      </rPr>
      <t>stroške obveščanja javnosti o morebitnih motnjah ter posledic nastalih zaradi motenj,</t>
    </r>
  </si>
  <si>
    <r>
      <t>·</t>
    </r>
    <r>
      <rPr>
        <sz val="7"/>
        <color rgb="FF000000"/>
        <rFont val="Times New Roman"/>
        <family val="1"/>
        <charset val="238"/>
      </rPr>
      <t xml:space="preserve">       </t>
    </r>
    <r>
      <rPr>
        <sz val="10"/>
        <color rgb="FF000000"/>
        <rFont val="Arial"/>
        <family val="2"/>
        <charset val="238"/>
      </rPr>
      <t>izdelavo vseh potrebnih detajlov in dopolnilnih del, katera je potrebno izvesti za dokončanje
       posameznih del, tudi če potrebni detajli niso podrobno obdelani v načrtu navedeni in opisani 
       v popisu del, in so ta dopolnila nujna za izvedbo objekta,</t>
    </r>
  </si>
  <si>
    <r>
      <t>·</t>
    </r>
    <r>
      <rPr>
        <sz val="7"/>
        <color rgb="FF000000"/>
        <rFont val="Times New Roman"/>
        <family val="1"/>
        <charset val="238"/>
      </rPr>
      <t xml:space="preserve">       </t>
    </r>
    <r>
      <rPr>
        <sz val="10"/>
        <color rgb="FF000000"/>
        <rFont val="Arial"/>
        <family val="2"/>
        <charset val="238"/>
      </rPr>
      <t>sprotno beleženje vseh sprememb nastalih med izvedbo z vrisovanjem v PZI načrt ter
       obveščanje odgovornega projektanta (OP) o njih s pridobitvijo soglasij nanje in priprava 
       podatkov za izdelavo PID dokumentacije</t>
    </r>
  </si>
  <si>
    <r>
      <t>·</t>
    </r>
    <r>
      <rPr>
        <sz val="7"/>
        <color rgb="FF000000"/>
        <rFont val="Times New Roman"/>
        <family val="1"/>
        <charset val="238"/>
      </rPr>
      <t xml:space="preserve">       </t>
    </r>
    <r>
      <rPr>
        <sz val="10"/>
        <color rgb="FF000000"/>
        <rFont val="Arial"/>
        <family val="2"/>
        <charset val="238"/>
      </rPr>
      <t>vse stroške zunanjega in notranjega transporta, raztovarjanja, skladiščenja na gradbišču,
       takse, zavarovanja, manipulativne in ostale lokalne stroške, ki se nanašajo na pridobitev
       ustreznih dovoljenj za izvedbo del predmetnega naročila in primopredajo objekta s strani
       izvajalca naročniku,</t>
    </r>
  </si>
  <si>
    <r>
      <t>·</t>
    </r>
    <r>
      <rPr>
        <sz val="7"/>
        <color rgb="FF000000"/>
        <rFont val="Times New Roman"/>
        <family val="1"/>
        <charset val="238"/>
      </rPr>
      <t xml:space="preserve">       </t>
    </r>
    <r>
      <rPr>
        <sz val="10"/>
        <color rgb="FF000000"/>
        <rFont val="Arial"/>
        <family val="2"/>
        <charset val="238"/>
      </rPr>
      <t>vse stroške potrebnih meritev in atestov po pogojih geomehanskega nadzora ter stroške 
       geomehanskega nadzora, vključno z izdelavo geotehničnega poročila,</t>
    </r>
  </si>
  <si>
    <r>
      <t>·</t>
    </r>
    <r>
      <rPr>
        <sz val="7"/>
        <color rgb="FF000000"/>
        <rFont val="Times New Roman"/>
        <family val="1"/>
        <charset val="238"/>
      </rPr>
      <t xml:space="preserve">       </t>
    </r>
    <r>
      <rPr>
        <sz val="10"/>
        <color rgb="FF000000"/>
        <rFont val="Arial"/>
        <family val="2"/>
        <charset val="238"/>
      </rPr>
      <t>vsa dela, ki so posledica geoloških in hidrogeoloških razmer na območju gradnje (varovanje
       gradbene jame črpanje talne vode,…), morajo biti zajeta v ponudbi. Pri izvedbi projekta 
       mora  izvajalec zagotoviti geotehnični nadzor,</t>
    </r>
  </si>
  <si>
    <r>
      <t>·</t>
    </r>
    <r>
      <rPr>
        <sz val="7"/>
        <color rgb="FF000000"/>
        <rFont val="Times New Roman"/>
        <family val="1"/>
        <charset val="238"/>
      </rPr>
      <t>    </t>
    </r>
    <r>
      <rPr>
        <sz val="10"/>
        <color rgb="FF000000"/>
        <rFont val="Arial"/>
        <family val="2"/>
        <charset val="238"/>
      </rPr>
      <t>  črpanje vode ob izvedbi del v ali ob strugi,</t>
    </r>
  </si>
  <si>
    <r>
      <t>·</t>
    </r>
    <r>
      <rPr>
        <sz val="7"/>
        <color rgb="FF000000"/>
        <rFont val="Times New Roman"/>
        <family val="1"/>
        <charset val="238"/>
      </rPr>
      <t xml:space="preserve">       </t>
    </r>
    <r>
      <rPr>
        <sz val="10"/>
        <color rgb="FF000000"/>
        <rFont val="Arial"/>
        <family val="2"/>
        <charset val="238"/>
      </rPr>
      <t>vsa dela za odvodnjavanje padavinske, izvorne in podtalne vode med gradnjo, tako da se
       zagotovi stalno in kontrolirano odvajanje ter prepreči zadrževanje vode in zamakanje
       raščenih ali nasutih materialov,</t>
    </r>
  </si>
  <si>
    <r>
      <t>·</t>
    </r>
    <r>
      <rPr>
        <sz val="7"/>
        <color rgb="FF000000"/>
        <rFont val="Times New Roman"/>
        <family val="1"/>
        <charset val="238"/>
      </rPr>
      <t xml:space="preserve">       </t>
    </r>
    <r>
      <rPr>
        <sz val="10"/>
        <color rgb="FF000000"/>
        <rFont val="Arial"/>
        <family val="2"/>
        <charset val="238"/>
      </rPr>
      <t>pred začetkom izgradnje je izvajalec dolžan zapisniško in s kamero posneti in dokumentirati
       obstoječe stanje okolice, objektov in cestnih površin, ki jih bo uporabljal v času gradnje in
       dokumentacijo hraniti najmanj do konca garancijskega obdobja,</t>
    </r>
  </si>
  <si>
    <r>
      <t>·</t>
    </r>
    <r>
      <rPr>
        <sz val="7"/>
        <color rgb="FF000000"/>
        <rFont val="Times New Roman"/>
        <family val="1"/>
        <charset val="238"/>
      </rPr>
      <t xml:space="preserve">       </t>
    </r>
    <r>
      <rPr>
        <sz val="10"/>
        <color rgb="FF000000"/>
        <rFont val="Arial"/>
        <family val="2"/>
        <charset val="238"/>
      </rPr>
      <t>stroške vseh potrebnih ukrepov, ki so predpisana in določena z veljavnimi predpisi o varstvu
       pri delu in varstvom pred požarom, ki jih mora izvajalec obvezno upoštevati,</t>
    </r>
  </si>
  <si>
    <r>
      <t>·</t>
    </r>
    <r>
      <rPr>
        <sz val="7"/>
        <color rgb="FF000000"/>
        <rFont val="Times New Roman"/>
        <family val="1"/>
        <charset val="238"/>
      </rPr>
      <t xml:space="preserve">       </t>
    </r>
    <r>
      <rPr>
        <sz val="10"/>
        <color rgb="FF000000"/>
        <rFont val="Arial"/>
        <family val="2"/>
        <charset val="238"/>
      </rPr>
      <t>vse stroške nastanitve Inženirja skladno s pogoji dokumentacije v zvezi z oddajo javnega
       naročila,</t>
    </r>
  </si>
  <si>
    <r>
      <t>·</t>
    </r>
    <r>
      <rPr>
        <sz val="7"/>
        <color rgb="FF000000"/>
        <rFont val="Times New Roman"/>
        <family val="1"/>
        <charset val="238"/>
      </rPr>
      <t xml:space="preserve">       </t>
    </r>
    <r>
      <rPr>
        <sz val="10"/>
        <color rgb="FF000000"/>
        <rFont val="Arial"/>
        <family val="2"/>
        <charset val="238"/>
      </rPr>
      <t>izvesti vsa pripravljalna dela (, varnostne ograje, organizacija gradbišča, naloge iz 
       varnostnega načrta, ipd.),</t>
    </r>
  </si>
  <si>
    <r>
      <t>·</t>
    </r>
    <r>
      <rPr>
        <sz val="7"/>
        <color rgb="FF000000"/>
        <rFont val="Times New Roman"/>
        <family val="1"/>
        <charset val="238"/>
      </rPr>
      <t xml:space="preserve">       </t>
    </r>
    <r>
      <rPr>
        <sz val="10"/>
        <color rgb="FF000000"/>
        <rFont val="Arial"/>
        <family val="2"/>
        <charset val="238"/>
      </rPr>
      <t>po končanih delih je dolžan vzpostaviti uporabljeno zemljišče v prvotno stanje in odpraviti 
       vse poškodbe nastale zaradi gradnje na drugih objektih, napravah, površinah, ter na
       dostopnih cestah, poteh in pridobiti pisna potrdila lastnikov zemljišč, da so zemljišča
       povrnjena v prvotno stanje,</t>
    </r>
  </si>
  <si>
    <r>
      <t>·</t>
    </r>
    <r>
      <rPr>
        <sz val="7"/>
        <color rgb="FF000000"/>
        <rFont val="Times New Roman"/>
        <family val="1"/>
        <charset val="238"/>
      </rPr>
      <t xml:space="preserve">       </t>
    </r>
    <r>
      <rPr>
        <sz val="10"/>
        <color rgb="FF000000"/>
        <rFont val="Arial"/>
        <family val="2"/>
        <charset val="238"/>
      </rPr>
      <t>vse stroške zaščite ter mikrozakoličbe vseh komunalnih in drugih naprav, ki na terenu
      obstajajo in to skladno z zahtevami upravljavca teh naprav in objektov,</t>
    </r>
  </si>
  <si>
    <r>
      <t>·</t>
    </r>
    <r>
      <rPr>
        <sz val="7"/>
        <color rgb="FF000000"/>
        <rFont val="Times New Roman"/>
        <family val="1"/>
        <charset val="238"/>
      </rPr>
      <t xml:space="preserve">       </t>
    </r>
    <r>
      <rPr>
        <sz val="10"/>
        <color rgb="FF000000"/>
        <rFont val="Arial"/>
        <family val="2"/>
        <charset val="238"/>
      </rPr>
      <t>vse stroške pridobitve potrebnih soglasij in dovoljenj v zvezi s prečkanji cevovodov, stroške
       zaščite vseh komunalnih naprav in stroške upravljavcev ali njihovih predstavnikov, stroške
       raznih pristojbin s tem v zvezi,</t>
    </r>
  </si>
  <si>
    <r>
      <t>·</t>
    </r>
    <r>
      <rPr>
        <sz val="7"/>
        <color rgb="FF000000"/>
        <rFont val="Times New Roman"/>
        <family val="1"/>
        <charset val="238"/>
      </rPr>
      <t xml:space="preserve">       </t>
    </r>
    <r>
      <rPr>
        <sz val="10"/>
        <color rgb="FF000000"/>
        <rFont val="Arial"/>
        <family val="2"/>
        <charset val="238"/>
      </rPr>
      <t>vse stroške soglasij in dovoljenj za zaporo ceste vključno z elaboratom zapore ceste,
       stroški postavitve prometne in neprometne signalizacije, stroški zapor in preusmeritve
       prometa, objave v medijih in drugi stroški zapore,</t>
    </r>
  </si>
  <si>
    <r>
      <t>·</t>
    </r>
    <r>
      <rPr>
        <sz val="7"/>
        <color rgb="FF000000"/>
        <rFont val="Times New Roman"/>
        <family val="1"/>
        <charset val="238"/>
      </rPr>
      <t xml:space="preserve">       </t>
    </r>
    <r>
      <rPr>
        <sz val="10"/>
        <color rgb="FF000000"/>
        <rFont val="Arial"/>
        <family val="2"/>
        <charset val="238"/>
      </rPr>
      <t>stroške izdaje soglasij in prevozov, ki presegajo predpisane pogoje osnih obremenitev, 
       skupne mase ali dimenzij in dela opravljati tako, da z deli ne bo ogrožena prometna varnost
       na cesti, vsi stroški v zvezi z neizvajanjem teh določil so strošek izvajalca,</t>
    </r>
  </si>
  <si>
    <r>
      <t>·</t>
    </r>
    <r>
      <rPr>
        <sz val="7"/>
        <color rgb="FF000000"/>
        <rFont val="Times New Roman"/>
        <family val="1"/>
        <charset val="238"/>
      </rPr>
      <t xml:space="preserve">       </t>
    </r>
    <r>
      <rPr>
        <sz val="10"/>
        <color rgb="FF000000"/>
        <rFont val="Arial"/>
        <family val="2"/>
        <charset val="238"/>
      </rPr>
      <t>Vse morebitne stroške soglasij in drugih stroškov vezanih na uporabo javne površine, na
       izvedbo posegov v varovalni pas občinske državne ceste, za izvajanje del na in ob občinski
       oz. državni javni cesti – prekopi, podkopi in vsi stroški vezani na izpolnitev pogojev izdanega
       soglasja,</t>
    </r>
  </si>
  <si>
    <r>
      <t>·</t>
    </r>
    <r>
      <rPr>
        <sz val="7"/>
        <color rgb="FF000000"/>
        <rFont val="Times New Roman"/>
        <family val="1"/>
        <charset val="238"/>
      </rPr>
      <t xml:space="preserve">       </t>
    </r>
    <r>
      <rPr>
        <sz val="10"/>
        <color rgb="FF000000"/>
        <rFont val="Arial"/>
        <family val="2"/>
        <charset val="238"/>
      </rPr>
      <t>strošek vseh potrebnih testov pri ponudniku in na objektu, atestov in izjav, pridobitve 
       potrebnih dokumentov za uspešno opravljen interni tehnični pregled, izdelava dokazila o 
       zanesljivosti objekta skladno z veljavno zakonodajo in predpisi,</t>
    </r>
  </si>
  <si>
    <r>
      <t>·</t>
    </r>
    <r>
      <rPr>
        <sz val="7"/>
        <color rgb="FF000000"/>
        <rFont val="Times New Roman"/>
        <family val="1"/>
        <charset val="238"/>
      </rPr>
      <t xml:space="preserve">       </t>
    </r>
    <r>
      <rPr>
        <sz val="10"/>
        <color rgb="FF000000"/>
        <rFont val="Arial"/>
        <family val="2"/>
        <charset val="238"/>
      </rPr>
      <t>stroške izdelave geodetskega posnetka izvedenih del, z višinami terena, temena cevi,
       lomnimi točkami in vgrajenim materialom, za vzdrževanje in obratovanje objekta, tudi v 
       elektronskem mediju (dwg,word,exel,..) Dokumentacija mora biti skladna z navodili 
       posameznih upravljavcev naprav in sistemov (kanalizacija, objekti in naprave, 
       elektrokablovodi),</t>
    </r>
  </si>
  <si>
    <r>
      <t>·</t>
    </r>
    <r>
      <rPr>
        <sz val="7"/>
        <color rgb="FF000000"/>
        <rFont val="Times New Roman"/>
        <family val="1"/>
        <charset val="238"/>
      </rPr>
      <t xml:space="preserve">       </t>
    </r>
    <r>
      <rPr>
        <sz val="10"/>
        <color rgb="FF000000"/>
        <rFont val="Arial"/>
        <family val="2"/>
        <charset val="238"/>
      </rPr>
      <t>pregledi in izdaja Potrdil o pregledu in preizkusu delovne opreme,</t>
    </r>
  </si>
  <si>
    <r>
      <t>·</t>
    </r>
    <r>
      <rPr>
        <sz val="7"/>
        <color rgb="FF000000"/>
        <rFont val="Times New Roman"/>
        <family val="1"/>
        <charset val="238"/>
      </rPr>
      <t xml:space="preserve">       </t>
    </r>
    <r>
      <rPr>
        <sz val="10"/>
        <color rgb="FF000000"/>
        <rFont val="Arial"/>
        <family val="2"/>
        <charset val="238"/>
      </rPr>
      <t>izlov rib,</t>
    </r>
  </si>
  <si>
    <r>
      <t>·</t>
    </r>
    <r>
      <rPr>
        <sz val="7"/>
        <color rgb="FF000000"/>
        <rFont val="Times New Roman"/>
        <family val="1"/>
        <charset val="238"/>
      </rPr>
      <t xml:space="preserve">       </t>
    </r>
    <r>
      <rPr>
        <sz val="10"/>
        <color rgb="FF000000"/>
        <rFont val="Arial"/>
        <family val="2"/>
        <charset val="238"/>
      </rPr>
      <t>stroške programske opreme (velja za programsko opremo na lokalnem nivoju, prenos 
       podatkov in programsko opremo v nadzornem centru),</t>
    </r>
  </si>
  <si>
    <r>
      <t>·</t>
    </r>
    <r>
      <rPr>
        <sz val="7"/>
        <color rgb="FF000000"/>
        <rFont val="Times New Roman"/>
        <family val="1"/>
        <charset val="238"/>
      </rPr>
      <t xml:space="preserve">       </t>
    </r>
    <r>
      <rPr>
        <sz val="10"/>
        <color rgb="FF000000"/>
        <rFont val="Arial"/>
        <family val="2"/>
        <charset val="238"/>
      </rPr>
      <t>stroške zaščite tangiranih ljudi in lastnine, ter okoliških objektov,</t>
    </r>
  </si>
  <si>
    <r>
      <t>·</t>
    </r>
    <r>
      <rPr>
        <sz val="7"/>
        <color rgb="FF000000"/>
        <rFont val="Times New Roman"/>
        <family val="1"/>
        <charset val="238"/>
      </rPr>
      <t xml:space="preserve">       </t>
    </r>
    <r>
      <rPr>
        <sz val="10"/>
        <color rgb="FF000000"/>
        <rFont val="Arial"/>
        <family val="2"/>
        <charset val="238"/>
      </rPr>
      <t xml:space="preserve">vse stroške v zvezi z zavarovanjem gradbišča, pripravo in izbiro lokacije deponij humusa in
       deponij ostale izkopane zemljine, </t>
    </r>
  </si>
  <si>
    <r>
      <t>·</t>
    </r>
    <r>
      <rPr>
        <sz val="7"/>
        <color rgb="FF000000"/>
        <rFont val="Times New Roman"/>
        <family val="1"/>
        <charset val="238"/>
      </rPr>
      <t xml:space="preserve">       </t>
    </r>
    <r>
      <rPr>
        <sz val="10"/>
        <color rgb="FF000000"/>
        <rFont val="Arial"/>
        <family val="2"/>
        <charset val="238"/>
      </rPr>
      <t>vse stroške zavarovanja opreme v času izvedbe del in delavcev ter materiala na gradbišču 
       v času izvajanja del, od začetka do zaključka roka za reklamacijo napak,</t>
    </r>
  </si>
  <si>
    <r>
      <t>·</t>
    </r>
    <r>
      <rPr>
        <sz val="7"/>
        <color rgb="FF000000"/>
        <rFont val="Times New Roman"/>
        <family val="1"/>
        <charset val="238"/>
      </rPr>
      <t xml:space="preserve">       </t>
    </r>
    <r>
      <rPr>
        <sz val="10"/>
        <color rgb="FF000000"/>
        <rFont val="Arial"/>
        <family val="2"/>
        <charset val="238"/>
      </rPr>
      <t xml:space="preserve">vse stroške priprave in izvedbe začasnih dostopov do in na gradbišču (izdelava vseh 
       potrebnih začasnih prehodov), </t>
    </r>
  </si>
  <si>
    <r>
      <t>·</t>
    </r>
    <r>
      <rPr>
        <sz val="7"/>
        <color rgb="FF000000"/>
        <rFont val="Times New Roman"/>
        <family val="1"/>
        <charset val="238"/>
      </rPr>
      <t xml:space="preserve">       </t>
    </r>
    <r>
      <rPr>
        <sz val="10"/>
        <color rgb="FF000000"/>
        <rFont val="Arial"/>
        <family val="2"/>
        <charset val="238"/>
      </rPr>
      <t>vse stroške za izdelavo ali najem in koriščenje, montažo, demontažo vseh delovnih ter 
       zaščitnih odrov, ograj, opažev,…</t>
    </r>
  </si>
  <si>
    <r>
      <t>·</t>
    </r>
    <r>
      <rPr>
        <sz val="7"/>
        <color rgb="FF000000"/>
        <rFont val="Times New Roman"/>
        <family val="1"/>
        <charset val="238"/>
      </rPr>
      <t xml:space="preserve">       </t>
    </r>
    <r>
      <rPr>
        <sz val="10"/>
        <color rgb="FF000000"/>
        <rFont val="Arial"/>
        <family val="2"/>
        <charset val="238"/>
      </rPr>
      <t>razpiranje gradbene jame, razen če opaž ni v popisu,</t>
    </r>
  </si>
  <si>
    <r>
      <t>·</t>
    </r>
    <r>
      <rPr>
        <sz val="7"/>
        <color rgb="FF000000"/>
        <rFont val="Times New Roman"/>
        <family val="1"/>
        <charset val="238"/>
      </rPr>
      <t xml:space="preserve">       </t>
    </r>
    <r>
      <rPr>
        <sz val="10"/>
        <color rgb="FF000000"/>
        <rFont val="Arial"/>
        <family val="2"/>
        <charset val="238"/>
      </rPr>
      <t>ponudnik mora razpolagati z nasipnim materialom ustreznih karakteristik, kateri mora 
       ustrezati geomehanskim pogojem (material, ki ga bo potrebno dobaviti v nasipni sloj). Vsi 
       stroški s pripravo ustrezne zemljine gredo v breme izvajalca.</t>
    </r>
  </si>
  <si>
    <r>
      <t>·</t>
    </r>
    <r>
      <rPr>
        <sz val="7"/>
        <color rgb="FF000000"/>
        <rFont val="Times New Roman"/>
        <family val="1"/>
        <charset val="238"/>
      </rPr>
      <t xml:space="preserve">       </t>
    </r>
    <r>
      <rPr>
        <sz val="10"/>
        <color rgb="FF000000"/>
        <rFont val="Arial"/>
        <family val="2"/>
        <charset val="238"/>
      </rPr>
      <t>odvoz izkopanega materiala na začasne deponije oz. na mesta za vgraditev v zasip ter vse 
       notranje transporte vseh materialov,</t>
    </r>
    <r>
      <rPr>
        <sz val="10"/>
        <color theme="1"/>
        <rFont val="Arial"/>
        <family val="2"/>
        <charset val="238"/>
      </rPr>
      <t xml:space="preserve"> </t>
    </r>
  </si>
  <si>
    <r>
      <t>·</t>
    </r>
    <r>
      <rPr>
        <sz val="7"/>
        <color rgb="FF000000"/>
        <rFont val="Times New Roman"/>
        <family val="1"/>
        <charset val="238"/>
      </rPr>
      <t xml:space="preserve">       </t>
    </r>
    <r>
      <rPr>
        <sz val="10"/>
        <color rgb="FF000000"/>
        <rFont val="Arial"/>
        <family val="2"/>
        <charset val="238"/>
      </rPr>
      <t>izračun izkopov, odvozov in zasipov se vrši v raščenem stanju, zato mora ponudnik v 
       ponudbeno ceno vkalkulirati faktor razrahljivosti,</t>
    </r>
  </si>
  <si>
    <r>
      <t>·</t>
    </r>
    <r>
      <rPr>
        <sz val="7"/>
        <color rgb="FF000000"/>
        <rFont val="Times New Roman"/>
        <family val="1"/>
        <charset val="238"/>
      </rPr>
      <t xml:space="preserve">       </t>
    </r>
    <r>
      <rPr>
        <sz val="10"/>
        <color rgb="FF000000"/>
        <rFont val="Arial"/>
        <family val="2"/>
        <charset val="238"/>
      </rPr>
      <t>izračun izkopanega materiala – jarka za polaganje infrastrukture se obračuna v enkratnem 
       profilu. Izvajalec mora v pripravi dela optimalno uskladiti izkope za posamezne inštalacije,</t>
    </r>
  </si>
  <si>
    <r>
      <t>·</t>
    </r>
    <r>
      <rPr>
        <sz val="7"/>
        <color rgb="FF000000"/>
        <rFont val="Times New Roman"/>
        <family val="1"/>
        <charset val="238"/>
      </rPr>
      <t xml:space="preserve">       </t>
    </r>
    <r>
      <rPr>
        <sz val="10"/>
        <color rgb="FF000000"/>
        <rFont val="Arial"/>
        <family val="2"/>
        <charset val="238"/>
      </rPr>
      <t xml:space="preserve">vse stroške vključno z vsemi taksami ločenega zbiranja, sortiranja in evidentiranja 
       gradbenih odpadkov, zemeljskega izkopa, kot tudi stroške odvoza in predelave le teh, po
       določilih veljavne Uredbe o ravnanju z odpadki, ki nastanejo pri gradbenih delih, </t>
    </r>
  </si>
  <si>
    <r>
      <t>·</t>
    </r>
    <r>
      <rPr>
        <sz val="7"/>
        <color rgb="FF000000"/>
        <rFont val="Times New Roman"/>
        <family val="1"/>
        <charset val="238"/>
      </rPr>
      <t xml:space="preserve">       </t>
    </r>
    <r>
      <rPr>
        <sz val="10"/>
        <color rgb="FF000000"/>
        <rFont val="Arial"/>
        <family val="2"/>
        <charset val="238"/>
      </rPr>
      <t>izvajalec mora upoštevati vse stroške za ravnanje z gradbenimi odpadki na gradbišču in 
       pridobitvi vse ustrezne dokumentacije skladno z veljavno zakonodajo,</t>
    </r>
  </si>
  <si>
    <r>
      <t>·</t>
    </r>
    <r>
      <rPr>
        <sz val="7"/>
        <color rgb="FF000000"/>
        <rFont val="Times New Roman"/>
        <family val="1"/>
        <charset val="238"/>
      </rPr>
      <t xml:space="preserve">       </t>
    </r>
    <r>
      <rPr>
        <sz val="10"/>
        <color rgb="FF000000"/>
        <rFont val="Arial"/>
        <family val="2"/>
        <charset val="238"/>
      </rPr>
      <t>izvajalec mora upoštevati vse stroške za varstvo in zaščito okolja ter stroške za izvedbo 
       monitoringa in sanacijskih ukrepov za varstvo in zaščito okolja</t>
    </r>
  </si>
  <si>
    <r>
      <t>·</t>
    </r>
    <r>
      <rPr>
        <sz val="7"/>
        <color rgb="FF000000"/>
        <rFont val="Times New Roman"/>
        <family val="1"/>
        <charset val="238"/>
      </rPr>
      <t xml:space="preserve">       </t>
    </r>
    <r>
      <rPr>
        <sz val="10"/>
        <color rgb="FF000000"/>
        <rFont val="Arial"/>
        <family val="2"/>
        <charset val="238"/>
      </rPr>
      <t>vse stroške povezane z izvajanjem ukrepov skladno s Uredbo o preprečevanju in 
       zmanjševanju emisije delcev iz gradbišč ter izdelavo elaborata preprečevanja in
       zmanjševanja emisije delcev iz gradbišča,</t>
    </r>
  </si>
  <si>
    <r>
      <t>·</t>
    </r>
    <r>
      <rPr>
        <sz val="7"/>
        <color rgb="FF000000"/>
        <rFont val="Times New Roman"/>
        <family val="1"/>
        <charset val="238"/>
      </rPr>
      <t xml:space="preserve">       </t>
    </r>
    <r>
      <rPr>
        <sz val="10"/>
        <color rgb="FF000000"/>
        <rFont val="Arial"/>
        <family val="2"/>
        <charset val="238"/>
      </rPr>
      <t>izdelava ustreznih delavniških risb in o potrebi enopolnih in vezalnih shem glede na 
       dejansko dobavljeno opremo,</t>
    </r>
  </si>
  <si>
    <r>
      <t>·</t>
    </r>
    <r>
      <rPr>
        <sz val="7"/>
        <color rgb="FF000000"/>
        <rFont val="Times New Roman"/>
        <family val="1"/>
        <charset val="238"/>
      </rPr>
      <t xml:space="preserve">       </t>
    </r>
    <r>
      <rPr>
        <sz val="10"/>
        <color rgb="FF000000"/>
        <rFont val="Arial"/>
        <family val="2"/>
        <charset val="238"/>
      </rPr>
      <t>izdelava vseh izračunov vezanih na izdelavo elementov, potrebnih za doseganje 
       predpisanih zahtev,</t>
    </r>
  </si>
  <si>
    <r>
      <t>·</t>
    </r>
    <r>
      <rPr>
        <sz val="7"/>
        <color rgb="FF000000"/>
        <rFont val="Times New Roman"/>
        <family val="1"/>
        <charset val="238"/>
      </rPr>
      <t xml:space="preserve">       </t>
    </r>
    <r>
      <rPr>
        <sz val="10"/>
        <color rgb="FF000000"/>
        <rFont val="Arial"/>
        <family val="2"/>
        <charset val="238"/>
      </rPr>
      <t xml:space="preserve">izvajalec mora upoštevati vse stroške izvedbe del v vremensko manj ugodnejšem obdobju
       (jesen, zima), </t>
    </r>
  </si>
  <si>
    <r>
      <t>·</t>
    </r>
    <r>
      <rPr>
        <sz val="7"/>
        <color rgb="FF000000"/>
        <rFont val="Times New Roman"/>
        <family val="1"/>
        <charset val="238"/>
      </rPr>
      <t xml:space="preserve">       </t>
    </r>
    <r>
      <rPr>
        <sz val="10"/>
        <color rgb="FF000000"/>
        <rFont val="Arial"/>
        <family val="2"/>
        <charset val="238"/>
      </rPr>
      <t>vse stroške električne energije, vode, TK priključkov, razsvetljave, ogrevanja za potrebe 
       gradbišča</t>
    </r>
  </si>
  <si>
    <r>
      <t>·</t>
    </r>
    <r>
      <rPr>
        <sz val="7"/>
        <color rgb="FF000000"/>
        <rFont val="Times New Roman"/>
        <family val="1"/>
        <charset val="238"/>
      </rPr>
      <t xml:space="preserve">       </t>
    </r>
    <r>
      <rPr>
        <sz val="10"/>
        <color rgb="FF000000"/>
        <rFont val="Arial"/>
        <family val="2"/>
        <charset val="238"/>
      </rPr>
      <t>odstranitev vseh ovir, na katere se pri delu naleti, razen ovir, ki so kulturnozgodovinskega 
       pomena,</t>
    </r>
  </si>
  <si>
    <r>
      <t>·</t>
    </r>
    <r>
      <rPr>
        <sz val="7"/>
        <color rgb="FF000000"/>
        <rFont val="Times New Roman"/>
        <family val="1"/>
        <charset val="238"/>
      </rPr>
      <t xml:space="preserve">       </t>
    </r>
    <r>
      <rPr>
        <sz val="10"/>
        <color rgb="FF000000"/>
        <rFont val="Arial"/>
        <family val="2"/>
        <charset val="238"/>
      </rPr>
      <t>kontrola kakovosti vgrajenih materialov oz. izvedenih del (zbitost, ravnost, tesnost, 
       trdnost…),</t>
    </r>
  </si>
  <si>
    <r>
      <t>·</t>
    </r>
    <r>
      <rPr>
        <sz val="7"/>
        <color rgb="FF000000"/>
        <rFont val="Times New Roman"/>
        <family val="1"/>
        <charset val="238"/>
      </rPr>
      <t xml:space="preserve">       </t>
    </r>
    <r>
      <rPr>
        <sz val="10"/>
        <color rgb="FF000000"/>
        <rFont val="Arial"/>
        <family val="2"/>
        <charset val="238"/>
      </rPr>
      <t>stroške vseh soglasij, dovoljenj ter dokumentacije povezane z njimi, ki so pogoj za izvedbo
       predmetnega projekta,</t>
    </r>
  </si>
  <si>
    <r>
      <t>·</t>
    </r>
    <r>
      <rPr>
        <sz val="7"/>
        <color rgb="FF000000"/>
        <rFont val="Times New Roman"/>
        <family val="1"/>
        <charset val="238"/>
      </rPr>
      <t xml:space="preserve">       </t>
    </r>
    <r>
      <rPr>
        <sz val="10"/>
        <color rgb="FF000000"/>
        <rFont val="Arial"/>
        <family val="2"/>
        <charset val="238"/>
      </rPr>
      <t>stroške zavarovanja odgovornosti zaradi potencialne povzročitve škode na privatni lastnini
       ali na obstoječi infrastrukturi,</t>
    </r>
  </si>
  <si>
    <r>
      <t>·</t>
    </r>
    <r>
      <rPr>
        <sz val="7"/>
        <color rgb="FF000000"/>
        <rFont val="Times New Roman"/>
        <family val="1"/>
        <charset val="238"/>
      </rPr>
      <t xml:space="preserve">       </t>
    </r>
    <r>
      <rPr>
        <sz val="10"/>
        <color rgb="FF000000"/>
        <rFont val="Arial"/>
        <family val="2"/>
        <charset val="238"/>
      </rPr>
      <t>strošek za izvedbo usposabljanja osebja naročnika za upravljanje in vzdrževanje del na
       napravah v takem obsegu, da bo upravljavec lahko ta dela izvajal samostojno,</t>
    </r>
  </si>
  <si>
    <r>
      <t>·</t>
    </r>
    <r>
      <rPr>
        <sz val="7"/>
        <color rgb="FF000000"/>
        <rFont val="Times New Roman"/>
        <family val="1"/>
        <charset val="238"/>
      </rPr>
      <t xml:space="preserve">       </t>
    </r>
    <r>
      <rPr>
        <sz val="10"/>
        <color rgb="FF000000"/>
        <rFont val="Arial"/>
        <family val="2"/>
        <charset val="238"/>
      </rPr>
      <t>izvajalec mora predložiti podatke o vrednostih posameznih objektov, inštalacij in posamezne
       opreme v tabelarični obliki (naziv, vrednost, predlagana amortizacijska stopnja), katera bo
       omogočala investitorjem vpis v register osnovnih sredstev.</t>
    </r>
  </si>
  <si>
    <t>Pri pripravi enotnih cen posameznih postavk predračuna mora ponudnik upoštevati,  predvideti in zajeti vse stroške za izpolnitev (izvedbo) zahtev in pogojev, ki so navedeni v veljavnih tehničnih specifikacijah in ostalih standardih in pravilnikih, ki veljajo za izvedbo tovrstnih del. V enotnih cenah posameznih postavk predračuna mora ponudnik prav tako zajeti vse pričakovane (spodaj opisane) stroške, v kolikor le te postavke niso posebej navedene v projektantskem predračunu: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</si>
</sst>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Red]0.00"/>
    <numFmt numFmtId="165" formatCode="#,##0.00\ &quot;€&quot;"/>
    <numFmt numFmtId="166" formatCode="0.0"/>
    <numFmt numFmtId="167" formatCode="#,##0.00\ [$€-1]"/>
    <numFmt numFmtId="168" formatCode="#,##0.00\ _€"/>
  </numFmts>
  <fonts count="38">
    <font>
      <sz val="11"/>
      <color theme="1"/>
      <name val="Calibri"/>
      <family val="2"/>
      <charset val="238"/>
      <scheme val="minor"/>
    </font>
    <font>
      <sz val="10"/>
      <name val="Arial"/>
      <family val="2"/>
      <charset val="238"/>
    </font>
    <font>
      <b/>
      <sz val="10"/>
      <name val="Arial"/>
      <family val="2"/>
      <charset val="238"/>
    </font>
    <font>
      <sz val="10"/>
      <name val="Arial CE"/>
    </font>
    <font>
      <sz val="10"/>
      <color theme="1"/>
      <name val="Arial Narrow"/>
      <family val="2"/>
      <charset val="238"/>
    </font>
    <font>
      <sz val="9"/>
      <name val="Arial"/>
      <family val="2"/>
      <charset val="238"/>
    </font>
    <font>
      <vertAlign val="superscript"/>
      <sz val="10"/>
      <name val="Arial"/>
      <family val="2"/>
      <charset val="238"/>
    </font>
    <font>
      <b/>
      <sz val="11"/>
      <name val="Arial"/>
      <family val="2"/>
      <charset val="238"/>
    </font>
    <font>
      <b/>
      <sz val="12"/>
      <name val="Arial"/>
      <family val="2"/>
      <charset val="238"/>
    </font>
    <font>
      <sz val="11"/>
      <name val="Arial"/>
      <family val="2"/>
      <charset val="238"/>
    </font>
    <font>
      <sz val="10"/>
      <name val="Arial CE"/>
      <charset val="238"/>
    </font>
    <font>
      <sz val="10"/>
      <color theme="1"/>
      <name val="Arial"/>
      <family val="2"/>
      <charset val="238"/>
    </font>
    <font>
      <b/>
      <sz val="10"/>
      <color theme="1"/>
      <name val="Arial"/>
      <family val="2"/>
      <charset val="238"/>
    </font>
    <font>
      <sz val="11"/>
      <color rgb="FF9C5700"/>
      <name val="Calibri"/>
      <family val="2"/>
      <scheme val="minor"/>
    </font>
    <font>
      <sz val="11"/>
      <color theme="1"/>
      <name val="Arial"/>
      <family val="2"/>
      <charset val="238"/>
    </font>
    <font>
      <b/>
      <sz val="11"/>
      <color theme="1"/>
      <name val="Arial"/>
      <family val="2"/>
      <charset val="238"/>
    </font>
    <font>
      <b/>
      <sz val="8"/>
      <name val="Arial"/>
      <family val="2"/>
      <charset val="238"/>
    </font>
    <font>
      <b/>
      <i/>
      <sz val="11"/>
      <name val="Arial"/>
      <family val="2"/>
      <charset val="238"/>
    </font>
    <font>
      <sz val="10"/>
      <name val="Frutiger"/>
      <family val="2"/>
      <charset val="238"/>
    </font>
    <font>
      <sz val="8"/>
      <name val="Arial"/>
      <family val="2"/>
      <charset val="238"/>
    </font>
    <font>
      <b/>
      <sz val="12"/>
      <color theme="1"/>
      <name val="Arial"/>
      <family val="2"/>
      <charset val="238"/>
    </font>
    <font>
      <b/>
      <sz val="14"/>
      <color theme="1"/>
      <name val="Arial"/>
      <family val="2"/>
      <charset val="238"/>
    </font>
    <font>
      <sz val="9"/>
      <color theme="1"/>
      <name val="Arial"/>
      <family val="2"/>
      <charset val="238"/>
    </font>
    <font>
      <sz val="12"/>
      <name val="Arial"/>
      <family val="2"/>
      <charset val="238"/>
    </font>
    <font>
      <sz val="10"/>
      <name val="Arial Narrow"/>
      <family val="2"/>
      <charset val="238"/>
    </font>
    <font>
      <sz val="9"/>
      <color theme="1"/>
      <name val="Arial CE"/>
      <family val="2"/>
      <charset val="238"/>
    </font>
    <font>
      <sz val="9"/>
      <color theme="1"/>
      <name val="Arial"/>
      <family val="2"/>
    </font>
    <font>
      <b/>
      <sz val="10"/>
      <color theme="1"/>
      <name val="Arial"/>
      <family val="2"/>
    </font>
    <font>
      <sz val="10"/>
      <color rgb="FFFF0000"/>
      <name val="Arial"/>
      <family val="2"/>
      <charset val="238"/>
    </font>
    <font>
      <b/>
      <sz val="10"/>
      <color rgb="FFFF0000"/>
      <name val="Arial"/>
      <family val="2"/>
      <charset val="238"/>
    </font>
    <font>
      <strike/>
      <sz val="10"/>
      <name val="Arial"/>
      <family val="2"/>
      <charset val="238"/>
    </font>
    <font>
      <strike/>
      <sz val="11"/>
      <color rgb="FFFF0000"/>
      <name val="Arial"/>
      <family val="2"/>
      <charset val="238"/>
    </font>
    <font>
      <sz val="10"/>
      <color rgb="FF00B0F0"/>
      <name val="Arial"/>
      <family val="2"/>
      <charset val="238"/>
    </font>
    <font>
      <b/>
      <sz val="11"/>
      <color theme="1"/>
      <name val="Calibri"/>
      <family val="2"/>
      <charset val="238"/>
      <scheme val="minor"/>
    </font>
    <font>
      <sz val="11"/>
      <color rgb="FFFF0000"/>
      <name val="Calibri"/>
      <family val="2"/>
      <charset val="238"/>
      <scheme val="minor"/>
    </font>
    <font>
      <sz val="10"/>
      <color rgb="FF000000"/>
      <name val="Arial"/>
      <family val="2"/>
      <charset val="238"/>
    </font>
    <font>
      <sz val="10"/>
      <color rgb="FF000000"/>
      <name val="Symbol"/>
      <family val="1"/>
      <charset val="2"/>
    </font>
    <font>
      <sz val="7"/>
      <color rgb="FF000000"/>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rgb="FFFFEB9C"/>
      </patternFill>
    </fill>
  </fills>
  <borders count="13">
    <border>
      <left/>
      <right/>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s>
  <cellStyleXfs count="10">
    <xf numFmtId="0" fontId="0" fillId="0" borderId="0"/>
    <xf numFmtId="0" fontId="1" fillId="0" borderId="0"/>
    <xf numFmtId="0" fontId="1" fillId="0" borderId="0"/>
    <xf numFmtId="0" fontId="1" fillId="0" borderId="0" applyNumberFormat="0" applyFill="0" applyBorder="0" applyAlignment="0" applyProtection="0"/>
    <xf numFmtId="0" fontId="3" fillId="0" borderId="0"/>
    <xf numFmtId="0" fontId="4" fillId="0" borderId="0"/>
    <xf numFmtId="0" fontId="1" fillId="0" borderId="0"/>
    <xf numFmtId="0" fontId="10" fillId="0" borderId="0"/>
    <xf numFmtId="0" fontId="13" fillId="3" borderId="0" applyNumberFormat="0" applyBorder="0" applyAlignment="0" applyProtection="0"/>
    <xf numFmtId="0" fontId="10" fillId="0" borderId="0"/>
  </cellStyleXfs>
  <cellXfs count="689">
    <xf numFmtId="0" fontId="0" fillId="0" borderId="0" xfId="0"/>
    <xf numFmtId="1" fontId="2" fillId="0" borderId="0" xfId="0" applyNumberFormat="1" applyFont="1" applyFill="1" applyBorder="1" applyAlignment="1">
      <alignment horizontal="center" vertical="top"/>
    </xf>
    <xf numFmtId="1" fontId="1" fillId="0" borderId="0" xfId="0" applyNumberFormat="1" applyFont="1" applyBorder="1" applyAlignment="1">
      <alignment horizontal="center"/>
    </xf>
    <xf numFmtId="4" fontId="1" fillId="0" borderId="0" xfId="0" applyNumberFormat="1" applyFont="1" applyBorder="1"/>
    <xf numFmtId="1" fontId="1" fillId="0" borderId="0" xfId="0" applyNumberFormat="1" applyFont="1" applyBorder="1" applyAlignment="1">
      <alignment horizontal="center" vertical="top"/>
    </xf>
    <xf numFmtId="1" fontId="2" fillId="0" borderId="0" xfId="0" applyNumberFormat="1" applyFont="1" applyBorder="1" applyAlignment="1">
      <alignment horizontal="center" vertical="top"/>
    </xf>
    <xf numFmtId="1" fontId="2" fillId="0" borderId="0" xfId="0" applyNumberFormat="1" applyFont="1" applyBorder="1" applyAlignment="1">
      <alignment horizontal="center"/>
    </xf>
    <xf numFmtId="2" fontId="2" fillId="0" borderId="0" xfId="0" applyNumberFormat="1" applyFont="1" applyBorder="1" applyAlignment="1">
      <alignment horizontal="center"/>
    </xf>
    <xf numFmtId="4" fontId="2" fillId="0" borderId="0" xfId="0" applyNumberFormat="1" applyFont="1" applyBorder="1"/>
    <xf numFmtId="0" fontId="14" fillId="0" borderId="0" xfId="0" applyFont="1"/>
    <xf numFmtId="0" fontId="1" fillId="0" borderId="0" xfId="0" applyNumberFormat="1" applyFont="1" applyFill="1" applyBorder="1" applyAlignment="1">
      <alignment horizontal="center"/>
    </xf>
    <xf numFmtId="1" fontId="1" fillId="0" borderId="0" xfId="0" applyNumberFormat="1" applyFont="1" applyFill="1" applyBorder="1" applyAlignment="1">
      <alignment horizontal="center" vertical="top"/>
    </xf>
    <xf numFmtId="0" fontId="2" fillId="0" borderId="0" xfId="0" applyNumberFormat="1" applyFont="1" applyFill="1" applyBorder="1" applyAlignment="1">
      <alignment horizontal="left" vertical="top"/>
    </xf>
    <xf numFmtId="0" fontId="1" fillId="0" borderId="0" xfId="0" applyNumberFormat="1" applyFont="1" applyFill="1" applyBorder="1" applyAlignment="1">
      <alignment horizontal="left" vertical="top"/>
    </xf>
    <xf numFmtId="0" fontId="2" fillId="0" borderId="0" xfId="0" applyNumberFormat="1" applyFont="1" applyFill="1" applyBorder="1" applyAlignment="1" applyProtection="1">
      <alignment horizontal="left" vertical="top" wrapText="1"/>
      <protection locked="0"/>
    </xf>
    <xf numFmtId="0" fontId="2" fillId="0" borderId="0" xfId="0" applyFont="1" applyFill="1" applyBorder="1" applyAlignment="1">
      <alignment horizontal="left" vertical="top"/>
    </xf>
    <xf numFmtId="1" fontId="1" fillId="0" borderId="0" xfId="0" applyNumberFormat="1" applyFont="1" applyBorder="1" applyAlignment="1">
      <alignment horizontal="left" vertical="top" wrapText="1"/>
    </xf>
    <xf numFmtId="0" fontId="1" fillId="0" borderId="0" xfId="1" applyFont="1" applyBorder="1"/>
    <xf numFmtId="0" fontId="14" fillId="0" borderId="0" xfId="0" applyFont="1" applyAlignment="1">
      <alignment vertical="justify"/>
    </xf>
    <xf numFmtId="4" fontId="14" fillId="0" borderId="0" xfId="0" applyNumberFormat="1" applyFont="1"/>
    <xf numFmtId="49" fontId="14" fillId="0" borderId="0" xfId="0" applyNumberFormat="1" applyFont="1"/>
    <xf numFmtId="0" fontId="14" fillId="0" borderId="0" xfId="0" applyFont="1" applyAlignment="1">
      <alignment vertical="distributed"/>
    </xf>
    <xf numFmtId="0" fontId="1" fillId="0" borderId="0" xfId="1" applyFont="1" applyAlignment="1">
      <alignment vertical="justify"/>
    </xf>
    <xf numFmtId="0" fontId="1" fillId="0" borderId="0" xfId="1" applyFont="1"/>
    <xf numFmtId="0" fontId="15" fillId="0" borderId="0" xfId="0" applyFont="1" applyAlignment="1">
      <alignment vertical="justify"/>
    </xf>
    <xf numFmtId="2" fontId="1" fillId="0" borderId="0" xfId="0" applyNumberFormat="1" applyFont="1" applyFill="1" applyBorder="1" applyAlignment="1">
      <alignment horizontal="center"/>
    </xf>
    <xf numFmtId="2" fontId="1" fillId="0" borderId="0" xfId="0" applyNumberFormat="1" applyFont="1" applyBorder="1" applyAlignment="1">
      <alignment horizontal="center"/>
    </xf>
    <xf numFmtId="0" fontId="1" fillId="0" borderId="0" xfId="0" applyFont="1" applyFill="1" applyBorder="1"/>
    <xf numFmtId="0" fontId="9" fillId="0" borderId="0" xfId="0" applyFont="1" applyFill="1" applyBorder="1"/>
    <xf numFmtId="0" fontId="9" fillId="0" borderId="0" xfId="0" applyFont="1" applyFill="1"/>
    <xf numFmtId="0" fontId="1" fillId="0" borderId="0" xfId="0" applyFont="1" applyFill="1"/>
    <xf numFmtId="0" fontId="9" fillId="0" borderId="0" xfId="0" applyFont="1" applyFill="1" applyBorder="1" applyAlignment="1">
      <alignment horizontal="left" vertical="top"/>
    </xf>
    <xf numFmtId="0" fontId="9" fillId="0" borderId="0" xfId="0" applyFont="1" applyFill="1" applyBorder="1" applyAlignment="1">
      <alignment horizontal="center"/>
    </xf>
    <xf numFmtId="0" fontId="1" fillId="0" borderId="0" xfId="0" applyFont="1"/>
    <xf numFmtId="1" fontId="2" fillId="0" borderId="0" xfId="0" applyNumberFormat="1" applyFont="1" applyBorder="1" applyAlignment="1">
      <alignment wrapText="1"/>
    </xf>
    <xf numFmtId="0" fontId="1" fillId="0" borderId="0" xfId="0" applyFont="1" applyFill="1" applyAlignment="1">
      <alignment horizontal="left" vertical="top" wrapText="1"/>
    </xf>
    <xf numFmtId="0" fontId="1" fillId="0" borderId="0" xfId="0" applyFont="1" applyFill="1" applyAlignment="1">
      <alignment horizontal="right"/>
    </xf>
    <xf numFmtId="0" fontId="1" fillId="0" borderId="0" xfId="0" applyFont="1" applyFill="1" applyBorder="1" applyAlignment="1">
      <alignment horizontal="right" vertical="top"/>
    </xf>
    <xf numFmtId="4" fontId="1" fillId="0" borderId="0" xfId="0" applyNumberFormat="1" applyFont="1" applyFill="1" applyBorder="1" applyAlignment="1"/>
    <xf numFmtId="4" fontId="1" fillId="0" borderId="0" xfId="0" applyNumberFormat="1" applyFont="1" applyFill="1" applyBorder="1" applyAlignment="1">
      <alignment vertical="top"/>
    </xf>
    <xf numFmtId="4" fontId="9" fillId="0" borderId="0" xfId="0" applyNumberFormat="1" applyFont="1" applyFill="1" applyBorder="1" applyAlignment="1"/>
    <xf numFmtId="4" fontId="9" fillId="0" borderId="0" xfId="0" applyNumberFormat="1" applyFont="1" applyFill="1" applyBorder="1"/>
    <xf numFmtId="4" fontId="1" fillId="0" borderId="0" xfId="0" applyNumberFormat="1" applyFont="1" applyFill="1" applyBorder="1" applyAlignment="1">
      <alignment horizontal="right"/>
    </xf>
    <xf numFmtId="4" fontId="1" fillId="0" borderId="0" xfId="0" applyNumberFormat="1" applyFont="1" applyFill="1" applyBorder="1" applyAlignment="1">
      <alignment horizontal="justify"/>
    </xf>
    <xf numFmtId="4" fontId="2" fillId="0" borderId="0" xfId="0" applyNumberFormat="1" applyFont="1" applyFill="1" applyBorder="1" applyAlignment="1">
      <alignment horizontal="right"/>
    </xf>
    <xf numFmtId="165" fontId="1" fillId="0" borderId="0" xfId="0" applyNumberFormat="1" applyFont="1" applyFill="1" applyBorder="1"/>
    <xf numFmtId="0" fontId="11" fillId="0" borderId="0" xfId="0" applyFont="1"/>
    <xf numFmtId="0" fontId="8" fillId="0" borderId="0" xfId="0" applyFont="1" applyProtection="1"/>
    <xf numFmtId="49" fontId="22" fillId="0" borderId="1" xfId="0" applyNumberFormat="1" applyFont="1" applyBorder="1" applyAlignment="1" applyProtection="1">
      <alignment horizontal="left"/>
    </xf>
    <xf numFmtId="0" fontId="22" fillId="0" borderId="1" xfId="0" applyFont="1" applyBorder="1" applyAlignment="1" applyProtection="1">
      <alignment horizontal="center" vertical="justify"/>
    </xf>
    <xf numFmtId="4" fontId="22" fillId="0" borderId="1" xfId="0" applyNumberFormat="1" applyFont="1" applyBorder="1" applyAlignment="1" applyProtection="1">
      <alignment horizontal="center"/>
    </xf>
    <xf numFmtId="0" fontId="14" fillId="0" borderId="0" xfId="0" applyFont="1" applyAlignment="1">
      <alignment vertical="center"/>
    </xf>
    <xf numFmtId="0" fontId="1" fillId="0" borderId="0" xfId="0" applyFont="1" applyFill="1" applyAlignment="1">
      <alignment horizontal="center"/>
    </xf>
    <xf numFmtId="0" fontId="2" fillId="0" borderId="0" xfId="0" applyFont="1" applyFill="1" applyBorder="1" applyAlignment="1">
      <alignment horizontal="center" vertical="top"/>
    </xf>
    <xf numFmtId="0" fontId="9" fillId="0" borderId="0" xfId="0" applyFont="1" applyFill="1" applyBorder="1" applyAlignment="1">
      <alignment horizontal="right" vertical="top"/>
    </xf>
    <xf numFmtId="0" fontId="2" fillId="0" borderId="0" xfId="0" applyFont="1" applyFill="1" applyBorder="1" applyAlignment="1">
      <alignment horizontal="right" vertical="top"/>
    </xf>
    <xf numFmtId="0" fontId="7" fillId="0" borderId="0" xfId="0" applyFont="1" applyFill="1"/>
    <xf numFmtId="0" fontId="2" fillId="0" borderId="0" xfId="0" applyFont="1" applyFill="1" applyBorder="1" applyAlignment="1">
      <alignment horizontal="center"/>
    </xf>
    <xf numFmtId="0" fontId="7" fillId="0" borderId="0" xfId="0" applyFont="1" applyFill="1" applyAlignment="1">
      <alignment vertical="center"/>
    </xf>
    <xf numFmtId="4" fontId="1" fillId="0" borderId="0" xfId="0" applyNumberFormat="1" applyFont="1" applyFill="1" applyAlignment="1">
      <alignment horizontal="right"/>
    </xf>
    <xf numFmtId="0" fontId="2" fillId="0" borderId="0" xfId="0" applyFont="1" applyFill="1" applyBorder="1" applyAlignment="1">
      <alignment horizontal="center" vertical="top" wrapText="1"/>
    </xf>
    <xf numFmtId="0" fontId="2" fillId="0" borderId="0" xfId="0" applyFont="1" applyFill="1" applyBorder="1" applyAlignment="1">
      <alignment horizontal="justify"/>
    </xf>
    <xf numFmtId="4" fontId="2" fillId="0" borderId="0" xfId="0" applyNumberFormat="1" applyFont="1" applyFill="1" applyBorder="1" applyAlignment="1">
      <alignment horizontal="center"/>
    </xf>
    <xf numFmtId="0" fontId="1" fillId="0" borderId="0" xfId="0" applyFont="1" applyFill="1" applyAlignment="1">
      <alignment vertical="top" wrapText="1"/>
    </xf>
    <xf numFmtId="3" fontId="1" fillId="0" borderId="0" xfId="0" applyNumberFormat="1" applyFont="1" applyFill="1" applyAlignment="1">
      <alignment horizontal="right"/>
    </xf>
    <xf numFmtId="0" fontId="2" fillId="0" borderId="0" xfId="0" applyFont="1" applyFill="1" applyBorder="1" applyAlignment="1">
      <alignment horizontal="right" vertical="center"/>
    </xf>
    <xf numFmtId="0" fontId="9" fillId="0" borderId="0" xfId="0" applyFont="1" applyFill="1" applyBorder="1" applyAlignment="1">
      <alignment horizontal="right" vertical="center"/>
    </xf>
    <xf numFmtId="0" fontId="1" fillId="0" borderId="0" xfId="0" applyFont="1" applyFill="1" applyAlignment="1">
      <alignment vertical="center"/>
    </xf>
    <xf numFmtId="0" fontId="1" fillId="0" borderId="0" xfId="0" applyFont="1" applyFill="1" applyBorder="1" applyAlignment="1">
      <alignment horizontal="right" vertical="center"/>
    </xf>
    <xf numFmtId="0" fontId="7" fillId="0" borderId="0" xfId="0" applyFont="1" applyFill="1" applyBorder="1" applyAlignment="1">
      <alignment horizontal="right" vertical="center"/>
    </xf>
    <xf numFmtId="0" fontId="2" fillId="0" borderId="0" xfId="0" applyFont="1" applyFill="1" applyAlignment="1">
      <alignment vertical="center"/>
    </xf>
    <xf numFmtId="0" fontId="7" fillId="0" borderId="0" xfId="0" applyFont="1" applyFill="1" applyBorder="1"/>
    <xf numFmtId="0" fontId="9" fillId="0" borderId="0" xfId="0" applyFont="1" applyFill="1" applyAlignment="1">
      <alignment vertical="center"/>
    </xf>
    <xf numFmtId="0" fontId="19" fillId="0" borderId="2" xfId="0" applyFont="1" applyFill="1" applyBorder="1" applyAlignment="1" applyProtection="1">
      <alignment horizontal="left" vertical="center"/>
    </xf>
    <xf numFmtId="0" fontId="19" fillId="0" borderId="2" xfId="0" applyFont="1" applyFill="1" applyBorder="1" applyAlignment="1" applyProtection="1">
      <alignment horizontal="left" vertical="center" wrapText="1"/>
    </xf>
    <xf numFmtId="0" fontId="19" fillId="0" borderId="2" xfId="0" applyFont="1" applyFill="1" applyBorder="1" applyAlignment="1" applyProtection="1">
      <alignment horizontal="center" vertical="center" wrapText="1"/>
    </xf>
    <xf numFmtId="3" fontId="19" fillId="0" borderId="2" xfId="0" applyNumberFormat="1" applyFont="1" applyFill="1" applyBorder="1" applyAlignment="1" applyProtection="1">
      <alignment horizontal="center" vertical="center" wrapText="1"/>
    </xf>
    <xf numFmtId="4" fontId="19" fillId="0" borderId="2" xfId="0" applyNumberFormat="1" applyFont="1" applyFill="1" applyBorder="1" applyAlignment="1" applyProtection="1">
      <alignment horizontal="center" vertical="center" wrapText="1"/>
    </xf>
    <xf numFmtId="0" fontId="7" fillId="0" borderId="0" xfId="0" applyFont="1" applyFill="1" applyBorder="1" applyAlignment="1">
      <alignment horizontal="right" vertical="top"/>
    </xf>
    <xf numFmtId="0" fontId="9" fillId="0" borderId="0" xfId="8" applyFont="1" applyFill="1" applyBorder="1" applyAlignment="1">
      <alignment horizontal="right" vertical="top"/>
    </xf>
    <xf numFmtId="0" fontId="1" fillId="0" borderId="0" xfId="0" applyFont="1" applyFill="1" applyBorder="1" applyAlignment="1">
      <alignment vertical="center"/>
    </xf>
    <xf numFmtId="165" fontId="8" fillId="0" borderId="0" xfId="0" applyNumberFormat="1" applyFont="1" applyFill="1" applyBorder="1"/>
    <xf numFmtId="4" fontId="1" fillId="0" borderId="0" xfId="0" applyNumberFormat="1" applyFont="1" applyFill="1" applyBorder="1" applyAlignment="1">
      <alignment horizontal="center"/>
    </xf>
    <xf numFmtId="0" fontId="1" fillId="0" borderId="0" xfId="0" applyNumberFormat="1" applyFont="1" applyFill="1" applyBorder="1" applyAlignment="1">
      <alignment horizontal="justify"/>
    </xf>
    <xf numFmtId="167" fontId="1" fillId="0" borderId="0" xfId="0" applyNumberFormat="1" applyFont="1" applyFill="1" applyBorder="1" applyAlignment="1">
      <alignment horizontal="justify"/>
    </xf>
    <xf numFmtId="166" fontId="1" fillId="0" borderId="0" xfId="0" applyNumberFormat="1" applyFont="1" applyFill="1" applyBorder="1" applyAlignment="1">
      <alignment horizontal="center"/>
    </xf>
    <xf numFmtId="167" fontId="2" fillId="0" borderId="0" xfId="0" applyNumberFormat="1" applyFont="1" applyFill="1" applyBorder="1" applyAlignment="1">
      <alignment horizontal="right"/>
    </xf>
    <xf numFmtId="4" fontId="1" fillId="0" borderId="0" xfId="0" quotePrefix="1" applyNumberFormat="1" applyFont="1" applyFill="1" applyBorder="1" applyAlignment="1">
      <alignment horizontal="center"/>
    </xf>
    <xf numFmtId="0" fontId="2" fillId="0" borderId="0" xfId="0" applyNumberFormat="1" applyFont="1" applyFill="1" applyBorder="1" applyAlignment="1">
      <alignment horizontal="justify" vertical="top"/>
    </xf>
    <xf numFmtId="0" fontId="9" fillId="0" borderId="0" xfId="0" applyFont="1" applyFill="1" applyBorder="1" applyAlignment="1">
      <alignment vertical="center"/>
    </xf>
    <xf numFmtId="49" fontId="25" fillId="0" borderId="2" xfId="9" applyNumberFormat="1" applyFont="1" applyFill="1" applyBorder="1" applyAlignment="1" applyProtection="1">
      <alignment horizontal="center" vertical="center"/>
    </xf>
    <xf numFmtId="0" fontId="26" fillId="0" borderId="2" xfId="0" applyNumberFormat="1" applyFont="1" applyFill="1" applyBorder="1" applyAlignment="1" applyProtection="1">
      <alignment horizontal="center"/>
    </xf>
    <xf numFmtId="2" fontId="25" fillId="0" borderId="2" xfId="9" applyNumberFormat="1" applyFont="1" applyFill="1" applyBorder="1" applyAlignment="1" applyProtection="1">
      <alignment horizontal="center" vertical="center"/>
    </xf>
    <xf numFmtId="4" fontId="25" fillId="0" borderId="2" xfId="9" applyNumberFormat="1" applyFont="1" applyFill="1" applyBorder="1" applyAlignment="1" applyProtection="1">
      <alignment horizontal="center" vertical="center"/>
    </xf>
    <xf numFmtId="0" fontId="1" fillId="0" borderId="0" xfId="0" applyNumberFormat="1" applyFont="1" applyFill="1" applyBorder="1" applyAlignment="1">
      <alignment horizontal="justify" vertical="center"/>
    </xf>
    <xf numFmtId="0" fontId="27" fillId="0" borderId="6" xfId="0" applyNumberFormat="1" applyFont="1" applyFill="1" applyBorder="1" applyAlignment="1" applyProtection="1">
      <alignment vertical="top"/>
    </xf>
    <xf numFmtId="167" fontId="2" fillId="0" borderId="0" xfId="0" applyNumberFormat="1" applyFont="1" applyFill="1" applyBorder="1" applyAlignment="1">
      <alignment horizontal="right" vertical="center"/>
    </xf>
    <xf numFmtId="4" fontId="1" fillId="0" borderId="0" xfId="0" applyNumberFormat="1" applyFont="1" applyFill="1" applyBorder="1" applyAlignment="1">
      <alignment horizontal="center" vertical="center"/>
    </xf>
    <xf numFmtId="1" fontId="2" fillId="0" borderId="5" xfId="0" applyNumberFormat="1" applyFont="1" applyBorder="1" applyAlignment="1" applyProtection="1">
      <alignment horizontal="right" vertical="center"/>
    </xf>
    <xf numFmtId="1" fontId="2" fillId="0" borderId="8" xfId="0" applyNumberFormat="1" applyFont="1" applyBorder="1" applyAlignment="1" applyProtection="1">
      <alignment horizontal="right" vertical="center"/>
    </xf>
    <xf numFmtId="1" fontId="2" fillId="0" borderId="4" xfId="0" applyNumberFormat="1" applyFont="1" applyBorder="1" applyAlignment="1" applyProtection="1">
      <alignment horizontal="right" vertical="center"/>
    </xf>
    <xf numFmtId="1" fontId="2" fillId="0" borderId="0" xfId="0" applyNumberFormat="1" applyFont="1" applyBorder="1" applyAlignment="1" applyProtection="1">
      <alignment horizontal="right" vertical="center"/>
    </xf>
    <xf numFmtId="1" fontId="19" fillId="0" borderId="2" xfId="0" applyNumberFormat="1" applyFont="1" applyBorder="1" applyAlignment="1" applyProtection="1">
      <alignment horizontal="center" vertical="top"/>
    </xf>
    <xf numFmtId="1" fontId="19" fillId="0" borderId="2" xfId="0" applyNumberFormat="1" applyFont="1" applyBorder="1" applyAlignment="1" applyProtection="1">
      <alignment vertical="top" wrapText="1"/>
    </xf>
    <xf numFmtId="2" fontId="19" fillId="0" borderId="2" xfId="0" applyNumberFormat="1" applyFont="1" applyBorder="1" applyAlignment="1" applyProtection="1">
      <alignment horizontal="center"/>
    </xf>
    <xf numFmtId="1" fontId="19" fillId="0" borderId="2" xfId="0" applyNumberFormat="1" applyFont="1" applyBorder="1" applyAlignment="1" applyProtection="1">
      <alignment horizontal="center"/>
    </xf>
    <xf numFmtId="0" fontId="1" fillId="0" borderId="0" xfId="0" applyFont="1" applyBorder="1"/>
    <xf numFmtId="1" fontId="19" fillId="0" borderId="9" xfId="0" applyNumberFormat="1" applyFont="1" applyBorder="1" applyAlignment="1" applyProtection="1">
      <alignment horizontal="center" vertical="top"/>
    </xf>
    <xf numFmtId="1" fontId="19" fillId="0" borderId="9" xfId="0" applyNumberFormat="1" applyFont="1" applyBorder="1" applyAlignment="1" applyProtection="1">
      <alignment vertical="top" wrapText="1"/>
    </xf>
    <xf numFmtId="2" fontId="19" fillId="0" borderId="9" xfId="0" applyNumberFormat="1" applyFont="1" applyBorder="1" applyAlignment="1" applyProtection="1">
      <alignment horizontal="center"/>
    </xf>
    <xf numFmtId="1" fontId="19" fillId="0" borderId="9" xfId="0" applyNumberFormat="1" applyFont="1" applyBorder="1" applyAlignment="1" applyProtection="1">
      <alignment horizontal="center"/>
    </xf>
    <xf numFmtId="1" fontId="19" fillId="0" borderId="8" xfId="0" applyNumberFormat="1" applyFont="1" applyBorder="1" applyAlignment="1" applyProtection="1">
      <alignment horizontal="center" vertical="top"/>
    </xf>
    <xf numFmtId="1" fontId="19" fillId="0" borderId="8" xfId="0" applyNumberFormat="1" applyFont="1" applyBorder="1" applyAlignment="1" applyProtection="1">
      <alignment vertical="top" wrapText="1"/>
    </xf>
    <xf numFmtId="2" fontId="19" fillId="0" borderId="8" xfId="0" applyNumberFormat="1" applyFont="1" applyBorder="1" applyAlignment="1" applyProtection="1">
      <alignment horizontal="center"/>
    </xf>
    <xf numFmtId="1" fontId="19" fillId="0" borderId="8" xfId="0" applyNumberFormat="1" applyFont="1" applyBorder="1" applyAlignment="1" applyProtection="1">
      <alignment horizontal="center"/>
    </xf>
    <xf numFmtId="4" fontId="2" fillId="0" borderId="0" xfId="0" applyNumberFormat="1" applyFont="1" applyFill="1" applyBorder="1" applyAlignment="1" applyProtection="1">
      <alignment horizontal="right" vertical="center" textRotation="90" wrapText="1"/>
      <protection locked="0"/>
    </xf>
    <xf numFmtId="1" fontId="19" fillId="0" borderId="0" xfId="0" applyNumberFormat="1" applyFont="1" applyBorder="1" applyAlignment="1" applyProtection="1">
      <alignment horizontal="center" vertical="top"/>
    </xf>
    <xf numFmtId="1" fontId="19" fillId="0" borderId="0" xfId="0" applyNumberFormat="1" applyFont="1" applyBorder="1" applyAlignment="1" applyProtection="1">
      <alignment vertical="top" wrapText="1"/>
    </xf>
    <xf numFmtId="2" fontId="19" fillId="0" borderId="0" xfId="0" applyNumberFormat="1" applyFont="1" applyBorder="1" applyAlignment="1" applyProtection="1">
      <alignment horizontal="center"/>
    </xf>
    <xf numFmtId="4" fontId="8" fillId="0" borderId="5" xfId="2" applyNumberFormat="1" applyFont="1" applyFill="1" applyBorder="1" applyAlignment="1" applyProtection="1">
      <alignment horizontal="left" vertical="top"/>
    </xf>
    <xf numFmtId="1" fontId="19" fillId="0" borderId="2" xfId="0" applyNumberFormat="1" applyFont="1" applyBorder="1" applyAlignment="1" applyProtection="1">
      <alignment horizontal="center" vertical="center"/>
    </xf>
    <xf numFmtId="1" fontId="19" fillId="0" borderId="2" xfId="0" applyNumberFormat="1" applyFont="1" applyBorder="1" applyAlignment="1" applyProtection="1">
      <alignment vertical="center" wrapText="1"/>
    </xf>
    <xf numFmtId="2" fontId="19" fillId="0" borderId="2" xfId="0" applyNumberFormat="1" applyFont="1" applyBorder="1" applyAlignment="1" applyProtection="1">
      <alignment horizontal="center" vertical="center"/>
    </xf>
    <xf numFmtId="165" fontId="12" fillId="0" borderId="3" xfId="0" applyNumberFormat="1" applyFont="1" applyFill="1" applyBorder="1" applyAlignment="1" applyProtection="1">
      <alignment horizontal="right" vertical="center"/>
    </xf>
    <xf numFmtId="0" fontId="24" fillId="0" borderId="0" xfId="0" applyFont="1" applyFill="1" applyBorder="1" applyProtection="1"/>
    <xf numFmtId="0" fontId="24" fillId="0" borderId="0" xfId="0" applyFont="1" applyFill="1" applyAlignment="1" applyProtection="1">
      <alignment vertical="top"/>
    </xf>
    <xf numFmtId="0" fontId="24" fillId="0" borderId="0" xfId="0" applyFont="1" applyFill="1" applyAlignment="1" applyProtection="1">
      <alignment horizontal="center"/>
    </xf>
    <xf numFmtId="0" fontId="24" fillId="0" borderId="0" xfId="0" applyFont="1" applyFill="1" applyProtection="1"/>
    <xf numFmtId="4" fontId="1" fillId="0" borderId="0" xfId="0" applyNumberFormat="1" applyFont="1" applyFill="1" applyBorder="1" applyProtection="1"/>
    <xf numFmtId="0" fontId="0" fillId="0" borderId="0" xfId="0" applyFill="1" applyBorder="1" applyProtection="1"/>
    <xf numFmtId="1" fontId="7" fillId="0" borderId="0" xfId="0" applyNumberFormat="1" applyFont="1" applyFill="1" applyBorder="1" applyAlignment="1" applyProtection="1">
      <alignment horizontal="left" vertical="top"/>
    </xf>
    <xf numFmtId="1" fontId="1" fillId="0" borderId="0" xfId="0" applyNumberFormat="1" applyFont="1" applyFill="1" applyBorder="1" applyAlignment="1" applyProtection="1">
      <alignment horizontal="left" vertical="top" wrapText="1"/>
    </xf>
    <xf numFmtId="2" fontId="1" fillId="0" borderId="0" xfId="0" applyNumberFormat="1" applyFont="1" applyFill="1" applyBorder="1" applyAlignment="1" applyProtection="1">
      <alignment horizontal="center"/>
    </xf>
    <xf numFmtId="1" fontId="1" fillId="0" borderId="0" xfId="0" applyNumberFormat="1" applyFont="1" applyFill="1" applyBorder="1" applyAlignment="1" applyProtection="1">
      <alignment horizontal="center"/>
    </xf>
    <xf numFmtId="0" fontId="14" fillId="0" borderId="0" xfId="0" applyFont="1" applyFill="1" applyProtection="1"/>
    <xf numFmtId="0" fontId="14" fillId="0" borderId="0" xfId="0" applyFont="1" applyFill="1" applyAlignment="1" applyProtection="1">
      <alignment vertical="top"/>
    </xf>
    <xf numFmtId="0" fontId="14" fillId="0" borderId="0" xfId="0" applyFont="1" applyFill="1" applyBorder="1" applyAlignment="1" applyProtection="1">
      <alignment vertical="top"/>
    </xf>
    <xf numFmtId="4" fontId="1" fillId="0" borderId="7" xfId="1" applyNumberFormat="1" applyFont="1" applyFill="1" applyBorder="1" applyAlignment="1" applyProtection="1">
      <alignment horizontal="center" wrapText="1"/>
      <protection locked="0"/>
    </xf>
    <xf numFmtId="4" fontId="1" fillId="0" borderId="2" xfId="1" applyNumberFormat="1" applyFont="1" applyFill="1" applyBorder="1" applyAlignment="1" applyProtection="1">
      <alignment horizontal="center" wrapText="1"/>
      <protection locked="0"/>
    </xf>
    <xf numFmtId="0" fontId="1" fillId="0" borderId="0" xfId="0" applyFont="1" applyFill="1" applyProtection="1"/>
    <xf numFmtId="0" fontId="9" fillId="0" borderId="0" xfId="0" applyFont="1" applyFill="1" applyProtection="1"/>
    <xf numFmtId="0" fontId="1" fillId="0" borderId="0" xfId="0" applyFont="1" applyFill="1" applyAlignment="1" applyProtection="1">
      <alignment horizontal="right"/>
    </xf>
    <xf numFmtId="0" fontId="2" fillId="0" borderId="0" xfId="1" applyFont="1" applyFill="1" applyBorder="1" applyAlignment="1" applyProtection="1">
      <alignment horizontal="justify" vertical="center"/>
    </xf>
    <xf numFmtId="0" fontId="2" fillId="0" borderId="0" xfId="1" applyFont="1" applyFill="1" applyBorder="1" applyAlignment="1" applyProtection="1">
      <alignment horizontal="justify" vertical="top"/>
    </xf>
    <xf numFmtId="2" fontId="2" fillId="0" borderId="0" xfId="1" applyNumberFormat="1" applyFont="1" applyFill="1" applyBorder="1" applyAlignment="1" applyProtection="1">
      <alignment horizontal="justify" vertical="center"/>
    </xf>
    <xf numFmtId="168" fontId="2" fillId="0" borderId="0" xfId="1" applyNumberFormat="1" applyFont="1" applyFill="1" applyBorder="1" applyAlignment="1" applyProtection="1">
      <alignment horizontal="justify" vertical="center"/>
    </xf>
    <xf numFmtId="168" fontId="2" fillId="0" borderId="0" xfId="1" applyNumberFormat="1" applyFont="1" applyFill="1" applyBorder="1" applyAlignment="1" applyProtection="1">
      <alignment horizontal="right" vertical="center"/>
    </xf>
    <xf numFmtId="0" fontId="9" fillId="0" borderId="0" xfId="6" applyFont="1" applyFill="1" applyBorder="1" applyProtection="1"/>
    <xf numFmtId="0" fontId="1" fillId="0" borderId="0" xfId="1" applyFont="1" applyFill="1" applyBorder="1" applyAlignment="1" applyProtection="1">
      <alignment vertical="top"/>
    </xf>
    <xf numFmtId="2" fontId="1" fillId="0" borderId="0" xfId="1" applyNumberFormat="1" applyFont="1" applyFill="1" applyBorder="1" applyProtection="1"/>
    <xf numFmtId="0" fontId="1" fillId="0" borderId="0" xfId="1" applyFont="1" applyFill="1" applyBorder="1" applyProtection="1"/>
    <xf numFmtId="168" fontId="1" fillId="0" borderId="0" xfId="1" applyNumberFormat="1" applyFont="1" applyFill="1" applyBorder="1" applyProtection="1"/>
    <xf numFmtId="168" fontId="1" fillId="0" borderId="0" xfId="1" applyNumberFormat="1" applyFont="1" applyFill="1" applyBorder="1" applyAlignment="1" applyProtection="1">
      <alignment horizontal="right"/>
    </xf>
    <xf numFmtId="0" fontId="1" fillId="0" borderId="0" xfId="6" applyFont="1" applyFill="1" applyBorder="1" applyProtection="1"/>
    <xf numFmtId="2" fontId="1" fillId="0" borderId="0" xfId="6" applyNumberFormat="1" applyFont="1" applyFill="1" applyBorder="1" applyProtection="1"/>
    <xf numFmtId="168" fontId="1" fillId="0" borderId="0" xfId="6" applyNumberFormat="1" applyFont="1" applyFill="1" applyBorder="1" applyProtection="1"/>
    <xf numFmtId="168" fontId="1" fillId="0" borderId="0" xfId="6" applyNumberFormat="1" applyFont="1" applyFill="1" applyBorder="1" applyAlignment="1" applyProtection="1">
      <alignment horizontal="right"/>
    </xf>
    <xf numFmtId="0" fontId="9" fillId="0" borderId="0" xfId="0" applyFont="1" applyFill="1" applyBorder="1" applyProtection="1"/>
    <xf numFmtId="0" fontId="9" fillId="0" borderId="5" xfId="0" applyFont="1" applyFill="1" applyBorder="1" applyAlignment="1" applyProtection="1">
      <alignment horizontal="right" vertical="center" wrapText="1"/>
    </xf>
    <xf numFmtId="165" fontId="7" fillId="0" borderId="5" xfId="0" applyNumberFormat="1" applyFont="1" applyFill="1" applyBorder="1" applyAlignment="1" applyProtection="1">
      <alignment horizontal="right"/>
    </xf>
    <xf numFmtId="0" fontId="9" fillId="0" borderId="0" xfId="0" applyFont="1" applyFill="1" applyBorder="1" applyAlignment="1" applyProtection="1">
      <alignment horizontal="right" vertical="center" wrapText="1"/>
    </xf>
    <xf numFmtId="49" fontId="9" fillId="0" borderId="0" xfId="1" applyNumberFormat="1" applyFont="1" applyFill="1" applyBorder="1" applyAlignment="1" applyProtection="1">
      <alignment horizontal="left" vertical="center" wrapText="1"/>
    </xf>
    <xf numFmtId="0" fontId="9" fillId="0" borderId="0" xfId="0" applyFont="1" applyFill="1" applyBorder="1" applyAlignment="1" applyProtection="1">
      <alignment wrapText="1"/>
    </xf>
    <xf numFmtId="165" fontId="9" fillId="0" borderId="0" xfId="0" applyNumberFormat="1" applyFont="1" applyFill="1" applyBorder="1" applyAlignment="1" applyProtection="1">
      <alignment horizontal="right"/>
    </xf>
    <xf numFmtId="0" fontId="9" fillId="0" borderId="4" xfId="0" applyFont="1" applyFill="1" applyBorder="1" applyAlignment="1" applyProtection="1">
      <alignment horizontal="right" vertical="center" wrapText="1"/>
    </xf>
    <xf numFmtId="165" fontId="7" fillId="0" borderId="4" xfId="0" applyNumberFormat="1" applyFont="1" applyFill="1" applyBorder="1" applyAlignment="1" applyProtection="1">
      <alignment horizontal="right"/>
    </xf>
    <xf numFmtId="0" fontId="1" fillId="0" borderId="0" xfId="0" applyFont="1" applyFill="1" applyBorder="1" applyAlignment="1" applyProtection="1">
      <alignment horizontal="right" vertical="center" wrapText="1"/>
    </xf>
    <xf numFmtId="49" fontId="1" fillId="0" borderId="0" xfId="1" applyNumberFormat="1" applyFont="1" applyFill="1" applyBorder="1" applyAlignment="1" applyProtection="1">
      <alignment horizontal="left" vertical="center" wrapText="1"/>
    </xf>
    <xf numFmtId="0" fontId="1" fillId="0" borderId="0" xfId="0" applyFont="1" applyFill="1" applyBorder="1" applyAlignment="1" applyProtection="1">
      <alignment wrapText="1"/>
    </xf>
    <xf numFmtId="165" fontId="1" fillId="0" borderId="0" xfId="0" applyNumberFormat="1" applyFont="1" applyFill="1" applyBorder="1" applyAlignment="1" applyProtection="1">
      <alignment horizontal="right"/>
    </xf>
    <xf numFmtId="49" fontId="7" fillId="0" borderId="3" xfId="1" applyNumberFormat="1" applyFont="1" applyFill="1" applyBorder="1" applyAlignment="1" applyProtection="1">
      <alignment horizontal="right" vertical="center" wrapText="1"/>
    </xf>
    <xf numFmtId="0" fontId="7" fillId="0" borderId="3" xfId="0" applyFont="1" applyFill="1" applyBorder="1" applyAlignment="1" applyProtection="1"/>
    <xf numFmtId="165" fontId="7" fillId="0" borderId="3" xfId="0" applyNumberFormat="1" applyFont="1" applyFill="1" applyBorder="1" applyAlignment="1" applyProtection="1">
      <alignment horizontal="right"/>
    </xf>
    <xf numFmtId="0" fontId="9" fillId="0" borderId="0" xfId="0" applyFont="1" applyFill="1" applyAlignment="1" applyProtection="1">
      <alignment horizontal="right"/>
    </xf>
    <xf numFmtId="2" fontId="19" fillId="0" borderId="2" xfId="0" applyNumberFormat="1" applyFont="1" applyBorder="1" applyAlignment="1" applyProtection="1">
      <alignment horizontal="right" vertical="center"/>
    </xf>
    <xf numFmtId="2" fontId="19" fillId="0" borderId="0" xfId="0" applyNumberFormat="1" applyFont="1" applyBorder="1" applyAlignment="1" applyProtection="1">
      <alignment horizontal="right"/>
    </xf>
    <xf numFmtId="49" fontId="1" fillId="0" borderId="0" xfId="1" applyNumberFormat="1" applyFont="1" applyFill="1" applyBorder="1" applyAlignment="1" applyProtection="1">
      <alignment horizontal="right" vertical="center" wrapText="1"/>
    </xf>
    <xf numFmtId="0" fontId="1" fillId="0" borderId="0" xfId="0" applyFont="1" applyFill="1" applyBorder="1" applyAlignment="1" applyProtection="1">
      <alignment horizontal="center"/>
    </xf>
    <xf numFmtId="0" fontId="1" fillId="0" borderId="0" xfId="0" applyFont="1" applyFill="1" applyBorder="1" applyAlignment="1" applyProtection="1">
      <alignment horizontal="center" wrapText="1"/>
    </xf>
    <xf numFmtId="0" fontId="1" fillId="0" borderId="0" xfId="0" applyFont="1" applyFill="1" applyBorder="1" applyAlignment="1" applyProtection="1">
      <alignment horizontal="right"/>
    </xf>
    <xf numFmtId="0" fontId="2" fillId="0" borderId="6" xfId="0" applyFont="1" applyFill="1" applyBorder="1" applyProtection="1"/>
    <xf numFmtId="0" fontId="1" fillId="0" borderId="0" xfId="0" applyFont="1" applyFill="1" applyBorder="1" applyProtection="1"/>
    <xf numFmtId="0" fontId="1" fillId="0" borderId="5" xfId="0" applyFont="1" applyFill="1" applyBorder="1" applyAlignment="1" applyProtection="1">
      <alignment horizontal="right"/>
    </xf>
    <xf numFmtId="0" fontId="2" fillId="0" borderId="0" xfId="0" applyFont="1" applyFill="1" applyBorder="1" applyProtection="1"/>
    <xf numFmtId="0" fontId="1" fillId="0" borderId="5" xfId="0" applyFont="1" applyFill="1" applyBorder="1" applyProtection="1"/>
    <xf numFmtId="49" fontId="1" fillId="0" borderId="2" xfId="0" applyNumberFormat="1" applyFont="1" applyFill="1" applyBorder="1" applyAlignment="1" applyProtection="1">
      <alignment horizontal="right"/>
    </xf>
    <xf numFmtId="49" fontId="1" fillId="0" borderId="2" xfId="1" applyNumberFormat="1" applyFont="1" applyFill="1" applyBorder="1" applyAlignment="1" applyProtection="1">
      <alignment vertical="top" wrapText="1"/>
    </xf>
    <xf numFmtId="49" fontId="1" fillId="0" borderId="2" xfId="1" applyNumberFormat="1" applyFont="1" applyFill="1" applyBorder="1" applyAlignment="1" applyProtection="1">
      <alignment horizontal="center" wrapText="1"/>
    </xf>
    <xf numFmtId="4" fontId="1" fillId="0" borderId="2" xfId="1" applyNumberFormat="1" applyFont="1" applyFill="1" applyBorder="1" applyAlignment="1" applyProtection="1">
      <alignment horizontal="center" wrapText="1"/>
    </xf>
    <xf numFmtId="4" fontId="1" fillId="0" borderId="2" xfId="0" applyNumberFormat="1" applyFont="1" applyFill="1" applyBorder="1" applyAlignment="1" applyProtection="1">
      <alignment horizontal="right"/>
    </xf>
    <xf numFmtId="49" fontId="1" fillId="0" borderId="9" xfId="0" applyNumberFormat="1" applyFont="1" applyFill="1" applyBorder="1" applyAlignment="1" applyProtection="1">
      <alignment horizontal="right"/>
    </xf>
    <xf numFmtId="49" fontId="1" fillId="0" borderId="9" xfId="1" applyNumberFormat="1" applyFont="1" applyFill="1" applyBorder="1" applyAlignment="1" applyProtection="1">
      <alignment vertical="top" wrapText="1"/>
    </xf>
    <xf numFmtId="49" fontId="1" fillId="0" borderId="9" xfId="1" applyNumberFormat="1" applyFont="1" applyFill="1" applyBorder="1" applyAlignment="1" applyProtection="1">
      <alignment horizontal="center" wrapText="1"/>
    </xf>
    <xf numFmtId="4" fontId="1" fillId="0" borderId="9" xfId="1" applyNumberFormat="1" applyFont="1" applyFill="1" applyBorder="1" applyAlignment="1" applyProtection="1">
      <alignment horizontal="center" wrapText="1"/>
    </xf>
    <xf numFmtId="4" fontId="1" fillId="0" borderId="9" xfId="0" applyNumberFormat="1" applyFont="1" applyFill="1" applyBorder="1" applyAlignment="1" applyProtection="1">
      <alignment horizontal="right"/>
    </xf>
    <xf numFmtId="49" fontId="14" fillId="0" borderId="0" xfId="0" applyNumberFormat="1" applyFont="1" applyFill="1" applyBorder="1" applyAlignment="1" applyProtection="1">
      <alignment horizontal="right" vertical="top"/>
    </xf>
    <xf numFmtId="49" fontId="1" fillId="0" borderId="3" xfId="1" applyNumberFormat="1" applyFont="1" applyFill="1" applyBorder="1" applyAlignment="1" applyProtection="1">
      <alignment vertical="top" wrapText="1"/>
    </xf>
    <xf numFmtId="49" fontId="1" fillId="0" borderId="3" xfId="1" applyNumberFormat="1" applyFont="1" applyFill="1" applyBorder="1" applyAlignment="1" applyProtection="1">
      <alignment horizontal="center" vertical="center" wrapText="1"/>
    </xf>
    <xf numFmtId="3" fontId="2" fillId="0" borderId="3" xfId="1" applyNumberFormat="1" applyFont="1" applyFill="1" applyBorder="1" applyAlignment="1" applyProtection="1">
      <alignment horizontal="center" vertical="center" wrapText="1"/>
    </xf>
    <xf numFmtId="4" fontId="2" fillId="0" borderId="3" xfId="1" applyNumberFormat="1" applyFont="1" applyFill="1" applyBorder="1" applyAlignment="1" applyProtection="1">
      <alignment horizontal="right" vertical="center"/>
    </xf>
    <xf numFmtId="49" fontId="9" fillId="0" borderId="0" xfId="0" applyNumberFormat="1" applyFont="1" applyFill="1" applyBorder="1" applyAlignment="1" applyProtection="1">
      <alignment horizontal="right"/>
    </xf>
    <xf numFmtId="49" fontId="1" fillId="0" borderId="0" xfId="1" applyNumberFormat="1" applyFont="1" applyFill="1" applyBorder="1" applyAlignment="1" applyProtection="1">
      <alignment vertical="top" wrapText="1"/>
    </xf>
    <xf numFmtId="49" fontId="1" fillId="0" borderId="0" xfId="1" applyNumberFormat="1" applyFont="1" applyFill="1" applyBorder="1" applyAlignment="1" applyProtection="1">
      <alignment horizontal="center" wrapText="1"/>
    </xf>
    <xf numFmtId="4" fontId="1" fillId="0" borderId="0" xfId="1" applyNumberFormat="1" applyFont="1" applyFill="1" applyBorder="1" applyAlignment="1" applyProtection="1">
      <alignment horizontal="center" wrapText="1"/>
    </xf>
    <xf numFmtId="4" fontId="9" fillId="0" borderId="0" xfId="0" applyNumberFormat="1" applyFont="1" applyFill="1" applyBorder="1" applyAlignment="1" applyProtection="1">
      <alignment horizontal="right"/>
    </xf>
    <xf numFmtId="49" fontId="2" fillId="0" borderId="6" xfId="1" applyNumberFormat="1" applyFont="1" applyFill="1" applyBorder="1" applyAlignment="1" applyProtection="1">
      <alignment vertical="top" wrapText="1"/>
    </xf>
    <xf numFmtId="4" fontId="1" fillId="0" borderId="0" xfId="0" applyNumberFormat="1" applyFont="1" applyFill="1" applyBorder="1" applyAlignment="1" applyProtection="1">
      <alignment horizontal="right"/>
    </xf>
    <xf numFmtId="49" fontId="2" fillId="0" borderId="5" xfId="1" applyNumberFormat="1" applyFont="1" applyFill="1" applyBorder="1" applyAlignment="1" applyProtection="1">
      <alignment vertical="top" wrapText="1"/>
    </xf>
    <xf numFmtId="49" fontId="1" fillId="0" borderId="5" xfId="1" applyNumberFormat="1" applyFont="1" applyFill="1" applyBorder="1" applyAlignment="1" applyProtection="1">
      <alignment horizontal="center" wrapText="1"/>
    </xf>
    <xf numFmtId="4" fontId="1" fillId="0" borderId="5" xfId="1" applyNumberFormat="1" applyFont="1" applyFill="1" applyBorder="1" applyAlignment="1" applyProtection="1">
      <alignment horizontal="center" wrapText="1"/>
    </xf>
    <xf numFmtId="4" fontId="1" fillId="0" borderId="5" xfId="0" applyNumberFormat="1" applyFont="1" applyFill="1" applyBorder="1" applyAlignment="1" applyProtection="1">
      <alignment horizontal="right"/>
    </xf>
    <xf numFmtId="49" fontId="1" fillId="0" borderId="7" xfId="1" applyNumberFormat="1" applyFont="1" applyFill="1" applyBorder="1" applyAlignment="1" applyProtection="1">
      <alignment horizontal="left" vertical="top" wrapText="1"/>
    </xf>
    <xf numFmtId="49" fontId="1" fillId="0" borderId="7" xfId="1" applyNumberFormat="1" applyFont="1" applyFill="1" applyBorder="1" applyAlignment="1" applyProtection="1">
      <alignment horizontal="center" wrapText="1"/>
    </xf>
    <xf numFmtId="4" fontId="1" fillId="0" borderId="7" xfId="1" applyNumberFormat="1" applyFont="1" applyFill="1" applyBorder="1" applyAlignment="1" applyProtection="1">
      <alignment horizontal="center" wrapText="1"/>
    </xf>
    <xf numFmtId="49" fontId="1" fillId="0" borderId="2" xfId="1" applyNumberFormat="1" applyFont="1" applyFill="1" applyBorder="1" applyAlignment="1" applyProtection="1">
      <alignment horizontal="left" vertical="top" wrapText="1"/>
    </xf>
    <xf numFmtId="3" fontId="1" fillId="0" borderId="2" xfId="1" applyNumberFormat="1" applyFont="1" applyFill="1" applyBorder="1" applyAlignment="1" applyProtection="1">
      <alignment horizontal="center" wrapText="1"/>
    </xf>
    <xf numFmtId="49" fontId="11" fillId="0" borderId="0" xfId="0" applyNumberFormat="1" applyFont="1" applyFill="1" applyBorder="1" applyAlignment="1" applyProtection="1">
      <alignment horizontal="right" vertical="top"/>
    </xf>
    <xf numFmtId="4" fontId="2" fillId="0" borderId="3" xfId="1" applyNumberFormat="1" applyFont="1" applyFill="1" applyBorder="1" applyAlignment="1" applyProtection="1">
      <alignment horizontal="center" vertical="center" wrapText="1"/>
    </xf>
    <xf numFmtId="49" fontId="1" fillId="0" borderId="0" xfId="1" applyNumberFormat="1" applyFont="1" applyFill="1" applyBorder="1" applyAlignment="1" applyProtection="1">
      <alignment horizontal="center" vertical="center" wrapText="1"/>
    </xf>
    <xf numFmtId="4" fontId="1" fillId="0" borderId="0" xfId="1" applyNumberFormat="1" applyFont="1" applyFill="1" applyBorder="1" applyAlignment="1" applyProtection="1">
      <alignment horizontal="center" vertical="center" wrapText="1"/>
    </xf>
    <xf numFmtId="4" fontId="11" fillId="0" borderId="0" xfId="0" applyNumberFormat="1" applyFont="1" applyFill="1" applyBorder="1" applyAlignment="1" applyProtection="1">
      <alignment horizontal="right" vertical="center"/>
    </xf>
    <xf numFmtId="0" fontId="1" fillId="0" borderId="2" xfId="1" applyFont="1" applyFill="1" applyBorder="1" applyAlignment="1" applyProtection="1">
      <alignment horizontal="center" vertical="center" wrapText="1"/>
    </xf>
    <xf numFmtId="0" fontId="1" fillId="0" borderId="2" xfId="1" applyFont="1" applyFill="1" applyBorder="1" applyAlignment="1" applyProtection="1">
      <alignment horizontal="center"/>
    </xf>
    <xf numFmtId="0" fontId="14" fillId="0" borderId="0" xfId="0" applyFont="1" applyFill="1" applyAlignment="1" applyProtection="1">
      <alignment horizontal="center" vertical="center"/>
    </xf>
    <xf numFmtId="165" fontId="12" fillId="0" borderId="0" xfId="0" applyNumberFormat="1" applyFont="1" applyFill="1" applyAlignment="1" applyProtection="1">
      <alignment horizontal="right" vertical="center"/>
    </xf>
    <xf numFmtId="0" fontId="14" fillId="0" borderId="3" xfId="0" applyFont="1" applyFill="1" applyBorder="1" applyProtection="1"/>
    <xf numFmtId="0" fontId="14" fillId="0" borderId="3"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2" fillId="0" borderId="3" xfId="0" applyFont="1" applyFill="1" applyBorder="1" applyAlignment="1" applyProtection="1">
      <alignment horizontal="right" vertical="center"/>
    </xf>
    <xf numFmtId="4" fontId="7" fillId="0" borderId="0" xfId="0" applyNumberFormat="1" applyFont="1" applyFill="1" applyAlignment="1" applyProtection="1">
      <alignment horizontal="right"/>
    </xf>
    <xf numFmtId="49" fontId="1" fillId="0" borderId="5" xfId="0" applyNumberFormat="1" applyFont="1" applyFill="1" applyBorder="1" applyAlignment="1" applyProtection="1">
      <alignment horizontal="right" vertical="center"/>
    </xf>
    <xf numFmtId="0" fontId="7" fillId="0" borderId="5" xfId="0" applyFont="1" applyFill="1" applyBorder="1" applyAlignment="1" applyProtection="1">
      <alignment horizontal="left" vertical="center" wrapText="1"/>
    </xf>
    <xf numFmtId="0" fontId="9" fillId="0" borderId="5" xfId="0" applyFont="1" applyFill="1" applyBorder="1" applyAlignment="1" applyProtection="1">
      <alignment horizontal="center" vertical="center"/>
    </xf>
    <xf numFmtId="4" fontId="9" fillId="0" borderId="5"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right" vertical="center"/>
    </xf>
    <xf numFmtId="165" fontId="7" fillId="0" borderId="5" xfId="0" applyNumberFormat="1" applyFont="1" applyFill="1" applyBorder="1" applyAlignment="1" applyProtection="1">
      <alignment horizontal="right" vertical="center"/>
    </xf>
    <xf numFmtId="0" fontId="9" fillId="0" borderId="0" xfId="0" applyFont="1" applyFill="1" applyAlignment="1" applyProtection="1">
      <alignment vertical="center"/>
    </xf>
    <xf numFmtId="49" fontId="1" fillId="0" borderId="0" xfId="0" applyNumberFormat="1" applyFont="1" applyFill="1" applyBorder="1" applyAlignment="1" applyProtection="1">
      <alignment horizontal="right"/>
    </xf>
    <xf numFmtId="0" fontId="2" fillId="0" borderId="0" xfId="0" applyFont="1" applyFill="1" applyBorder="1" applyAlignment="1" applyProtection="1">
      <alignment horizontal="left" vertical="center" wrapText="1"/>
    </xf>
    <xf numFmtId="4" fontId="1" fillId="0" borderId="0" xfId="0" applyNumberFormat="1" applyFont="1" applyFill="1" applyBorder="1" applyAlignment="1" applyProtection="1">
      <alignment horizontal="center"/>
    </xf>
    <xf numFmtId="4" fontId="2" fillId="0" borderId="0" xfId="0" applyNumberFormat="1" applyFont="1" applyFill="1" applyBorder="1" applyAlignment="1" applyProtection="1">
      <alignment horizontal="right"/>
    </xf>
    <xf numFmtId="165" fontId="2" fillId="0" borderId="0" xfId="0" applyNumberFormat="1" applyFont="1" applyFill="1" applyBorder="1" applyAlignment="1" applyProtection="1">
      <alignment horizontal="right"/>
    </xf>
    <xf numFmtId="0" fontId="7" fillId="0" borderId="5" xfId="0" applyFont="1" applyFill="1" applyBorder="1" applyAlignment="1" applyProtection="1">
      <alignment horizontal="left" vertical="center"/>
    </xf>
    <xf numFmtId="49" fontId="1" fillId="0" borderId="0" xfId="0" applyNumberFormat="1" applyFont="1" applyFill="1" applyBorder="1" applyAlignment="1" applyProtection="1">
      <alignment horizontal="center"/>
    </xf>
    <xf numFmtId="0" fontId="2" fillId="0" borderId="0" xfId="0" applyFont="1" applyFill="1" applyBorder="1" applyAlignment="1" applyProtection="1">
      <alignment horizontal="left"/>
    </xf>
    <xf numFmtId="49" fontId="1" fillId="0" borderId="0" xfId="0" applyNumberFormat="1" applyFont="1" applyFill="1" applyBorder="1" applyAlignment="1" applyProtection="1">
      <alignment horizontal="center" vertical="center"/>
    </xf>
    <xf numFmtId="0" fontId="7" fillId="0" borderId="3" xfId="0" applyFont="1" applyFill="1" applyBorder="1" applyAlignment="1" applyProtection="1">
      <alignment horizontal="right" vertical="center"/>
    </xf>
    <xf numFmtId="0" fontId="2" fillId="0" borderId="3" xfId="0" applyFont="1" applyFill="1" applyBorder="1" applyAlignment="1" applyProtection="1">
      <alignment horizontal="center" vertical="center"/>
    </xf>
    <xf numFmtId="4" fontId="1" fillId="0" borderId="3" xfId="0" applyNumberFormat="1" applyFont="1" applyFill="1" applyBorder="1" applyAlignment="1" applyProtection="1">
      <alignment horizontal="center" vertical="center"/>
    </xf>
    <xf numFmtId="4" fontId="2" fillId="0" borderId="3" xfId="0" applyNumberFormat="1" applyFont="1" applyFill="1" applyBorder="1" applyAlignment="1" applyProtection="1">
      <alignment horizontal="right" vertical="center"/>
    </xf>
    <xf numFmtId="165" fontId="7" fillId="0" borderId="3" xfId="0" applyNumberFormat="1" applyFont="1" applyFill="1" applyBorder="1" applyAlignment="1" applyProtection="1">
      <alignment horizontal="right" vertical="center"/>
    </xf>
    <xf numFmtId="0" fontId="18" fillId="0" borderId="0" xfId="0" applyFont="1" applyFill="1" applyBorder="1" applyAlignment="1" applyProtection="1">
      <alignment horizontal="left"/>
    </xf>
    <xf numFmtId="1" fontId="18" fillId="0" borderId="0" xfId="0" applyNumberFormat="1" applyFont="1" applyFill="1" applyBorder="1" applyAlignment="1" applyProtection="1">
      <alignment horizontal="center"/>
    </xf>
    <xf numFmtId="0" fontId="18" fillId="0" borderId="0" xfId="0" applyFont="1" applyFill="1" applyBorder="1" applyAlignment="1" applyProtection="1">
      <alignment horizontal="center"/>
    </xf>
    <xf numFmtId="0" fontId="18" fillId="0" borderId="0" xfId="0" applyFont="1" applyFill="1" applyBorder="1" applyAlignment="1" applyProtection="1">
      <alignment horizontal="right"/>
    </xf>
    <xf numFmtId="0" fontId="18" fillId="0" borderId="0" xfId="0" applyFont="1" applyFill="1" applyBorder="1" applyProtection="1"/>
    <xf numFmtId="49" fontId="2" fillId="0" borderId="0"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center" vertical="top" wrapText="1"/>
    </xf>
    <xf numFmtId="0" fontId="1" fillId="0" borderId="0" xfId="0" applyFont="1" applyFill="1" applyBorder="1" applyAlignment="1" applyProtection="1">
      <alignment vertical="top" wrapText="1"/>
    </xf>
    <xf numFmtId="49" fontId="2" fillId="0" borderId="0" xfId="0" applyNumberFormat="1" applyFont="1" applyFill="1" applyBorder="1" applyAlignment="1" applyProtection="1">
      <alignment horizontal="center" vertical="center"/>
    </xf>
    <xf numFmtId="0" fontId="2" fillId="0" borderId="6" xfId="0" applyFont="1" applyFill="1" applyBorder="1" applyAlignment="1" applyProtection="1">
      <alignment horizontal="left" vertical="center" wrapText="1"/>
    </xf>
    <xf numFmtId="1" fontId="2" fillId="0" borderId="0" xfId="0" applyNumberFormat="1" applyFont="1" applyFill="1" applyBorder="1" applyAlignment="1" applyProtection="1">
      <alignment horizontal="center" vertical="center" textRotation="90"/>
    </xf>
    <xf numFmtId="0" fontId="2" fillId="0" borderId="0" xfId="0" applyFont="1" applyFill="1" applyBorder="1" applyAlignment="1" applyProtection="1">
      <alignment horizontal="center" vertical="center" textRotation="90"/>
    </xf>
    <xf numFmtId="4" fontId="2" fillId="0" borderId="0" xfId="0" applyNumberFormat="1" applyFont="1" applyFill="1" applyBorder="1" applyAlignment="1" applyProtection="1">
      <alignment horizontal="right" vertical="center" textRotation="90" wrapText="1"/>
    </xf>
    <xf numFmtId="2" fontId="19" fillId="0" borderId="2" xfId="0" applyNumberFormat="1" applyFont="1" applyBorder="1" applyAlignment="1" applyProtection="1">
      <alignment horizontal="right"/>
    </xf>
    <xf numFmtId="49" fontId="1" fillId="0" borderId="2" xfId="0" applyNumberFormat="1" applyFont="1" applyFill="1" applyBorder="1" applyAlignment="1" applyProtection="1">
      <alignment horizontal="center" vertical="top"/>
    </xf>
    <xf numFmtId="0" fontId="1" fillId="0" borderId="2" xfId="0" applyFont="1" applyFill="1" applyBorder="1" applyAlignment="1" applyProtection="1">
      <alignment horizontal="left" vertical="top" wrapText="1"/>
    </xf>
    <xf numFmtId="1" fontId="1" fillId="0" borderId="2" xfId="0" applyNumberFormat="1" applyFont="1" applyFill="1" applyBorder="1" applyAlignment="1" applyProtection="1">
      <alignment horizontal="center"/>
    </xf>
    <xf numFmtId="4" fontId="1" fillId="0" borderId="2" xfId="0" applyNumberFormat="1" applyFont="1" applyFill="1" applyBorder="1" applyAlignment="1" applyProtection="1">
      <alignment horizontal="center"/>
    </xf>
    <xf numFmtId="0" fontId="5" fillId="0" borderId="0" xfId="0" applyFont="1" applyFill="1" applyAlignment="1" applyProtection="1"/>
    <xf numFmtId="0" fontId="1" fillId="0" borderId="2" xfId="0" applyFont="1" applyFill="1" applyBorder="1" applyAlignment="1" applyProtection="1">
      <alignment horizontal="right"/>
    </xf>
    <xf numFmtId="49" fontId="1" fillId="0" borderId="0" xfId="0" applyNumberFormat="1" applyFont="1" applyFill="1" applyBorder="1" applyAlignment="1" applyProtection="1">
      <alignment horizontal="center" vertical="top"/>
    </xf>
    <xf numFmtId="1" fontId="1" fillId="0" borderId="0" xfId="0" applyNumberFormat="1" applyFont="1" applyFill="1" applyBorder="1" applyAlignment="1" applyProtection="1">
      <alignment horizontal="center" vertical="center"/>
    </xf>
    <xf numFmtId="0" fontId="2" fillId="0" borderId="3" xfId="0" applyFont="1" applyFill="1" applyBorder="1" applyAlignment="1" applyProtection="1">
      <alignment horizontal="right" vertical="center" wrapText="1"/>
    </xf>
    <xf numFmtId="0" fontId="1" fillId="0" borderId="3" xfId="0" applyFont="1" applyFill="1" applyBorder="1" applyAlignment="1" applyProtection="1">
      <alignment horizontal="center" vertical="center"/>
    </xf>
    <xf numFmtId="4" fontId="2" fillId="0" borderId="3" xfId="0" applyNumberFormat="1" applyFont="1" applyFill="1" applyBorder="1" applyAlignment="1" applyProtection="1">
      <alignment horizontal="center" vertical="center"/>
    </xf>
    <xf numFmtId="165" fontId="2" fillId="0" borderId="3"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center" vertical="top"/>
    </xf>
    <xf numFmtId="0" fontId="2" fillId="0" borderId="0" xfId="0" applyFont="1" applyFill="1" applyBorder="1" applyAlignment="1" applyProtection="1">
      <alignment horizontal="left" vertical="top" wrapText="1"/>
    </xf>
    <xf numFmtId="4" fontId="2" fillId="0" borderId="0" xfId="0" applyNumberFormat="1" applyFont="1" applyFill="1" applyBorder="1" applyAlignment="1" applyProtection="1">
      <alignment horizontal="center"/>
    </xf>
    <xf numFmtId="0" fontId="2" fillId="0" borderId="6" xfId="0" applyFont="1" applyFill="1" applyBorder="1" applyAlignment="1" applyProtection="1">
      <alignment horizontal="left" vertical="center"/>
    </xf>
    <xf numFmtId="2" fontId="1" fillId="0" borderId="0" xfId="0" applyNumberFormat="1" applyFont="1" applyFill="1" applyBorder="1" applyAlignment="1" applyProtection="1">
      <alignment horizontal="center" vertical="center"/>
    </xf>
    <xf numFmtId="4" fontId="1" fillId="0" borderId="0" xfId="0" applyNumberFormat="1" applyFont="1" applyFill="1" applyBorder="1" applyAlignment="1" applyProtection="1">
      <alignment horizontal="right" vertical="center"/>
    </xf>
    <xf numFmtId="4"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wrapText="1"/>
    </xf>
    <xf numFmtId="4" fontId="1" fillId="0" borderId="0" xfId="0" applyNumberFormat="1" applyFont="1" applyFill="1" applyBorder="1" applyAlignment="1" applyProtection="1">
      <alignment horizontal="right" wrapText="1"/>
    </xf>
    <xf numFmtId="0" fontId="1" fillId="0" borderId="2" xfId="0" applyFont="1" applyFill="1" applyBorder="1" applyAlignment="1" applyProtection="1">
      <alignment horizontal="center"/>
    </xf>
    <xf numFmtId="0" fontId="9"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1" fillId="0" borderId="0" xfId="0" applyFont="1" applyFill="1" applyBorder="1" applyAlignment="1" applyProtection="1">
      <alignment horizontal="left" wrapText="1"/>
    </xf>
    <xf numFmtId="4" fontId="1" fillId="0" borderId="2" xfId="0" applyNumberFormat="1" applyFont="1" applyFill="1" applyBorder="1" applyAlignment="1" applyProtection="1">
      <alignment horizontal="right"/>
      <protection locked="0"/>
    </xf>
    <xf numFmtId="4" fontId="1" fillId="0" borderId="0" xfId="0" applyNumberFormat="1" applyFont="1" applyFill="1" applyBorder="1" applyAlignment="1" applyProtection="1">
      <alignment horizontal="right" wrapText="1"/>
      <protection locked="0"/>
    </xf>
    <xf numFmtId="4" fontId="1" fillId="0" borderId="0" xfId="0" applyNumberFormat="1" applyFont="1" applyFill="1" applyBorder="1" applyAlignment="1" applyProtection="1">
      <alignment horizontal="right"/>
      <protection locked="0"/>
    </xf>
    <xf numFmtId="0" fontId="1" fillId="0" borderId="2" xfId="0" applyFont="1" applyFill="1" applyBorder="1" applyAlignment="1" applyProtection="1">
      <alignment horizontal="right"/>
      <protection locked="0"/>
    </xf>
    <xf numFmtId="4" fontId="1" fillId="0" borderId="0" xfId="0" applyNumberFormat="1" applyFont="1" applyBorder="1" applyProtection="1"/>
    <xf numFmtId="0" fontId="0" fillId="0" borderId="0" xfId="0" applyProtection="1"/>
    <xf numFmtId="1" fontId="7" fillId="0" borderId="0" xfId="0" applyNumberFormat="1" applyFont="1" applyBorder="1" applyAlignment="1" applyProtection="1">
      <alignment horizontal="left" vertical="top"/>
    </xf>
    <xf numFmtId="1" fontId="1" fillId="0" borderId="0" xfId="0" applyNumberFormat="1" applyFont="1" applyBorder="1" applyAlignment="1" applyProtection="1">
      <alignment horizontal="left" vertical="top" wrapText="1"/>
    </xf>
    <xf numFmtId="2" fontId="1" fillId="0" borderId="0" xfId="0" applyNumberFormat="1" applyFont="1" applyBorder="1" applyAlignment="1" applyProtection="1">
      <alignment horizontal="center"/>
    </xf>
    <xf numFmtId="1" fontId="1" fillId="0" borderId="0" xfId="0" applyNumberFormat="1" applyFont="1" applyBorder="1" applyAlignment="1" applyProtection="1">
      <alignment horizontal="center"/>
    </xf>
    <xf numFmtId="1" fontId="1" fillId="0" borderId="0" xfId="0" applyNumberFormat="1" applyFont="1" applyBorder="1" applyAlignment="1" applyProtection="1">
      <alignment horizontal="center" vertical="top"/>
    </xf>
    <xf numFmtId="1" fontId="2" fillId="0" borderId="0" xfId="0" applyNumberFormat="1" applyFont="1" applyBorder="1" applyAlignment="1" applyProtection="1">
      <alignment wrapText="1"/>
    </xf>
    <xf numFmtId="1" fontId="2" fillId="0" borderId="0" xfId="0" applyNumberFormat="1" applyFont="1" applyBorder="1" applyAlignment="1" applyProtection="1">
      <alignment horizontal="center"/>
    </xf>
    <xf numFmtId="2" fontId="2" fillId="0" borderId="0" xfId="0" applyNumberFormat="1" applyFont="1" applyBorder="1" applyAlignment="1" applyProtection="1">
      <alignment horizontal="center"/>
    </xf>
    <xf numFmtId="4" fontId="2" fillId="0" borderId="0" xfId="0" applyNumberFormat="1" applyFont="1" applyBorder="1" applyProtection="1"/>
    <xf numFmtId="1" fontId="7" fillId="0" borderId="5" xfId="0" applyNumberFormat="1" applyFont="1" applyBorder="1" applyAlignment="1" applyProtection="1"/>
    <xf numFmtId="1" fontId="9" fillId="0" borderId="5" xfId="0" applyNumberFormat="1" applyFont="1" applyBorder="1" applyAlignment="1" applyProtection="1">
      <alignment horizontal="center"/>
    </xf>
    <xf numFmtId="0" fontId="9" fillId="0" borderId="5" xfId="0" applyFont="1" applyBorder="1" applyAlignment="1" applyProtection="1">
      <alignment horizontal="center"/>
    </xf>
    <xf numFmtId="4" fontId="9" fillId="0" borderId="5" xfId="0" applyNumberFormat="1" applyFont="1" applyBorder="1" applyProtection="1"/>
    <xf numFmtId="165" fontId="7" fillId="0" borderId="5" xfId="0" applyNumberFormat="1" applyFont="1" applyBorder="1" applyProtection="1"/>
    <xf numFmtId="1" fontId="7" fillId="0" borderId="8" xfId="0" applyNumberFormat="1" applyFont="1" applyBorder="1" applyAlignment="1" applyProtection="1"/>
    <xf numFmtId="0" fontId="9" fillId="0" borderId="8" xfId="0" applyFont="1" applyBorder="1" applyAlignment="1" applyProtection="1">
      <alignment horizontal="center"/>
    </xf>
    <xf numFmtId="4" fontId="9" fillId="0" borderId="8" xfId="0" applyNumberFormat="1" applyFont="1" applyBorder="1" applyProtection="1"/>
    <xf numFmtId="165" fontId="7" fillId="0" borderId="8" xfId="0" applyNumberFormat="1" applyFont="1" applyBorder="1" applyProtection="1"/>
    <xf numFmtId="1" fontId="7" fillId="0" borderId="12" xfId="0" applyNumberFormat="1" applyFont="1" applyBorder="1" applyAlignment="1" applyProtection="1"/>
    <xf numFmtId="0" fontId="9" fillId="0" borderId="12" xfId="0" applyFont="1" applyBorder="1" applyAlignment="1" applyProtection="1">
      <alignment horizontal="center"/>
    </xf>
    <xf numFmtId="4" fontId="9" fillId="0" borderId="12" xfId="0" applyNumberFormat="1" applyFont="1" applyBorder="1" applyProtection="1"/>
    <xf numFmtId="165" fontId="7" fillId="0" borderId="12" xfId="0" applyNumberFormat="1" applyFont="1" applyBorder="1" applyProtection="1"/>
    <xf numFmtId="1" fontId="7" fillId="0" borderId="0" xfId="0" applyNumberFormat="1" applyFont="1" applyBorder="1" applyAlignment="1" applyProtection="1"/>
    <xf numFmtId="0" fontId="9" fillId="0" borderId="0" xfId="0" applyFont="1" applyBorder="1" applyAlignment="1" applyProtection="1">
      <alignment horizontal="center"/>
    </xf>
    <xf numFmtId="4" fontId="9" fillId="0" borderId="0" xfId="0" applyNumberFormat="1" applyFont="1" applyBorder="1" applyProtection="1"/>
    <xf numFmtId="165" fontId="7" fillId="0" borderId="0" xfId="0" applyNumberFormat="1" applyFont="1" applyBorder="1" applyProtection="1"/>
    <xf numFmtId="1" fontId="9" fillId="0" borderId="0" xfId="0" applyNumberFormat="1" applyFont="1" applyBorder="1" applyAlignment="1" applyProtection="1">
      <alignment horizontal="center" vertical="top"/>
    </xf>
    <xf numFmtId="1" fontId="7" fillId="0" borderId="3" xfId="0" applyNumberFormat="1" applyFont="1" applyBorder="1" applyAlignment="1" applyProtection="1">
      <alignment wrapText="1"/>
    </xf>
    <xf numFmtId="1" fontId="7" fillId="0" borderId="3" xfId="0" applyNumberFormat="1" applyFont="1" applyBorder="1" applyAlignment="1" applyProtection="1">
      <alignment horizontal="center"/>
    </xf>
    <xf numFmtId="0" fontId="17" fillId="0" borderId="3" xfId="0" applyFont="1" applyBorder="1" applyAlignment="1" applyProtection="1">
      <alignment horizontal="center"/>
    </xf>
    <xf numFmtId="4" fontId="17" fillId="0" borderId="3" xfId="0" applyNumberFormat="1" applyFont="1" applyBorder="1" applyProtection="1"/>
    <xf numFmtId="165" fontId="7" fillId="0" borderId="3" xfId="0" applyNumberFormat="1" applyFont="1" applyBorder="1" applyProtection="1"/>
    <xf numFmtId="1" fontId="9" fillId="0" borderId="0" xfId="0" applyNumberFormat="1" applyFont="1" applyBorder="1" applyAlignment="1" applyProtection="1">
      <alignment wrapText="1"/>
    </xf>
    <xf numFmtId="2" fontId="9" fillId="0" borderId="0" xfId="0" applyNumberFormat="1" applyFont="1" applyBorder="1" applyAlignment="1" applyProtection="1">
      <alignment horizontal="center"/>
    </xf>
    <xf numFmtId="1" fontId="9" fillId="0" borderId="0" xfId="0" applyNumberFormat="1" applyFont="1" applyBorder="1" applyAlignment="1" applyProtection="1">
      <alignment horizontal="center"/>
    </xf>
    <xf numFmtId="1" fontId="1" fillId="0" borderId="0" xfId="0" applyNumberFormat="1" applyFont="1" applyBorder="1" applyAlignment="1" applyProtection="1">
      <alignment wrapText="1"/>
    </xf>
    <xf numFmtId="1" fontId="2" fillId="0" borderId="6" xfId="0" applyNumberFormat="1" applyFont="1" applyBorder="1" applyAlignment="1" applyProtection="1">
      <alignment vertical="center" wrapText="1"/>
    </xf>
    <xf numFmtId="0" fontId="9" fillId="0" borderId="0" xfId="0" applyFont="1" applyAlignment="1" applyProtection="1">
      <alignment horizontal="center"/>
    </xf>
    <xf numFmtId="4" fontId="9" fillId="0" borderId="0" xfId="0" applyNumberFormat="1" applyFont="1" applyAlignment="1" applyProtection="1"/>
    <xf numFmtId="0" fontId="9" fillId="0" borderId="0" xfId="0" applyFont="1" applyBorder="1" applyProtection="1"/>
    <xf numFmtId="1" fontId="16" fillId="0" borderId="0" xfId="0" applyNumberFormat="1" applyFont="1" applyBorder="1" applyAlignment="1" applyProtection="1">
      <alignment horizontal="center" vertical="top"/>
    </xf>
    <xf numFmtId="1" fontId="16" fillId="0" borderId="0" xfId="0" applyNumberFormat="1" applyFont="1" applyBorder="1" applyAlignment="1" applyProtection="1">
      <alignment horizontal="center" wrapText="1"/>
    </xf>
    <xf numFmtId="2" fontId="16" fillId="0" borderId="0" xfId="0" applyNumberFormat="1" applyFont="1" applyBorder="1" applyAlignment="1" applyProtection="1">
      <alignment horizontal="center"/>
    </xf>
    <xf numFmtId="1" fontId="16" fillId="0" borderId="0" xfId="0" applyNumberFormat="1" applyFont="1" applyBorder="1" applyAlignment="1" applyProtection="1">
      <alignment horizontal="center"/>
    </xf>
    <xf numFmtId="4" fontId="16" fillId="0" borderId="0" xfId="0" applyNumberFormat="1" applyFont="1" applyBorder="1" applyAlignment="1" applyProtection="1">
      <alignment horizontal="center"/>
    </xf>
    <xf numFmtId="1" fontId="1" fillId="0" borderId="2" xfId="0" applyNumberFormat="1" applyFont="1" applyBorder="1" applyAlignment="1" applyProtection="1">
      <alignment horizontal="center" vertical="top"/>
    </xf>
    <xf numFmtId="1" fontId="1" fillId="0" borderId="2" xfId="0" applyNumberFormat="1" applyFont="1" applyBorder="1" applyAlignment="1" applyProtection="1">
      <alignment vertical="top" wrapText="1"/>
    </xf>
    <xf numFmtId="1" fontId="1" fillId="0" borderId="2" xfId="0" applyNumberFormat="1" applyFont="1" applyBorder="1" applyAlignment="1" applyProtection="1">
      <alignment horizontal="center"/>
    </xf>
    <xf numFmtId="4" fontId="1" fillId="0" borderId="2" xfId="0" applyNumberFormat="1" applyFont="1" applyBorder="1" applyAlignment="1" applyProtection="1">
      <alignment horizontal="center"/>
    </xf>
    <xf numFmtId="4" fontId="1" fillId="0" borderId="2" xfId="0" applyNumberFormat="1" applyFont="1" applyBorder="1" applyProtection="1"/>
    <xf numFmtId="0" fontId="1" fillId="0" borderId="2" xfId="0" applyNumberFormat="1" applyFont="1" applyBorder="1" applyAlignment="1" applyProtection="1">
      <alignment vertical="top" wrapText="1"/>
    </xf>
    <xf numFmtId="1" fontId="1" fillId="0" borderId="9" xfId="0" applyNumberFormat="1" applyFont="1" applyBorder="1" applyAlignment="1" applyProtection="1">
      <alignment vertical="top" wrapText="1"/>
    </xf>
    <xf numFmtId="1" fontId="1" fillId="0" borderId="9" xfId="0" applyNumberFormat="1" applyFont="1" applyBorder="1" applyAlignment="1" applyProtection="1">
      <alignment horizontal="center"/>
    </xf>
    <xf numFmtId="4" fontId="1" fillId="0" borderId="9" xfId="0" applyNumberFormat="1" applyFont="1" applyBorder="1" applyAlignment="1" applyProtection="1">
      <alignment horizontal="center"/>
    </xf>
    <xf numFmtId="4" fontId="1" fillId="0" borderId="9" xfId="0" applyNumberFormat="1" applyFont="1" applyBorder="1" applyProtection="1"/>
    <xf numFmtId="1" fontId="2" fillId="0" borderId="0" xfId="0" applyNumberFormat="1" applyFont="1" applyBorder="1" applyAlignment="1" applyProtection="1">
      <alignment horizontal="center" vertical="top"/>
    </xf>
    <xf numFmtId="1" fontId="2" fillId="0" borderId="3" xfId="0" applyNumberFormat="1" applyFont="1" applyBorder="1" applyAlignment="1" applyProtection="1">
      <alignment horizontal="right" wrapText="1"/>
    </xf>
    <xf numFmtId="1" fontId="2" fillId="0" borderId="3" xfId="0" applyNumberFormat="1" applyFont="1" applyBorder="1" applyAlignment="1" applyProtection="1">
      <alignment horizontal="center"/>
    </xf>
    <xf numFmtId="2" fontId="2" fillId="0" borderId="3" xfId="0" applyNumberFormat="1" applyFont="1" applyBorder="1" applyAlignment="1" applyProtection="1">
      <alignment horizontal="center"/>
    </xf>
    <xf numFmtId="2" fontId="2" fillId="0" borderId="3" xfId="0" applyNumberFormat="1" applyFont="1" applyBorder="1" applyAlignment="1" applyProtection="1">
      <alignment horizontal="right"/>
    </xf>
    <xf numFmtId="165" fontId="2" fillId="0" borderId="3" xfId="0" applyNumberFormat="1" applyFont="1" applyBorder="1" applyProtection="1"/>
    <xf numFmtId="0" fontId="2" fillId="0" borderId="0" xfId="4" applyFont="1" applyFill="1" applyBorder="1" applyAlignment="1" applyProtection="1">
      <alignment vertical="top" wrapText="1"/>
    </xf>
    <xf numFmtId="0" fontId="1" fillId="0" borderId="0" xfId="0" applyFont="1" applyBorder="1" applyAlignment="1" applyProtection="1">
      <alignment horizontal="center"/>
    </xf>
    <xf numFmtId="2" fontId="19" fillId="0" borderId="9" xfId="0" applyNumberFormat="1" applyFont="1" applyBorder="1" applyAlignment="1" applyProtection="1">
      <alignment horizontal="right"/>
    </xf>
    <xf numFmtId="1" fontId="1" fillId="0" borderId="11" xfId="0" applyNumberFormat="1" applyFont="1" applyBorder="1" applyAlignment="1" applyProtection="1">
      <alignment horizontal="center" vertical="top"/>
    </xf>
    <xf numFmtId="0" fontId="1" fillId="0" borderId="11" xfId="0" applyNumberFormat="1" applyFont="1" applyBorder="1" applyAlignment="1" applyProtection="1">
      <alignment horizontal="left" vertical="top" wrapText="1"/>
    </xf>
    <xf numFmtId="1" fontId="1" fillId="0" borderId="11" xfId="0" applyNumberFormat="1" applyFont="1" applyBorder="1" applyAlignment="1" applyProtection="1">
      <alignment horizontal="center"/>
    </xf>
    <xf numFmtId="4" fontId="1" fillId="0" borderId="11" xfId="0" applyNumberFormat="1" applyFont="1" applyBorder="1" applyProtection="1"/>
    <xf numFmtId="1" fontId="1" fillId="0" borderId="10" xfId="0" applyNumberFormat="1" applyFont="1" applyBorder="1" applyAlignment="1" applyProtection="1">
      <alignment horizontal="center" vertical="top"/>
    </xf>
    <xf numFmtId="0" fontId="1" fillId="0" borderId="10" xfId="0" quotePrefix="1" applyNumberFormat="1" applyFont="1" applyBorder="1" applyAlignment="1" applyProtection="1">
      <alignment horizontal="left" vertical="top" wrapText="1"/>
    </xf>
    <xf numFmtId="1" fontId="1" fillId="0" borderId="10" xfId="0" applyNumberFormat="1" applyFont="1" applyBorder="1" applyAlignment="1" applyProtection="1">
      <alignment horizontal="center"/>
    </xf>
    <xf numFmtId="4" fontId="1" fillId="0" borderId="10" xfId="0" applyNumberFormat="1" applyFont="1" applyBorder="1" applyProtection="1"/>
    <xf numFmtId="1" fontId="1" fillId="0" borderId="0" xfId="0" applyNumberFormat="1" applyFont="1" applyBorder="1" applyAlignment="1" applyProtection="1">
      <alignment vertical="top" wrapText="1"/>
    </xf>
    <xf numFmtId="9" fontId="1" fillId="0" borderId="0" xfId="0" applyNumberFormat="1" applyFont="1" applyBorder="1" applyAlignment="1" applyProtection="1">
      <alignment horizontal="center"/>
    </xf>
    <xf numFmtId="0" fontId="1" fillId="0" borderId="0" xfId="0" applyFont="1" applyBorder="1" applyProtection="1"/>
    <xf numFmtId="4" fontId="2" fillId="0" borderId="3" xfId="0" applyNumberFormat="1" applyFont="1" applyBorder="1" applyProtection="1"/>
    <xf numFmtId="2" fontId="19" fillId="0" borderId="8" xfId="0" applyNumberFormat="1" applyFont="1" applyBorder="1" applyAlignment="1" applyProtection="1">
      <alignment horizontal="right"/>
    </xf>
    <xf numFmtId="2" fontId="1" fillId="0" borderId="2" xfId="0" applyNumberFormat="1" applyFont="1" applyBorder="1" applyAlignment="1" applyProtection="1">
      <alignment horizontal="center"/>
    </xf>
    <xf numFmtId="0" fontId="1" fillId="0" borderId="0" xfId="0" applyNumberFormat="1" applyFont="1" applyBorder="1" applyAlignment="1" applyProtection="1">
      <alignment vertical="top" wrapText="1"/>
    </xf>
    <xf numFmtId="1" fontId="2" fillId="0" borderId="3" xfId="0" applyNumberFormat="1" applyFont="1" applyBorder="1" applyAlignment="1" applyProtection="1">
      <alignment wrapText="1"/>
    </xf>
    <xf numFmtId="4" fontId="1" fillId="0" borderId="2" xfId="0" applyNumberFormat="1" applyFont="1" applyBorder="1" applyProtection="1">
      <protection locked="0"/>
    </xf>
    <xf numFmtId="4" fontId="1" fillId="0" borderId="11" xfId="0" applyNumberFormat="1" applyFont="1" applyBorder="1" applyAlignment="1" applyProtection="1">
      <alignment horizontal="right"/>
      <protection locked="0"/>
    </xf>
    <xf numFmtId="4" fontId="1" fillId="0" borderId="10" xfId="0" applyNumberFormat="1" applyFont="1" applyBorder="1" applyAlignment="1" applyProtection="1">
      <alignment horizontal="right"/>
      <protection locked="0"/>
    </xf>
    <xf numFmtId="4" fontId="1" fillId="0" borderId="2" xfId="0" applyNumberFormat="1" applyFont="1" applyBorder="1" applyAlignment="1" applyProtection="1">
      <alignment horizontal="right"/>
      <protection locked="0"/>
    </xf>
    <xf numFmtId="0" fontId="1" fillId="0" borderId="0" xfId="0" applyFont="1" applyFill="1" applyAlignment="1" applyProtection="1">
      <alignment vertical="top"/>
    </xf>
    <xf numFmtId="0" fontId="1" fillId="0" borderId="0" xfId="0" applyFont="1" applyFill="1" applyAlignment="1" applyProtection="1">
      <alignment horizontal="center"/>
    </xf>
    <xf numFmtId="0" fontId="11" fillId="0" borderId="0" xfId="0" applyFont="1" applyProtection="1"/>
    <xf numFmtId="0" fontId="7" fillId="0" borderId="0" xfId="0" applyFont="1" applyFill="1" applyAlignment="1" applyProtection="1">
      <alignment horizontal="left" vertical="center"/>
    </xf>
    <xf numFmtId="0" fontId="1" fillId="0" borderId="0" xfId="0" applyFont="1" applyFill="1" applyBorder="1" applyAlignment="1" applyProtection="1">
      <alignment horizontal="left" vertical="top"/>
    </xf>
    <xf numFmtId="164" fontId="1" fillId="0" borderId="0" xfId="0" applyNumberFormat="1" applyFont="1" applyFill="1" applyBorder="1" applyAlignment="1" applyProtection="1">
      <alignment horizontal="center"/>
    </xf>
    <xf numFmtId="4" fontId="1" fillId="0" borderId="0" xfId="0" applyNumberFormat="1" applyFont="1" applyFill="1" applyBorder="1" applyAlignment="1" applyProtection="1"/>
    <xf numFmtId="14" fontId="1" fillId="0" borderId="0" xfId="0" applyNumberFormat="1" applyFont="1" applyFill="1" applyAlignment="1" applyProtection="1">
      <alignment horizontal="center"/>
    </xf>
    <xf numFmtId="164" fontId="1" fillId="0" borderId="0" xfId="0" applyNumberFormat="1" applyFont="1" applyFill="1" applyAlignment="1" applyProtection="1">
      <alignment horizontal="center"/>
    </xf>
    <xf numFmtId="4" fontId="1" fillId="0" borderId="0" xfId="0" applyNumberFormat="1" applyFont="1" applyFill="1" applyAlignment="1" applyProtection="1"/>
    <xf numFmtId="4" fontId="1" fillId="0" borderId="0" xfId="0" applyNumberFormat="1" applyFont="1" applyFill="1" applyProtection="1"/>
    <xf numFmtId="0" fontId="8" fillId="0" borderId="0" xfId="0" applyFont="1" applyFill="1" applyAlignment="1" applyProtection="1">
      <alignment horizontal="center" vertical="top"/>
    </xf>
    <xf numFmtId="0" fontId="8" fillId="0" borderId="0" xfId="0" applyFont="1" applyFill="1" applyAlignment="1" applyProtection="1">
      <alignment vertical="top"/>
    </xf>
    <xf numFmtId="164" fontId="8" fillId="0" borderId="0" xfId="0" applyNumberFormat="1" applyFont="1" applyFill="1" applyAlignment="1" applyProtection="1">
      <alignment horizontal="center"/>
    </xf>
    <xf numFmtId="0" fontId="23" fillId="0" borderId="0" xfId="0" applyFont="1" applyFill="1" applyAlignment="1" applyProtection="1">
      <alignment horizontal="center"/>
    </xf>
    <xf numFmtId="4" fontId="23" fillId="0" borderId="0" xfId="0" applyNumberFormat="1" applyFont="1" applyFill="1" applyAlignment="1" applyProtection="1"/>
    <xf numFmtId="4" fontId="23" fillId="0" borderId="0" xfId="0" applyNumberFormat="1" applyFont="1" applyFill="1" applyProtection="1"/>
    <xf numFmtId="166" fontId="2" fillId="0" borderId="5" xfId="0" applyNumberFormat="1" applyFont="1" applyFill="1" applyBorder="1" applyAlignment="1" applyProtection="1">
      <alignment horizontal="center" vertical="center"/>
    </xf>
    <xf numFmtId="0" fontId="7" fillId="0" borderId="5" xfId="0" applyFont="1" applyFill="1" applyBorder="1" applyAlignment="1" applyProtection="1">
      <alignment vertical="center"/>
    </xf>
    <xf numFmtId="164" fontId="7" fillId="0" borderId="5" xfId="0" applyNumberFormat="1" applyFont="1" applyFill="1" applyBorder="1" applyAlignment="1" applyProtection="1">
      <alignment horizontal="center" vertical="center"/>
    </xf>
    <xf numFmtId="4" fontId="9" fillId="0" borderId="5" xfId="0" applyNumberFormat="1" applyFont="1" applyFill="1" applyBorder="1" applyAlignment="1" applyProtection="1">
      <alignment vertical="center"/>
    </xf>
    <xf numFmtId="165" fontId="7" fillId="0" borderId="5" xfId="0" applyNumberFormat="1" applyFont="1" applyFill="1" applyBorder="1" applyAlignment="1" applyProtection="1">
      <alignment vertical="center"/>
    </xf>
    <xf numFmtId="0" fontId="7" fillId="0" borderId="0" xfId="0" applyFont="1" applyFill="1" applyAlignment="1" applyProtection="1">
      <alignment vertical="top"/>
    </xf>
    <xf numFmtId="164" fontId="7" fillId="0" borderId="0" xfId="0" applyNumberFormat="1" applyFont="1" applyFill="1" applyAlignment="1" applyProtection="1">
      <alignment horizontal="center"/>
    </xf>
    <xf numFmtId="0" fontId="9" fillId="0" borderId="0" xfId="0" applyFont="1" applyFill="1" applyAlignment="1" applyProtection="1">
      <alignment horizontal="center"/>
    </xf>
    <xf numFmtId="4" fontId="9" fillId="0" borderId="0" xfId="0" applyNumberFormat="1" applyFont="1" applyFill="1" applyAlignment="1" applyProtection="1"/>
    <xf numFmtId="165" fontId="7" fillId="0" borderId="0" xfId="0" applyNumberFormat="1" applyFont="1" applyFill="1" applyProtection="1"/>
    <xf numFmtId="165" fontId="8" fillId="0" borderId="0" xfId="0" applyNumberFormat="1" applyFont="1" applyFill="1" applyProtection="1"/>
    <xf numFmtId="0" fontId="8" fillId="0" borderId="3" xfId="0" applyFont="1" applyFill="1" applyBorder="1" applyAlignment="1" applyProtection="1">
      <alignment vertical="top"/>
    </xf>
    <xf numFmtId="164" fontId="8" fillId="0" borderId="3" xfId="0" applyNumberFormat="1" applyFont="1" applyFill="1" applyBorder="1" applyAlignment="1" applyProtection="1">
      <alignment horizontal="center"/>
    </xf>
    <xf numFmtId="0" fontId="23" fillId="0" borderId="3" xfId="0" applyFont="1" applyFill="1" applyBorder="1" applyAlignment="1" applyProtection="1">
      <alignment horizontal="center"/>
    </xf>
    <xf numFmtId="4" fontId="23" fillId="0" borderId="3" xfId="0" applyNumberFormat="1" applyFont="1" applyFill="1" applyBorder="1" applyAlignment="1" applyProtection="1"/>
    <xf numFmtId="165" fontId="8" fillId="0" borderId="3" xfId="0" applyNumberFormat="1" applyFont="1" applyFill="1" applyBorder="1" applyProtection="1"/>
    <xf numFmtId="0" fontId="1" fillId="0" borderId="0" xfId="0" applyFont="1" applyFill="1" applyAlignment="1" applyProtection="1">
      <alignment horizontal="center" vertical="top"/>
    </xf>
    <xf numFmtId="165" fontId="1" fillId="0" borderId="0" xfId="0" applyNumberFormat="1" applyFont="1" applyFill="1" applyProtection="1"/>
    <xf numFmtId="0" fontId="2" fillId="0" borderId="0" xfId="0" applyFont="1" applyFill="1" applyAlignment="1" applyProtection="1">
      <alignment vertical="top"/>
    </xf>
    <xf numFmtId="164" fontId="2" fillId="0" borderId="0" xfId="0" applyNumberFormat="1" applyFont="1" applyFill="1" applyAlignment="1" applyProtection="1">
      <alignment horizontal="center"/>
    </xf>
    <xf numFmtId="165" fontId="2" fillId="0" borderId="0" xfId="0" applyNumberFormat="1" applyFont="1" applyFill="1" applyProtection="1"/>
    <xf numFmtId="1" fontId="1" fillId="0" borderId="0" xfId="0" applyNumberFormat="1" applyFont="1" applyFill="1" applyBorder="1" applyAlignment="1" applyProtection="1">
      <alignment horizontal="center" vertical="top"/>
    </xf>
    <xf numFmtId="0" fontId="1" fillId="0" borderId="0" xfId="0" applyNumberFormat="1" applyFont="1" applyFill="1" applyBorder="1" applyAlignment="1" applyProtection="1">
      <alignment horizontal="center" vertical="top"/>
    </xf>
    <xf numFmtId="4" fontId="1" fillId="0" borderId="0" xfId="0" applyNumberFormat="1" applyFont="1" applyFill="1" applyBorder="1" applyAlignment="1" applyProtection="1">
      <alignment horizontal="justify"/>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horizontal="center"/>
    </xf>
    <xf numFmtId="1"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vertical="center"/>
    </xf>
    <xf numFmtId="0" fontId="7" fillId="0" borderId="5" xfId="0" applyNumberFormat="1" applyFont="1" applyFill="1" applyBorder="1" applyAlignment="1" applyProtection="1">
      <alignment horizontal="center" vertical="center"/>
    </xf>
    <xf numFmtId="2" fontId="7" fillId="0" borderId="5"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vertical="center"/>
    </xf>
    <xf numFmtId="165" fontId="1" fillId="0" borderId="0" xfId="0" applyNumberFormat="1" applyFont="1" applyFill="1" applyBorder="1" applyAlignment="1" applyProtection="1">
      <alignment horizontal="center"/>
    </xf>
    <xf numFmtId="0" fontId="7" fillId="0" borderId="5"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top"/>
    </xf>
    <xf numFmtId="1" fontId="7" fillId="0" borderId="4"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vertical="center"/>
    </xf>
    <xf numFmtId="0" fontId="7" fillId="0" borderId="4" xfId="0" applyNumberFormat="1" applyFont="1" applyFill="1" applyBorder="1" applyAlignment="1" applyProtection="1">
      <alignment horizontal="center" vertical="center"/>
    </xf>
    <xf numFmtId="2" fontId="7" fillId="0" borderId="4" xfId="0" applyNumberFormat="1" applyFont="1" applyFill="1" applyBorder="1" applyAlignment="1" applyProtection="1">
      <alignment horizontal="center" vertical="center"/>
    </xf>
    <xf numFmtId="4" fontId="7" fillId="0" borderId="4" xfId="0" applyNumberFormat="1" applyFont="1" applyFill="1" applyBorder="1" applyAlignment="1" applyProtection="1">
      <alignment vertical="center"/>
    </xf>
    <xf numFmtId="165" fontId="7" fillId="0" borderId="4"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top"/>
    </xf>
    <xf numFmtId="165" fontId="1" fillId="0" borderId="0" xfId="0" applyNumberFormat="1" applyFont="1" applyFill="1" applyBorder="1" applyAlignment="1" applyProtection="1">
      <alignment horizontal="justify"/>
    </xf>
    <xf numFmtId="1" fontId="2" fillId="0" borderId="0" xfId="0" applyNumberFormat="1" applyFont="1" applyFill="1" applyBorder="1" applyAlignment="1" applyProtection="1">
      <alignment horizontal="center" vertical="center"/>
    </xf>
    <xf numFmtId="0" fontId="7" fillId="0" borderId="3" xfId="0" applyFont="1" applyFill="1" applyBorder="1" applyAlignment="1" applyProtection="1">
      <alignment vertical="center"/>
    </xf>
    <xf numFmtId="0" fontId="9" fillId="0" borderId="3" xfId="0" applyNumberFormat="1" applyFont="1" applyFill="1" applyBorder="1" applyAlignment="1" applyProtection="1">
      <alignment horizontal="center" vertical="center"/>
    </xf>
    <xf numFmtId="2" fontId="9" fillId="0" borderId="3" xfId="0" applyNumberFormat="1" applyFont="1" applyFill="1" applyBorder="1" applyAlignment="1" applyProtection="1">
      <alignment horizontal="center" vertical="center"/>
    </xf>
    <xf numFmtId="4" fontId="9" fillId="0" borderId="3" xfId="0" applyNumberFormat="1" applyFont="1" applyFill="1" applyBorder="1" applyAlignment="1" applyProtection="1">
      <alignment vertical="center"/>
    </xf>
    <xf numFmtId="166" fontId="2" fillId="0" borderId="0" xfId="0" applyNumberFormat="1" applyFont="1" applyFill="1" applyBorder="1" applyAlignment="1" applyProtection="1">
      <alignment horizontal="center" vertical="top"/>
    </xf>
    <xf numFmtId="4" fontId="25" fillId="0" borderId="2" xfId="9"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vertical="top"/>
    </xf>
    <xf numFmtId="1" fontId="1" fillId="0" borderId="2" xfId="0" applyNumberFormat="1" applyFont="1" applyFill="1" applyBorder="1" applyAlignment="1" applyProtection="1">
      <alignment horizontal="center" vertical="top"/>
    </xf>
    <xf numFmtId="0" fontId="1" fillId="0" borderId="2" xfId="0" applyNumberFormat="1" applyFont="1" applyFill="1" applyBorder="1" applyAlignment="1" applyProtection="1">
      <alignment vertical="top" wrapText="1"/>
    </xf>
    <xf numFmtId="0" fontId="1" fillId="0" borderId="2" xfId="0" applyNumberFormat="1" applyFont="1" applyFill="1" applyBorder="1" applyAlignment="1" applyProtection="1">
      <alignment horizontal="center" wrapText="1"/>
    </xf>
    <xf numFmtId="0" fontId="1" fillId="0" borderId="0" xfId="0" applyNumberFormat="1" applyFont="1" applyFill="1" applyBorder="1" applyAlignment="1" applyProtection="1">
      <alignment vertical="top" wrapText="1"/>
    </xf>
    <xf numFmtId="0" fontId="1" fillId="0" borderId="2" xfId="0" applyNumberFormat="1" applyFont="1" applyFill="1" applyBorder="1" applyAlignment="1" applyProtection="1">
      <alignment horizontal="left" vertical="top" wrapText="1"/>
    </xf>
    <xf numFmtId="0" fontId="1" fillId="0" borderId="2" xfId="0" applyNumberFormat="1" applyFont="1" applyFill="1" applyBorder="1" applyAlignment="1" applyProtection="1">
      <alignment horizontal="center"/>
    </xf>
    <xf numFmtId="2" fontId="1" fillId="0" borderId="2" xfId="0" applyNumberFormat="1" applyFont="1" applyFill="1" applyBorder="1" applyAlignment="1" applyProtection="1">
      <alignment horizontal="center"/>
    </xf>
    <xf numFmtId="0" fontId="2" fillId="0" borderId="3" xfId="0" applyNumberFormat="1" applyFont="1" applyFill="1" applyBorder="1" applyAlignment="1" applyProtection="1">
      <alignment horizontal="right" vertical="center"/>
    </xf>
    <xf numFmtId="0" fontId="1" fillId="0" borderId="3" xfId="0" applyNumberFormat="1" applyFont="1" applyFill="1" applyBorder="1" applyAlignment="1" applyProtection="1">
      <alignment horizontal="center" vertical="center"/>
    </xf>
    <xf numFmtId="2" fontId="1" fillId="0" borderId="3" xfId="0" applyNumberFormat="1" applyFont="1" applyFill="1" applyBorder="1" applyAlignment="1" applyProtection="1">
      <alignment horizontal="center" vertical="center"/>
    </xf>
    <xf numFmtId="4" fontId="1" fillId="0" borderId="3" xfId="0" applyNumberFormat="1" applyFont="1" applyFill="1" applyBorder="1" applyAlignment="1" applyProtection="1">
      <alignment vertical="center"/>
    </xf>
    <xf numFmtId="0" fontId="2" fillId="0" borderId="0"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center" vertical="center"/>
    </xf>
    <xf numFmtId="165"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top" wrapText="1"/>
    </xf>
    <xf numFmtId="1" fontId="1" fillId="0" borderId="11" xfId="0" applyNumberFormat="1" applyFont="1" applyFill="1" applyBorder="1" applyAlignment="1" applyProtection="1">
      <alignment horizontal="center" vertical="top"/>
    </xf>
    <xf numFmtId="0" fontId="1" fillId="0" borderId="11" xfId="0" applyFont="1" applyFill="1" applyBorder="1" applyAlignment="1" applyProtection="1">
      <alignment horizontal="left" vertical="top" wrapText="1"/>
    </xf>
    <xf numFmtId="0" fontId="1" fillId="0" borderId="11" xfId="0" applyNumberFormat="1" applyFont="1" applyFill="1" applyBorder="1" applyAlignment="1" applyProtection="1">
      <alignment horizontal="center"/>
    </xf>
    <xf numFmtId="2" fontId="1" fillId="0" borderId="11" xfId="0" applyNumberFormat="1" applyFont="1" applyFill="1" applyBorder="1" applyAlignment="1" applyProtection="1">
      <alignment horizontal="center"/>
    </xf>
    <xf numFmtId="4" fontId="2" fillId="0" borderId="11" xfId="0" applyNumberFormat="1" applyFont="1" applyFill="1" applyBorder="1" applyAlignment="1" applyProtection="1">
      <alignment horizontal="right"/>
    </xf>
    <xf numFmtId="1" fontId="1" fillId="0" borderId="10" xfId="0" applyNumberFormat="1" applyFont="1" applyFill="1" applyBorder="1" applyAlignment="1" applyProtection="1">
      <alignment horizontal="center" vertical="top"/>
    </xf>
    <xf numFmtId="0" fontId="1" fillId="0" borderId="10" xfId="0" applyFont="1" applyFill="1" applyBorder="1" applyAlignment="1" applyProtection="1">
      <alignment horizontal="left" vertical="top" wrapText="1"/>
    </xf>
    <xf numFmtId="0" fontId="1" fillId="0" borderId="10" xfId="0" applyNumberFormat="1" applyFont="1" applyFill="1" applyBorder="1" applyAlignment="1" applyProtection="1">
      <alignment horizontal="center"/>
    </xf>
    <xf numFmtId="2" fontId="1" fillId="0" borderId="10" xfId="0" applyNumberFormat="1" applyFont="1" applyFill="1" applyBorder="1" applyAlignment="1" applyProtection="1">
      <alignment horizontal="center"/>
    </xf>
    <xf numFmtId="4" fontId="2" fillId="0" borderId="10" xfId="0" applyNumberFormat="1" applyFont="1" applyFill="1" applyBorder="1" applyAlignment="1" applyProtection="1">
      <alignment horizontal="right"/>
    </xf>
    <xf numFmtId="49" fontId="1" fillId="0" borderId="10" xfId="0" applyNumberFormat="1" applyFont="1" applyFill="1" applyBorder="1" applyAlignment="1" applyProtection="1">
      <alignment horizontal="left" vertical="top" wrapText="1"/>
    </xf>
    <xf numFmtId="0" fontId="1" fillId="0" borderId="10" xfId="0" applyFont="1" applyFill="1" applyBorder="1" applyAlignment="1" applyProtection="1">
      <alignment horizontal="center"/>
    </xf>
    <xf numFmtId="4" fontId="1" fillId="0" borderId="10" xfId="0" applyNumberFormat="1" applyFont="1" applyFill="1" applyBorder="1" applyAlignment="1" applyProtection="1">
      <alignment horizontal="right"/>
    </xf>
    <xf numFmtId="1" fontId="1" fillId="0" borderId="7" xfId="0" applyNumberFormat="1" applyFont="1" applyFill="1" applyBorder="1" applyAlignment="1" applyProtection="1">
      <alignment horizontal="center" vertical="top"/>
    </xf>
    <xf numFmtId="49" fontId="1" fillId="0" borderId="7" xfId="0" applyNumberFormat="1" applyFont="1" applyFill="1" applyBorder="1" applyAlignment="1" applyProtection="1">
      <alignment horizontal="left" vertical="top" wrapText="1"/>
    </xf>
    <xf numFmtId="0" fontId="1" fillId="0" borderId="7" xfId="0" applyFont="1" applyFill="1" applyBorder="1" applyAlignment="1" applyProtection="1">
      <alignment horizontal="center"/>
    </xf>
    <xf numFmtId="2" fontId="1" fillId="0" borderId="7" xfId="0" applyNumberFormat="1" applyFont="1" applyFill="1" applyBorder="1" applyAlignment="1" applyProtection="1">
      <alignment horizontal="center"/>
    </xf>
    <xf numFmtId="4" fontId="1" fillId="0" borderId="7" xfId="0" applyNumberFormat="1" applyFont="1" applyFill="1" applyBorder="1" applyAlignment="1" applyProtection="1">
      <alignment horizontal="right"/>
    </xf>
    <xf numFmtId="0" fontId="1" fillId="0" borderId="0" xfId="0" applyFont="1" applyFill="1" applyAlignment="1" applyProtection="1">
      <alignment horizontal="left" vertical="top" wrapText="1"/>
    </xf>
    <xf numFmtId="49" fontId="1" fillId="0" borderId="0" xfId="0" applyNumberFormat="1" applyFont="1" applyFill="1" applyAlignment="1" applyProtection="1">
      <alignment vertical="top" wrapText="1"/>
    </xf>
    <xf numFmtId="49" fontId="1" fillId="0" borderId="2" xfId="0" applyNumberFormat="1" applyFont="1" applyFill="1" applyBorder="1" applyAlignment="1" applyProtection="1">
      <alignment horizontal="left" vertical="top" wrapText="1"/>
    </xf>
    <xf numFmtId="49" fontId="1" fillId="0" borderId="0" xfId="0" applyNumberFormat="1" applyFont="1" applyFill="1" applyAlignment="1" applyProtection="1">
      <alignment horizontal="left" vertical="top" wrapText="1"/>
    </xf>
    <xf numFmtId="0" fontId="1" fillId="0" borderId="2" xfId="3" applyFont="1" applyFill="1" applyBorder="1" applyAlignment="1" applyProtection="1">
      <alignment vertical="top" wrapText="1"/>
    </xf>
    <xf numFmtId="2" fontId="1" fillId="0" borderId="2" xfId="0" applyNumberFormat="1" applyFont="1" applyFill="1" applyBorder="1" applyAlignment="1" applyProtection="1">
      <alignment vertical="top" wrapText="1"/>
    </xf>
    <xf numFmtId="49" fontId="1" fillId="0" borderId="0" xfId="0" applyNumberFormat="1" applyFont="1" applyFill="1" applyBorder="1" applyAlignment="1" applyProtection="1">
      <alignment horizontal="left" vertical="top" wrapText="1"/>
    </xf>
    <xf numFmtId="4" fontId="1" fillId="0" borderId="2" xfId="3" applyNumberFormat="1" applyFont="1" applyFill="1" applyBorder="1" applyAlignment="1" applyProtection="1">
      <alignment wrapText="1"/>
    </xf>
    <xf numFmtId="49" fontId="1" fillId="0" borderId="2" xfId="0" applyNumberFormat="1" applyFont="1" applyFill="1" applyBorder="1" applyAlignment="1" applyProtection="1">
      <alignment horizontal="left" vertical="center" wrapText="1"/>
    </xf>
    <xf numFmtId="0" fontId="1" fillId="0" borderId="0" xfId="0" applyFont="1" applyFill="1" applyBorder="1" applyAlignment="1" applyProtection="1">
      <alignment vertical="top"/>
    </xf>
    <xf numFmtId="0" fontId="2" fillId="0" borderId="3" xfId="0" applyNumberFormat="1" applyFont="1" applyFill="1" applyBorder="1" applyAlignment="1" applyProtection="1">
      <alignment horizontal="right" vertical="top" wrapText="1"/>
    </xf>
    <xf numFmtId="0" fontId="1" fillId="0" borderId="3" xfId="0" applyNumberFormat="1" applyFont="1" applyFill="1" applyBorder="1" applyAlignment="1" applyProtection="1">
      <alignment horizontal="center" vertical="top" wrapText="1"/>
    </xf>
    <xf numFmtId="2" fontId="1" fillId="0" borderId="3" xfId="0" applyNumberFormat="1" applyFont="1" applyFill="1" applyBorder="1" applyAlignment="1" applyProtection="1">
      <alignment horizontal="center" wrapText="1"/>
    </xf>
    <xf numFmtId="4" fontId="1" fillId="0" borderId="3" xfId="0" applyNumberFormat="1" applyFont="1" applyFill="1" applyBorder="1" applyAlignment="1" applyProtection="1"/>
    <xf numFmtId="165" fontId="2" fillId="0" borderId="3" xfId="0" applyNumberFormat="1" applyFont="1" applyFill="1" applyBorder="1" applyAlignment="1" applyProtection="1">
      <alignment horizontal="right"/>
    </xf>
    <xf numFmtId="0" fontId="1" fillId="0" borderId="0" xfId="0" applyNumberFormat="1" applyFont="1" applyFill="1" applyBorder="1" applyAlignment="1" applyProtection="1">
      <alignment horizontal="center" vertical="top" wrapText="1"/>
    </xf>
    <xf numFmtId="2" fontId="1" fillId="0" borderId="0" xfId="0" applyNumberFormat="1" applyFont="1" applyFill="1" applyBorder="1" applyAlignment="1" applyProtection="1">
      <alignment horizontal="center" wrapText="1"/>
    </xf>
    <xf numFmtId="0" fontId="2" fillId="0" borderId="0" xfId="0" applyNumberFormat="1" applyFont="1" applyFill="1" applyBorder="1" applyAlignment="1" applyProtection="1">
      <alignment horizontal="center"/>
    </xf>
    <xf numFmtId="9" fontId="1" fillId="0" borderId="0" xfId="0" applyNumberFormat="1" applyFont="1" applyFill="1" applyBorder="1" applyAlignment="1" applyProtection="1">
      <alignment horizontal="center" wrapText="1"/>
    </xf>
    <xf numFmtId="0" fontId="1" fillId="0" borderId="11" xfId="0" applyNumberFormat="1" applyFont="1" applyFill="1" applyBorder="1" applyAlignment="1" applyProtection="1">
      <alignment horizontal="left" vertical="top" wrapText="1"/>
    </xf>
    <xf numFmtId="9" fontId="1" fillId="0" borderId="11" xfId="0" applyNumberFormat="1" applyFont="1" applyFill="1" applyBorder="1" applyAlignment="1" applyProtection="1">
      <alignment horizontal="center" wrapText="1"/>
    </xf>
    <xf numFmtId="4" fontId="1" fillId="0" borderId="11" xfId="0" applyNumberFormat="1" applyFont="1" applyFill="1" applyBorder="1" applyAlignment="1" applyProtection="1">
      <alignment horizontal="justify"/>
    </xf>
    <xf numFmtId="0" fontId="1" fillId="0" borderId="7" xfId="0" applyNumberFormat="1" applyFont="1" applyFill="1" applyBorder="1" applyAlignment="1" applyProtection="1">
      <alignment vertical="top" wrapText="1"/>
    </xf>
    <xf numFmtId="0" fontId="1" fillId="0" borderId="7" xfId="0" applyNumberFormat="1" applyFont="1" applyFill="1" applyBorder="1" applyAlignment="1" applyProtection="1">
      <alignment horizontal="center" wrapText="1"/>
    </xf>
    <xf numFmtId="0" fontId="1" fillId="0" borderId="11" xfId="0" applyFont="1" applyFill="1" applyBorder="1" applyProtection="1"/>
    <xf numFmtId="0" fontId="1" fillId="0" borderId="11" xfId="0" applyFont="1" applyFill="1" applyBorder="1" applyAlignment="1" applyProtection="1">
      <alignment horizontal="center"/>
    </xf>
    <xf numFmtId="4" fontId="1" fillId="0" borderId="11" xfId="0" applyNumberFormat="1" applyFont="1" applyFill="1" applyBorder="1" applyAlignment="1" applyProtection="1">
      <alignment horizontal="right"/>
    </xf>
    <xf numFmtId="0" fontId="1" fillId="0" borderId="7" xfId="0" applyFont="1" applyFill="1" applyBorder="1" applyProtection="1"/>
    <xf numFmtId="0" fontId="1" fillId="0" borderId="2" xfId="0" applyFont="1" applyFill="1" applyBorder="1" applyProtection="1"/>
    <xf numFmtId="1" fontId="1" fillId="0" borderId="11" xfId="0" applyNumberFormat="1" applyFont="1" applyFill="1" applyBorder="1" applyAlignment="1" applyProtection="1">
      <alignment horizontal="center"/>
    </xf>
    <xf numFmtId="1" fontId="1" fillId="0" borderId="7" xfId="0" applyNumberFormat="1" applyFont="1" applyFill="1" applyBorder="1" applyAlignment="1" applyProtection="1">
      <alignment horizontal="center"/>
    </xf>
    <xf numFmtId="0" fontId="1" fillId="0" borderId="11" xfId="0" applyNumberFormat="1" applyFont="1" applyFill="1" applyBorder="1" applyAlignment="1" applyProtection="1">
      <alignment vertical="top"/>
    </xf>
    <xf numFmtId="0" fontId="1" fillId="0" borderId="0" xfId="0" applyNumberFormat="1" applyFont="1" applyFill="1" applyBorder="1" applyAlignment="1" applyProtection="1">
      <alignment horizontal="justify"/>
    </xf>
    <xf numFmtId="0" fontId="1" fillId="0" borderId="11" xfId="0" applyNumberFormat="1" applyFont="1" applyFill="1" applyBorder="1" applyAlignment="1" applyProtection="1">
      <alignment vertical="top" wrapText="1"/>
    </xf>
    <xf numFmtId="9" fontId="1" fillId="0" borderId="7" xfId="0" applyNumberFormat="1" applyFont="1" applyFill="1" applyBorder="1" applyAlignment="1" applyProtection="1">
      <alignment horizontal="center" wrapText="1"/>
    </xf>
    <xf numFmtId="0" fontId="1" fillId="0" borderId="2" xfId="4" applyFont="1" applyFill="1" applyBorder="1" applyAlignment="1" applyProtection="1">
      <alignment horizontal="left" vertical="top" wrapText="1"/>
    </xf>
    <xf numFmtId="0" fontId="1" fillId="0" borderId="0" xfId="0" applyFont="1" applyFill="1" applyAlignment="1" applyProtection="1">
      <alignment horizontal="left" vertical="center"/>
    </xf>
    <xf numFmtId="0" fontId="2" fillId="0" borderId="3" xfId="0" applyNumberFormat="1" applyFont="1" applyFill="1" applyBorder="1" applyAlignment="1" applyProtection="1">
      <alignment horizontal="right" vertical="center" wrapText="1"/>
    </xf>
    <xf numFmtId="0" fontId="1" fillId="0" borderId="3" xfId="0" applyNumberFormat="1" applyFont="1" applyFill="1" applyBorder="1" applyAlignment="1" applyProtection="1">
      <alignment horizontal="center" vertical="center" wrapText="1"/>
    </xf>
    <xf numFmtId="2" fontId="1" fillId="0" borderId="3" xfId="0" applyNumberFormat="1" applyFont="1" applyFill="1" applyBorder="1" applyAlignment="1" applyProtection="1">
      <alignment horizontal="center" vertical="center" wrapText="1"/>
    </xf>
    <xf numFmtId="2" fontId="1" fillId="0" borderId="0" xfId="0" applyNumberFormat="1" applyFont="1" applyFill="1" applyBorder="1" applyAlignment="1" applyProtection="1">
      <alignment horizontal="center" vertical="top"/>
    </xf>
    <xf numFmtId="0" fontId="1" fillId="0" borderId="0" xfId="0" applyNumberFormat="1" applyFont="1" applyFill="1" applyBorder="1" applyAlignment="1" applyProtection="1">
      <alignment horizontal="justify" vertical="top"/>
    </xf>
    <xf numFmtId="0" fontId="1" fillId="0" borderId="0" xfId="0" applyNumberFormat="1" applyFont="1" applyFill="1" applyBorder="1" applyAlignment="1" applyProtection="1">
      <alignment vertical="center"/>
    </xf>
    <xf numFmtId="165" fontId="1" fillId="0" borderId="0"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center" vertical="center" wrapText="1"/>
    </xf>
    <xf numFmtId="2" fontId="7" fillId="0" borderId="3" xfId="0" applyNumberFormat="1" applyFont="1" applyFill="1" applyBorder="1" applyAlignment="1" applyProtection="1"/>
    <xf numFmtId="0" fontId="9" fillId="0" borderId="3" xfId="0" applyNumberFormat="1" applyFont="1" applyFill="1" applyBorder="1" applyAlignment="1" applyProtection="1">
      <alignment horizontal="center"/>
    </xf>
    <xf numFmtId="2" fontId="9" fillId="0" borderId="3" xfId="0" applyNumberFormat="1" applyFont="1" applyFill="1" applyBorder="1" applyAlignment="1" applyProtection="1">
      <alignment horizontal="center"/>
    </xf>
    <xf numFmtId="4" fontId="9" fillId="0" borderId="3" xfId="0" applyNumberFormat="1" applyFont="1" applyFill="1" applyBorder="1" applyAlignment="1" applyProtection="1"/>
    <xf numFmtId="0" fontId="1" fillId="0" borderId="0"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vertical="top"/>
    </xf>
    <xf numFmtId="0" fontId="1" fillId="0" borderId="3" xfId="0" applyNumberFormat="1" applyFont="1" applyFill="1" applyBorder="1" applyAlignment="1" applyProtection="1">
      <alignment horizontal="center"/>
    </xf>
    <xf numFmtId="2" fontId="1" fillId="0" borderId="3" xfId="0" applyNumberFormat="1" applyFont="1" applyFill="1" applyBorder="1" applyAlignment="1" applyProtection="1">
      <alignment horizontal="center"/>
    </xf>
    <xf numFmtId="0" fontId="1" fillId="0" borderId="2" xfId="3" applyFont="1" applyFill="1" applyBorder="1" applyAlignment="1" applyProtection="1">
      <alignment wrapText="1"/>
    </xf>
    <xf numFmtId="0" fontId="1" fillId="0" borderId="7" xfId="0" applyFont="1" applyFill="1" applyBorder="1" applyAlignment="1" applyProtection="1">
      <alignment vertical="top"/>
    </xf>
    <xf numFmtId="0" fontId="1" fillId="0" borderId="0" xfId="0" applyFont="1" applyFill="1" applyAlignment="1" applyProtection="1">
      <alignment horizontal="left" vertical="top"/>
    </xf>
    <xf numFmtId="0" fontId="1" fillId="0" borderId="0" xfId="0" applyNumberFormat="1" applyFont="1" applyFill="1" applyBorder="1" applyAlignment="1" applyProtection="1">
      <alignment horizontal="justify" vertical="center"/>
    </xf>
    <xf numFmtId="4" fontId="1" fillId="0" borderId="2" xfId="0" applyNumberFormat="1" applyFont="1" applyFill="1" applyBorder="1" applyAlignment="1" applyProtection="1">
      <protection locked="0"/>
    </xf>
    <xf numFmtId="4" fontId="1" fillId="0" borderId="0" xfId="0" applyNumberFormat="1" applyFont="1" applyFill="1" applyBorder="1" applyAlignment="1" applyProtection="1">
      <protection locked="0"/>
    </xf>
    <xf numFmtId="4" fontId="1" fillId="0" borderId="11" xfId="0" applyNumberFormat="1" applyFont="1" applyFill="1" applyBorder="1" applyAlignment="1" applyProtection="1">
      <protection locked="0"/>
    </xf>
    <xf numFmtId="4" fontId="1" fillId="0" borderId="7" xfId="0" applyNumberFormat="1" applyFont="1" applyFill="1" applyBorder="1" applyAlignment="1" applyProtection="1">
      <protection locked="0"/>
    </xf>
    <xf numFmtId="4" fontId="1" fillId="0" borderId="10" xfId="0" applyNumberFormat="1" applyFont="1" applyFill="1" applyBorder="1" applyAlignment="1" applyProtection="1">
      <protection locked="0"/>
    </xf>
    <xf numFmtId="0" fontId="0" fillId="0" borderId="0" xfId="0" applyFill="1" applyBorder="1" applyAlignment="1" applyProtection="1">
      <alignment horizontal="right" vertical="top"/>
    </xf>
    <xf numFmtId="0" fontId="0" fillId="0" borderId="0" xfId="0" applyFill="1" applyProtection="1"/>
    <xf numFmtId="0" fontId="1" fillId="0" borderId="5" xfId="0" applyFont="1" applyFill="1" applyBorder="1" applyAlignment="1" applyProtection="1">
      <alignment horizontal="center"/>
    </xf>
    <xf numFmtId="4" fontId="1" fillId="0" borderId="5" xfId="0" applyNumberFormat="1" applyFont="1" applyFill="1" applyBorder="1" applyAlignment="1" applyProtection="1"/>
    <xf numFmtId="0" fontId="7" fillId="0" borderId="0" xfId="0" applyFont="1" applyFill="1" applyBorder="1" applyAlignment="1" applyProtection="1">
      <alignment vertical="center"/>
    </xf>
    <xf numFmtId="0" fontId="7" fillId="0" borderId="0" xfId="0" applyFont="1" applyFill="1" applyBorder="1" applyAlignment="1" applyProtection="1">
      <alignment horizontal="justify" vertical="center"/>
    </xf>
    <xf numFmtId="0" fontId="1" fillId="0" borderId="0" xfId="0" applyFont="1" applyFill="1" applyBorder="1" applyAlignment="1" applyProtection="1">
      <alignment horizontal="center" vertical="justify"/>
    </xf>
    <xf numFmtId="0" fontId="1" fillId="0" borderId="0" xfId="0" applyFont="1" applyFill="1" applyBorder="1" applyAlignment="1" applyProtection="1">
      <alignment horizontal="right" vertical="top"/>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horizontal="justify" vertical="top"/>
    </xf>
    <xf numFmtId="4" fontId="1" fillId="0" borderId="0" xfId="0" applyNumberFormat="1" applyFont="1" applyFill="1" applyBorder="1" applyAlignment="1" applyProtection="1">
      <alignment horizontal="center" vertical="top"/>
    </xf>
    <xf numFmtId="0" fontId="7" fillId="0" borderId="5" xfId="0" applyFont="1" applyFill="1" applyBorder="1" applyAlignment="1" applyProtection="1">
      <alignment horizontal="right" vertical="center"/>
    </xf>
    <xf numFmtId="0" fontId="7" fillId="0" borderId="5" xfId="0" applyFont="1" applyFill="1" applyBorder="1" applyAlignment="1" applyProtection="1">
      <alignment horizontal="justify" vertical="center"/>
    </xf>
    <xf numFmtId="0" fontId="7" fillId="0" borderId="5" xfId="0" applyFont="1" applyFill="1" applyBorder="1" applyAlignment="1" applyProtection="1">
      <alignment horizontal="center" vertical="center"/>
    </xf>
    <xf numFmtId="3" fontId="7" fillId="0" borderId="5" xfId="0" applyNumberFormat="1" applyFont="1" applyFill="1" applyBorder="1" applyAlignment="1" applyProtection="1">
      <alignment vertical="center"/>
    </xf>
    <xf numFmtId="0" fontId="9" fillId="0" borderId="0" xfId="0" applyFont="1" applyFill="1" applyBorder="1" applyAlignment="1" applyProtection="1">
      <alignment horizontal="right" vertical="top"/>
    </xf>
    <xf numFmtId="0" fontId="9" fillId="0" borderId="0" xfId="0" applyFont="1" applyFill="1" applyBorder="1" applyAlignment="1" applyProtection="1">
      <alignment horizontal="justify" vertical="top"/>
    </xf>
    <xf numFmtId="0" fontId="9" fillId="0" borderId="0" xfId="0" applyFont="1" applyFill="1" applyBorder="1" applyAlignment="1" applyProtection="1">
      <alignment horizontal="right"/>
    </xf>
    <xf numFmtId="3" fontId="2" fillId="0" borderId="0" xfId="0" applyNumberFormat="1" applyFont="1" applyFill="1" applyBorder="1" applyProtection="1"/>
    <xf numFmtId="165" fontId="9" fillId="0" borderId="0" xfId="0" applyNumberFormat="1" applyFont="1" applyFill="1" applyBorder="1" applyProtection="1"/>
    <xf numFmtId="0" fontId="9" fillId="0" borderId="0" xfId="0" applyFont="1" applyFill="1" applyBorder="1" applyAlignment="1" applyProtection="1">
      <alignment horizontal="left" vertical="justify"/>
    </xf>
    <xf numFmtId="0" fontId="2" fillId="0" borderId="0" xfId="0" applyFont="1" applyFill="1" applyBorder="1" applyAlignment="1" applyProtection="1">
      <alignment horizontal="right" vertical="top"/>
    </xf>
    <xf numFmtId="0" fontId="2" fillId="0" borderId="0" xfId="0" applyFont="1" applyFill="1" applyProtection="1"/>
    <xf numFmtId="0" fontId="7" fillId="0" borderId="0" xfId="0" applyFont="1" applyFill="1" applyBorder="1" applyAlignment="1" applyProtection="1">
      <alignment horizontal="right" vertical="center"/>
    </xf>
    <xf numFmtId="0" fontId="9" fillId="0" borderId="3" xfId="0" applyFont="1" applyFill="1" applyBorder="1" applyAlignment="1" applyProtection="1">
      <alignment horizontal="right" vertical="center"/>
    </xf>
    <xf numFmtId="0" fontId="9" fillId="0" borderId="3" xfId="0" applyFont="1" applyFill="1" applyBorder="1" applyAlignment="1" applyProtection="1">
      <alignment horizontal="center" vertical="center"/>
    </xf>
    <xf numFmtId="3" fontId="7" fillId="0" borderId="3" xfId="0" applyNumberFormat="1" applyFont="1" applyFill="1" applyBorder="1" applyAlignment="1" applyProtection="1">
      <alignment vertical="center"/>
    </xf>
    <xf numFmtId="165" fontId="7" fillId="0" borderId="3" xfId="0" applyNumberFormat="1" applyFont="1" applyFill="1" applyBorder="1" applyAlignment="1" applyProtection="1">
      <alignment vertical="center"/>
    </xf>
    <xf numFmtId="0" fontId="7" fillId="0" borderId="0" xfId="0" applyFont="1" applyFill="1" applyBorder="1" applyAlignment="1" applyProtection="1">
      <alignment horizontal="right" vertical="top"/>
    </xf>
    <xf numFmtId="0" fontId="7" fillId="0" borderId="0" xfId="0" applyFont="1" applyFill="1" applyBorder="1" applyProtection="1"/>
    <xf numFmtId="3" fontId="7" fillId="0" borderId="0" xfId="0" applyNumberFormat="1" applyFont="1" applyFill="1" applyBorder="1" applyProtection="1"/>
    <xf numFmtId="165" fontId="7" fillId="0" borderId="0" xfId="0" applyNumberFormat="1" applyFont="1" applyFill="1" applyBorder="1" applyProtection="1"/>
    <xf numFmtId="3" fontId="1" fillId="0" borderId="0" xfId="0" applyNumberFormat="1" applyFont="1" applyFill="1" applyBorder="1" applyProtection="1"/>
    <xf numFmtId="165" fontId="1" fillId="0" borderId="0" xfId="0" applyNumberFormat="1" applyFont="1" applyFill="1" applyBorder="1" applyProtection="1"/>
    <xf numFmtId="0" fontId="2" fillId="0" borderId="0" xfId="0" applyFont="1" applyFill="1" applyBorder="1" applyAlignment="1" applyProtection="1">
      <alignment horizontal="justify" vertical="justify"/>
    </xf>
    <xf numFmtId="0" fontId="2" fillId="0" borderId="0" xfId="0" applyFont="1" applyFill="1" applyBorder="1" applyAlignment="1" applyProtection="1">
      <alignment horizontal="center" vertical="justify"/>
    </xf>
    <xf numFmtId="0" fontId="2" fillId="0" borderId="0" xfId="0" applyFont="1" applyFill="1" applyBorder="1" applyAlignment="1" applyProtection="1">
      <alignment horizontal="center"/>
    </xf>
    <xf numFmtId="4" fontId="2" fillId="0" borderId="0" xfId="0" applyNumberFormat="1" applyFont="1" applyFill="1" applyBorder="1" applyAlignment="1" applyProtection="1">
      <alignment horizontal="center" vertical="justify"/>
    </xf>
    <xf numFmtId="0" fontId="2" fillId="0" borderId="0" xfId="0" applyFont="1" applyFill="1" applyBorder="1" applyAlignment="1" applyProtection="1">
      <alignment vertical="center"/>
    </xf>
    <xf numFmtId="0" fontId="2" fillId="0" borderId="0" xfId="0" applyFont="1" applyFill="1" applyAlignment="1" applyProtection="1">
      <alignment vertical="center"/>
    </xf>
    <xf numFmtId="4" fontId="9" fillId="0" borderId="0" xfId="0" applyNumberFormat="1" applyFont="1" applyFill="1" applyBorder="1" applyProtection="1"/>
    <xf numFmtId="0" fontId="2" fillId="0" borderId="0" xfId="0" applyFont="1" applyFill="1" applyBorder="1" applyAlignment="1" applyProtection="1">
      <alignment horizontal="center" vertical="top"/>
    </xf>
    <xf numFmtId="0" fontId="2" fillId="0" borderId="0" xfId="0" applyFont="1" applyFill="1" applyBorder="1" applyAlignment="1" applyProtection="1">
      <alignment horizontal="justify" vertical="top"/>
    </xf>
    <xf numFmtId="4" fontId="2" fillId="0" borderId="0" xfId="0" applyNumberFormat="1" applyFont="1" applyFill="1" applyBorder="1" applyAlignment="1" applyProtection="1">
      <alignment horizontal="center" vertical="top"/>
    </xf>
    <xf numFmtId="0" fontId="1" fillId="0" borderId="6" xfId="0" applyFont="1" applyFill="1" applyBorder="1" applyAlignment="1" applyProtection="1">
      <alignment horizontal="justify" vertical="top"/>
    </xf>
    <xf numFmtId="4" fontId="1" fillId="0" borderId="0" xfId="0" applyNumberFormat="1" applyFont="1" applyFill="1" applyBorder="1" applyAlignment="1" applyProtection="1">
      <alignment horizontal="right" vertical="top"/>
    </xf>
    <xf numFmtId="0" fontId="1" fillId="0" borderId="2" xfId="0" applyFont="1" applyFill="1" applyBorder="1" applyAlignment="1" applyProtection="1">
      <alignment horizontal="right" vertical="top"/>
    </xf>
    <xf numFmtId="0" fontId="1" fillId="0" borderId="0" xfId="8" applyFont="1" applyFill="1" applyBorder="1" applyAlignment="1" applyProtection="1">
      <alignment horizontal="right" vertical="top"/>
    </xf>
    <xf numFmtId="0" fontId="1" fillId="0" borderId="0" xfId="8" applyFont="1" applyFill="1" applyBorder="1" applyAlignment="1" applyProtection="1">
      <alignment horizontal="left" vertical="justify"/>
    </xf>
    <xf numFmtId="0" fontId="1" fillId="0" borderId="0" xfId="8" applyFont="1" applyFill="1" applyBorder="1" applyAlignment="1" applyProtection="1">
      <alignment horizontal="right"/>
    </xf>
    <xf numFmtId="0" fontId="1" fillId="0" borderId="0" xfId="8" applyFont="1" applyFill="1" applyBorder="1" applyAlignment="1" applyProtection="1">
      <alignment horizontal="center"/>
    </xf>
    <xf numFmtId="4" fontId="1" fillId="0" borderId="0" xfId="8" applyNumberFormat="1" applyFont="1" applyFill="1" applyBorder="1" applyAlignment="1" applyProtection="1">
      <alignment horizontal="right" vertical="top"/>
    </xf>
    <xf numFmtId="0" fontId="1" fillId="0" borderId="0" xfId="0" applyFont="1" applyFill="1" applyBorder="1" applyAlignment="1" applyProtection="1">
      <alignment horizontal="left" vertical="justify"/>
    </xf>
    <xf numFmtId="0" fontId="1" fillId="0" borderId="0" xfId="0" applyFont="1" applyFill="1" applyBorder="1" applyAlignment="1" applyProtection="1">
      <alignment horizontal="right" vertical="center"/>
    </xf>
    <xf numFmtId="0" fontId="2" fillId="0" borderId="3" xfId="0" applyFont="1" applyFill="1" applyBorder="1" applyAlignment="1" applyProtection="1">
      <alignment horizontal="right" vertical="center"/>
    </xf>
    <xf numFmtId="0" fontId="1" fillId="0" borderId="6"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1" fillId="0" borderId="11" xfId="0" applyFont="1" applyFill="1" applyBorder="1" applyAlignment="1" applyProtection="1">
      <alignment horizontal="right" vertical="top"/>
    </xf>
    <xf numFmtId="0" fontId="1" fillId="0" borderId="7" xfId="0" applyFont="1" applyFill="1" applyBorder="1" applyAlignment="1" applyProtection="1">
      <alignment horizontal="right" vertical="top"/>
    </xf>
    <xf numFmtId="0" fontId="1" fillId="0" borderId="7" xfId="0" applyFont="1" applyFill="1" applyBorder="1" applyAlignment="1" applyProtection="1">
      <alignment horizontal="left" vertical="top" wrapText="1"/>
    </xf>
    <xf numFmtId="0" fontId="2" fillId="0" borderId="0" xfId="0" applyFont="1" applyFill="1" applyBorder="1" applyAlignment="1" applyProtection="1">
      <alignment horizontal="right" vertical="center"/>
    </xf>
    <xf numFmtId="0" fontId="9" fillId="0" borderId="6" xfId="0" applyFont="1" applyFill="1" applyBorder="1" applyAlignment="1" applyProtection="1">
      <alignment horizontal="left" vertical="justify"/>
    </xf>
    <xf numFmtId="4" fontId="9" fillId="0" borderId="0" xfId="0" applyNumberFormat="1" applyFont="1" applyFill="1" applyBorder="1" applyAlignment="1" applyProtection="1">
      <alignment horizontal="right" vertical="top"/>
    </xf>
    <xf numFmtId="0" fontId="1" fillId="0" borderId="10" xfId="0" applyFont="1" applyFill="1" applyBorder="1" applyAlignment="1" applyProtection="1">
      <alignment horizontal="right" vertical="top"/>
    </xf>
    <xf numFmtId="0" fontId="1" fillId="0" borderId="7" xfId="0" applyFont="1" applyFill="1" applyBorder="1" applyAlignment="1" applyProtection="1">
      <alignment horizontal="left" vertical="justify"/>
    </xf>
    <xf numFmtId="4" fontId="1" fillId="0" borderId="7" xfId="0" applyNumberFormat="1" applyFont="1" applyFill="1" applyBorder="1" applyAlignment="1" applyProtection="1">
      <alignment horizontal="right" vertical="top"/>
    </xf>
    <xf numFmtId="0" fontId="9" fillId="0" borderId="0" xfId="0" applyFont="1" applyFill="1" applyBorder="1" applyAlignment="1" applyProtection="1">
      <alignment horizontal="right" vertical="center"/>
    </xf>
    <xf numFmtId="4" fontId="1" fillId="0" borderId="11" xfId="0" applyNumberFormat="1" applyFont="1" applyFill="1" applyBorder="1" applyAlignment="1" applyProtection="1">
      <alignment horizontal="right"/>
      <protection locked="0"/>
    </xf>
    <xf numFmtId="4" fontId="1" fillId="0" borderId="7" xfId="0" applyNumberFormat="1" applyFont="1" applyFill="1" applyBorder="1" applyAlignment="1" applyProtection="1">
      <alignment horizontal="right"/>
      <protection locked="0"/>
    </xf>
    <xf numFmtId="4" fontId="1" fillId="0" borderId="10" xfId="0" applyNumberFormat="1" applyFont="1" applyFill="1" applyBorder="1" applyAlignment="1" applyProtection="1">
      <alignment horizontal="right"/>
      <protection locked="0"/>
    </xf>
    <xf numFmtId="4" fontId="1" fillId="0" borderId="7" xfId="0" applyNumberFormat="1" applyFont="1" applyFill="1" applyBorder="1" applyAlignment="1" applyProtection="1">
      <alignment horizontal="right" vertical="top"/>
      <protection locked="0"/>
    </xf>
    <xf numFmtId="49" fontId="0" fillId="0" borderId="0" xfId="0" applyNumberFormat="1" applyFont="1" applyProtection="1"/>
    <xf numFmtId="0" fontId="14" fillId="0" borderId="0" xfId="0" applyFont="1" applyAlignment="1" applyProtection="1">
      <alignment vertical="justify"/>
    </xf>
    <xf numFmtId="4" fontId="14" fillId="0" borderId="0" xfId="0" applyNumberFormat="1" applyFont="1" applyProtection="1"/>
    <xf numFmtId="0" fontId="20" fillId="0" borderId="0" xfId="0" applyFont="1" applyProtection="1"/>
    <xf numFmtId="0" fontId="0" fillId="0" borderId="0" xfId="0" applyFont="1" applyProtection="1"/>
    <xf numFmtId="0" fontId="21" fillId="0" borderId="0" xfId="0" applyFont="1" applyProtection="1"/>
    <xf numFmtId="49" fontId="14" fillId="0" borderId="0" xfId="0" applyNumberFormat="1" applyFont="1" applyProtection="1"/>
    <xf numFmtId="49" fontId="20" fillId="0" borderId="0" xfId="0" applyNumberFormat="1" applyFont="1" applyProtection="1"/>
    <xf numFmtId="49" fontId="11" fillId="0" borderId="0" xfId="0" applyNumberFormat="1" applyFont="1" applyProtection="1"/>
    <xf numFmtId="0" fontId="11" fillId="0" borderId="0" xfId="0" applyFont="1" applyAlignment="1" applyProtection="1">
      <alignment vertical="justify"/>
    </xf>
    <xf numFmtId="4" fontId="11" fillId="0" borderId="0" xfId="0" applyNumberFormat="1" applyFont="1" applyProtection="1"/>
    <xf numFmtId="49" fontId="9" fillId="0" borderId="2" xfId="0" applyNumberFormat="1" applyFont="1" applyBorder="1" applyAlignment="1" applyProtection="1">
      <alignment vertical="center"/>
    </xf>
    <xf numFmtId="0" fontId="1" fillId="0" borderId="2" xfId="0" applyFont="1" applyBorder="1" applyAlignment="1" applyProtection="1">
      <alignment vertical="center" wrapText="1"/>
    </xf>
    <xf numFmtId="165" fontId="9" fillId="2" borderId="2" xfId="0" applyNumberFormat="1" applyFont="1" applyFill="1" applyBorder="1" applyAlignment="1" applyProtection="1">
      <alignment horizontal="right" vertical="center"/>
    </xf>
    <xf numFmtId="165" fontId="14" fillId="0" borderId="0" xfId="0" applyNumberFormat="1" applyFont="1" applyBorder="1" applyAlignment="1" applyProtection="1">
      <alignment horizontal="right" vertical="center"/>
    </xf>
    <xf numFmtId="49" fontId="14" fillId="0" borderId="0" xfId="0" applyNumberFormat="1" applyFont="1" applyAlignment="1" applyProtection="1">
      <alignment vertical="center"/>
    </xf>
    <xf numFmtId="0" fontId="15" fillId="0" borderId="3" xfId="0" applyFont="1" applyBorder="1" applyAlignment="1" applyProtection="1">
      <alignment horizontal="right" vertical="center"/>
    </xf>
    <xf numFmtId="165" fontId="15" fillId="0" borderId="3" xfId="0" applyNumberFormat="1" applyFont="1" applyBorder="1" applyAlignment="1" applyProtection="1">
      <alignment horizontal="right" vertical="center"/>
    </xf>
    <xf numFmtId="0" fontId="28" fillId="0" borderId="0" xfId="0" applyFont="1" applyFill="1" applyBorder="1" applyAlignment="1">
      <alignment horizontal="right" vertical="top"/>
    </xf>
    <xf numFmtId="0" fontId="28" fillId="0" borderId="0" xfId="0" applyFont="1" applyFill="1"/>
    <xf numFmtId="0" fontId="28" fillId="0" borderId="0" xfId="0" applyFont="1" applyFill="1" applyBorder="1" applyAlignment="1" applyProtection="1">
      <alignment horizontal="left" vertical="top" wrapText="1"/>
    </xf>
    <xf numFmtId="0" fontId="28" fillId="0" borderId="11" xfId="0" applyFont="1" applyFill="1" applyBorder="1" applyAlignment="1" applyProtection="1">
      <alignment horizontal="center"/>
    </xf>
    <xf numFmtId="0" fontId="28" fillId="0" borderId="0" xfId="0" applyFont="1" applyFill="1" applyBorder="1" applyAlignment="1" applyProtection="1">
      <alignment horizontal="right" vertical="top"/>
    </xf>
    <xf numFmtId="1" fontId="28" fillId="0" borderId="2" xfId="0" applyNumberFormat="1" applyFont="1" applyFill="1" applyBorder="1" applyAlignment="1" applyProtection="1">
      <alignment horizontal="center"/>
    </xf>
    <xf numFmtId="2" fontId="28" fillId="0" borderId="2" xfId="0" applyNumberFormat="1" applyFont="1" applyFill="1" applyBorder="1" applyAlignment="1" applyProtection="1">
      <alignment horizontal="center"/>
    </xf>
    <xf numFmtId="1" fontId="28" fillId="0" borderId="0" xfId="0" applyNumberFormat="1" applyFont="1" applyFill="1" applyBorder="1" applyAlignment="1" applyProtection="1">
      <alignment horizontal="center" vertical="top"/>
    </xf>
    <xf numFmtId="0" fontId="28" fillId="0" borderId="0" xfId="0" applyNumberFormat="1" applyFont="1" applyFill="1" applyBorder="1" applyAlignment="1" applyProtection="1">
      <alignment horizontal="center"/>
    </xf>
    <xf numFmtId="2" fontId="28" fillId="0" borderId="0" xfId="0" applyNumberFormat="1" applyFont="1" applyFill="1" applyBorder="1" applyAlignment="1" applyProtection="1">
      <alignment horizontal="center"/>
    </xf>
    <xf numFmtId="0" fontId="31" fillId="0" borderId="0" xfId="0" applyFont="1"/>
    <xf numFmtId="0" fontId="29" fillId="0" borderId="0" xfId="0" applyNumberFormat="1" applyFont="1" applyFill="1" applyBorder="1" applyAlignment="1" applyProtection="1">
      <alignment vertical="top"/>
    </xf>
    <xf numFmtId="1" fontId="28" fillId="0" borderId="0" xfId="0" applyNumberFormat="1" applyFont="1" applyBorder="1" applyAlignment="1" applyProtection="1">
      <alignment horizontal="center" vertical="top"/>
    </xf>
    <xf numFmtId="0" fontId="28" fillId="0" borderId="0" xfId="5" applyNumberFormat="1" applyFont="1" applyFill="1" applyBorder="1" applyAlignment="1" applyProtection="1">
      <alignment vertical="top" wrapText="1"/>
    </xf>
    <xf numFmtId="0" fontId="28" fillId="0" borderId="0" xfId="6" applyFont="1" applyBorder="1" applyAlignment="1" applyProtection="1">
      <alignment horizontal="center" wrapText="1"/>
    </xf>
    <xf numFmtId="0" fontId="28" fillId="0" borderId="0" xfId="6" applyFont="1" applyBorder="1" applyAlignment="1" applyProtection="1">
      <alignment wrapText="1"/>
    </xf>
    <xf numFmtId="0" fontId="28" fillId="0" borderId="2" xfId="1" applyFont="1" applyFill="1" applyBorder="1" applyAlignment="1" applyProtection="1">
      <alignment horizontal="center" vertical="center" wrapText="1"/>
    </xf>
    <xf numFmtId="0" fontId="28" fillId="0" borderId="2" xfId="1" applyFont="1" applyFill="1" applyBorder="1" applyAlignment="1" applyProtection="1">
      <alignment horizontal="center"/>
    </xf>
    <xf numFmtId="0" fontId="32" fillId="0" borderId="0" xfId="0" applyFont="1" applyFill="1"/>
    <xf numFmtId="0" fontId="32" fillId="0" borderId="0" xfId="0" applyFont="1" applyFill="1" applyBorder="1"/>
    <xf numFmtId="0" fontId="28" fillId="0" borderId="0" xfId="0" applyFont="1"/>
    <xf numFmtId="0" fontId="1" fillId="0" borderId="0" xfId="0" applyFont="1" applyFill="1" applyAlignment="1" applyProtection="1">
      <alignment vertical="top" wrapText="1"/>
    </xf>
    <xf numFmtId="0" fontId="28" fillId="0" borderId="0" xfId="5" applyNumberFormat="1" applyFont="1" applyFill="1" applyBorder="1" applyAlignment="1" applyProtection="1">
      <alignment vertical="top" wrapText="1"/>
    </xf>
    <xf numFmtId="0" fontId="33" fillId="0" borderId="0" xfId="0" applyFont="1"/>
    <xf numFmtId="165" fontId="1" fillId="0" borderId="2" xfId="1" applyNumberFormat="1" applyFont="1" applyBorder="1"/>
    <xf numFmtId="0" fontId="15" fillId="0" borderId="5" xfId="0" applyFont="1" applyBorder="1" applyAlignment="1" applyProtection="1">
      <alignment horizontal="right" vertical="center"/>
    </xf>
    <xf numFmtId="165" fontId="15" fillId="0" borderId="5" xfId="0" applyNumberFormat="1" applyFont="1" applyBorder="1" applyAlignment="1" applyProtection="1">
      <alignment horizontal="right" vertical="center"/>
    </xf>
    <xf numFmtId="0" fontId="0" fillId="0" borderId="0" xfId="0" applyAlignment="1">
      <alignment wrapText="1"/>
    </xf>
    <xf numFmtId="0" fontId="28" fillId="0" borderId="0" xfId="0" applyFont="1" applyFill="1" applyAlignment="1">
      <alignment wrapText="1"/>
    </xf>
    <xf numFmtId="0" fontId="28" fillId="0" borderId="10" xfId="0" applyFont="1" applyFill="1" applyBorder="1" applyAlignment="1" applyProtection="1">
      <alignment horizontal="right" vertical="top"/>
    </xf>
    <xf numFmtId="0" fontId="28" fillId="0" borderId="7" xfId="0" applyFont="1" applyFill="1" applyBorder="1" applyAlignment="1" applyProtection="1">
      <alignment horizontal="right" vertical="top"/>
    </xf>
    <xf numFmtId="0" fontId="1" fillId="0" borderId="0" xfId="0" applyFont="1" applyFill="1" applyAlignment="1">
      <alignment wrapText="1"/>
    </xf>
    <xf numFmtId="49" fontId="1" fillId="0" borderId="2" xfId="0" applyNumberFormat="1" applyFont="1" applyFill="1" applyBorder="1" applyAlignment="1" applyProtection="1">
      <alignment vertical="top" wrapText="1"/>
    </xf>
    <xf numFmtId="4" fontId="30" fillId="0" borderId="2" xfId="0" applyNumberFormat="1" applyFont="1" applyFill="1" applyBorder="1" applyAlignment="1" applyProtection="1">
      <protection locked="0"/>
    </xf>
    <xf numFmtId="4" fontId="30" fillId="0" borderId="2" xfId="0" applyNumberFormat="1" applyFont="1" applyFill="1" applyBorder="1" applyAlignment="1" applyProtection="1">
      <alignment horizontal="right"/>
    </xf>
    <xf numFmtId="0" fontId="1" fillId="0" borderId="11" xfId="0" applyFont="1" applyFill="1" applyBorder="1" applyAlignment="1" applyProtection="1">
      <alignment vertical="top"/>
    </xf>
    <xf numFmtId="1" fontId="1" fillId="0" borderId="2" xfId="0" applyNumberFormat="1" applyFont="1" applyFill="1" applyBorder="1" applyAlignment="1" applyProtection="1">
      <alignment vertical="top" wrapText="1"/>
    </xf>
    <xf numFmtId="4" fontId="1" fillId="0" borderId="2" xfId="0" applyNumberFormat="1" applyFont="1" applyFill="1" applyBorder="1" applyProtection="1"/>
    <xf numFmtId="0" fontId="28" fillId="0" borderId="0" xfId="0" applyFont="1" applyFill="1" applyBorder="1" applyAlignment="1">
      <alignment wrapText="1"/>
    </xf>
    <xf numFmtId="0" fontId="34" fillId="0" borderId="0" xfId="0" applyFont="1" applyAlignment="1">
      <alignment vertical="top"/>
    </xf>
    <xf numFmtId="0" fontId="0" fillId="0" borderId="0" xfId="0" applyAlignment="1">
      <alignment wrapText="1"/>
    </xf>
    <xf numFmtId="0" fontId="36" fillId="0" borderId="0" xfId="0" applyFont="1" applyAlignment="1">
      <alignment horizontal="justify" vertical="center"/>
    </xf>
    <xf numFmtId="0" fontId="36" fillId="0" borderId="0" xfId="0" applyFont="1" applyAlignment="1">
      <alignment horizontal="left" vertical="top" wrapText="1"/>
    </xf>
    <xf numFmtId="2" fontId="2" fillId="0" borderId="0" xfId="2" applyNumberFormat="1" applyFont="1" applyFill="1" applyBorder="1" applyAlignment="1" applyProtection="1">
      <alignment horizontal="left" vertical="top" wrapText="1"/>
    </xf>
    <xf numFmtId="0" fontId="11" fillId="0" borderId="0" xfId="0" applyFont="1" applyAlignment="1">
      <alignment horizontal="left" wrapText="1"/>
    </xf>
    <xf numFmtId="0" fontId="36" fillId="0" borderId="0" xfId="0" applyFont="1" applyAlignment="1">
      <alignment horizontal="left" vertical="top" wrapText="1" readingOrder="1"/>
    </xf>
    <xf numFmtId="0" fontId="1" fillId="0" borderId="0" xfId="0" applyFont="1" applyFill="1" applyAlignment="1" applyProtection="1">
      <alignment vertical="top" wrapText="1"/>
    </xf>
    <xf numFmtId="0" fontId="11" fillId="0" borderId="0" xfId="0" applyFont="1" applyAlignment="1">
      <alignment wrapText="1"/>
    </xf>
    <xf numFmtId="0" fontId="7" fillId="0" borderId="0" xfId="0" applyFont="1" applyAlignment="1" applyProtection="1">
      <alignment wrapText="1"/>
    </xf>
    <xf numFmtId="0" fontId="2" fillId="0" borderId="0" xfId="0" applyFont="1" applyFill="1" applyAlignment="1" applyProtection="1">
      <alignment vertical="center" wrapText="1"/>
    </xf>
    <xf numFmtId="4" fontId="8" fillId="0" borderId="5" xfId="2" applyNumberFormat="1" applyFont="1" applyFill="1" applyBorder="1" applyAlignment="1" applyProtection="1">
      <alignment horizontal="left" vertical="top"/>
    </xf>
    <xf numFmtId="49" fontId="2" fillId="0" borderId="0" xfId="1" applyNumberFormat="1" applyFont="1" applyFill="1" applyBorder="1" applyAlignment="1" applyProtection="1">
      <alignment vertical="top" wrapText="1"/>
    </xf>
    <xf numFmtId="0" fontId="7" fillId="0" borderId="0" xfId="0" applyFont="1" applyFill="1" applyBorder="1" applyAlignment="1" applyProtection="1"/>
    <xf numFmtId="49" fontId="7" fillId="0" borderId="5" xfId="1" applyNumberFormat="1" applyFont="1" applyFill="1" applyBorder="1" applyAlignment="1" applyProtection="1">
      <alignment horizontal="left" vertical="center" wrapText="1"/>
    </xf>
    <xf numFmtId="0" fontId="7" fillId="0" borderId="5" xfId="0" applyFont="1" applyFill="1" applyBorder="1" applyAlignment="1" applyProtection="1">
      <alignment wrapText="1"/>
    </xf>
    <xf numFmtId="49" fontId="7" fillId="0" borderId="4" xfId="1" applyNumberFormat="1" applyFont="1" applyFill="1" applyBorder="1" applyAlignment="1" applyProtection="1">
      <alignment horizontal="left" vertical="center" wrapText="1"/>
    </xf>
    <xf numFmtId="0" fontId="7" fillId="0" borderId="4" xfId="0" applyFont="1" applyFill="1" applyBorder="1" applyAlignment="1" applyProtection="1">
      <alignment wrapText="1"/>
    </xf>
  </cellXfs>
  <cellStyles count="10">
    <cellStyle name="Navadno" xfId="0" builtinId="0"/>
    <cellStyle name="Navadno 10 2" xfId="6"/>
    <cellStyle name="Navadno 12" xfId="5"/>
    <cellStyle name="Navadno 2" xfId="1"/>
    <cellStyle name="Navadno 6" xfId="7"/>
    <cellStyle name="Navadno 7" xfId="9"/>
    <cellStyle name="Nevtralno" xfId="8" builtinId="28"/>
    <cellStyle name="normal" xfId="3"/>
    <cellStyle name="Normal 2" xfId="2"/>
    <cellStyle name="Normal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81"/>
  <sheetViews>
    <sheetView tabSelected="1" view="pageBreakPreview" zoomScale="60" zoomScaleNormal="115" workbookViewId="0"/>
  </sheetViews>
  <sheetFormatPr defaultRowHeight="15"/>
  <cols>
    <col min="1" max="1" width="6" style="673" customWidth="1"/>
    <col min="8" max="8" width="22.85546875" customWidth="1"/>
    <col min="10" max="10" width="27.7109375" customWidth="1"/>
    <col min="11" max="16384" width="9.140625" style="673"/>
  </cols>
  <sheetData>
    <row r="2" spans="2:10">
      <c r="B2" s="581" t="s">
        <v>62</v>
      </c>
      <c r="C2" s="139"/>
      <c r="D2" s="578"/>
      <c r="E2" s="579"/>
      <c r="F2" s="579"/>
      <c r="G2" s="578"/>
      <c r="H2" s="580"/>
    </row>
    <row r="3" spans="2:10" s="33" customFormat="1" ht="25.5" customHeight="1">
      <c r="B3" s="678" t="s">
        <v>206</v>
      </c>
      <c r="C3" s="678"/>
      <c r="D3" s="678"/>
      <c r="E3" s="678"/>
      <c r="F3" s="678"/>
      <c r="G3" s="678"/>
      <c r="H3" s="678"/>
    </row>
    <row r="4" spans="2:10" ht="144" customHeight="1">
      <c r="B4" s="678" t="s">
        <v>252</v>
      </c>
      <c r="C4" s="678"/>
      <c r="D4" s="678"/>
      <c r="E4" s="678"/>
      <c r="F4" s="678"/>
      <c r="G4" s="678"/>
      <c r="H4" s="678"/>
      <c r="J4" s="671"/>
    </row>
    <row r="5" spans="2:10">
      <c r="B5" s="577"/>
      <c r="C5" s="578"/>
      <c r="D5" s="578"/>
      <c r="E5" s="579"/>
      <c r="F5" s="579"/>
      <c r="G5" s="578"/>
      <c r="H5" s="580"/>
    </row>
    <row r="6" spans="2:10">
      <c r="B6" s="582" t="s">
        <v>116</v>
      </c>
      <c r="C6" s="653"/>
      <c r="D6" s="578"/>
      <c r="E6" s="579"/>
      <c r="F6" s="579"/>
      <c r="G6" s="578"/>
      <c r="H6" s="580"/>
    </row>
    <row r="7" spans="2:10" ht="142.5" customHeight="1">
      <c r="B7" s="678" t="s">
        <v>117</v>
      </c>
      <c r="C7" s="678"/>
      <c r="D7" s="678"/>
      <c r="E7" s="678"/>
      <c r="F7" s="678"/>
      <c r="G7" s="678"/>
      <c r="H7" s="678"/>
    </row>
    <row r="8" spans="2:10">
      <c r="B8" s="577"/>
      <c r="C8" s="578"/>
      <c r="D8" s="578"/>
      <c r="E8" s="579"/>
      <c r="F8" s="579"/>
      <c r="G8" s="578"/>
      <c r="H8" s="580"/>
    </row>
    <row r="9" spans="2:10">
      <c r="B9" s="582" t="s">
        <v>118</v>
      </c>
      <c r="C9" s="653"/>
      <c r="D9" s="578"/>
      <c r="E9" s="579"/>
      <c r="F9" s="579"/>
      <c r="G9" s="578"/>
      <c r="H9" s="580"/>
    </row>
    <row r="10" spans="2:10" ht="39.75" customHeight="1">
      <c r="B10" s="678" t="s">
        <v>119</v>
      </c>
      <c r="C10" s="678"/>
      <c r="D10" s="678"/>
      <c r="E10" s="678"/>
      <c r="F10" s="678"/>
      <c r="G10" s="678"/>
      <c r="H10" s="678"/>
    </row>
    <row r="11" spans="2:10" s="33" customFormat="1" ht="12.75">
      <c r="B11" s="644"/>
      <c r="C11" s="654"/>
      <c r="D11" s="646"/>
      <c r="E11" s="646"/>
      <c r="F11" s="647"/>
      <c r="G11" s="647"/>
    </row>
    <row r="12" spans="2:10">
      <c r="B12" s="655" t="s">
        <v>246</v>
      </c>
    </row>
    <row r="13" spans="2:10" ht="45" customHeight="1">
      <c r="B13" s="679" t="s">
        <v>247</v>
      </c>
      <c r="C13" s="679"/>
      <c r="D13" s="679"/>
      <c r="E13" s="679"/>
      <c r="F13" s="679"/>
      <c r="G13" s="679"/>
      <c r="H13" s="679"/>
    </row>
    <row r="14" spans="2:10">
      <c r="B14" t="s">
        <v>248</v>
      </c>
    </row>
    <row r="15" spans="2:10">
      <c r="B15" t="s">
        <v>249</v>
      </c>
    </row>
    <row r="17" spans="2:15" customFormat="1">
      <c r="B17" s="655" t="s">
        <v>262</v>
      </c>
    </row>
    <row r="18" spans="2:15" customFormat="1" ht="70.5" customHeight="1">
      <c r="B18" s="676" t="s">
        <v>326</v>
      </c>
      <c r="C18" s="676"/>
      <c r="D18" s="676"/>
      <c r="E18" s="676"/>
      <c r="F18" s="676"/>
      <c r="G18" s="676"/>
      <c r="H18" s="676"/>
    </row>
    <row r="19" spans="2:15" customFormat="1" ht="15" customHeight="1">
      <c r="B19" s="677" t="s">
        <v>263</v>
      </c>
      <c r="C19" s="677"/>
      <c r="D19" s="677"/>
      <c r="E19" s="677"/>
      <c r="F19" s="677"/>
      <c r="G19" s="677"/>
      <c r="H19" s="677"/>
      <c r="J19" s="675"/>
      <c r="K19" s="675"/>
      <c r="L19" s="675"/>
      <c r="M19" s="675"/>
      <c r="N19" s="675"/>
      <c r="O19" s="675"/>
    </row>
    <row r="20" spans="2:15" customFormat="1" ht="15" customHeight="1">
      <c r="B20" s="677" t="s">
        <v>264</v>
      </c>
      <c r="C20" s="677"/>
      <c r="D20" s="677"/>
      <c r="E20" s="677"/>
      <c r="F20" s="677"/>
      <c r="G20" s="677"/>
      <c r="H20" s="677"/>
    </row>
    <row r="21" spans="2:15" customFormat="1" ht="15" customHeight="1">
      <c r="B21" s="674" t="s">
        <v>265</v>
      </c>
      <c r="C21" s="674"/>
      <c r="D21" s="674"/>
      <c r="E21" s="674"/>
      <c r="F21" s="674"/>
      <c r="G21" s="674"/>
      <c r="H21" s="674"/>
    </row>
    <row r="22" spans="2:15" customFormat="1" ht="15" customHeight="1">
      <c r="B22" s="674" t="s">
        <v>266</v>
      </c>
      <c r="C22" s="674"/>
      <c r="D22" s="674"/>
      <c r="E22" s="674"/>
      <c r="F22" s="674"/>
      <c r="G22" s="674"/>
      <c r="H22" s="674"/>
    </row>
    <row r="23" spans="2:15" customFormat="1" ht="15" customHeight="1">
      <c r="B23" s="674" t="s">
        <v>267</v>
      </c>
      <c r="C23" s="674"/>
      <c r="D23" s="674"/>
      <c r="E23" s="674"/>
      <c r="F23" s="674"/>
      <c r="G23" s="674"/>
      <c r="H23" s="674"/>
    </row>
    <row r="24" spans="2:15" customFormat="1" ht="40.5" customHeight="1">
      <c r="B24" s="674" t="s">
        <v>280</v>
      </c>
      <c r="C24" s="674"/>
      <c r="D24" s="674"/>
      <c r="E24" s="674"/>
      <c r="F24" s="674"/>
      <c r="G24" s="674"/>
      <c r="H24" s="674"/>
    </row>
    <row r="25" spans="2:15" customFormat="1" ht="42.75" customHeight="1">
      <c r="B25" s="674" t="s">
        <v>281</v>
      </c>
      <c r="C25" s="674"/>
      <c r="D25" s="674"/>
      <c r="E25" s="674"/>
      <c r="F25" s="674"/>
      <c r="G25" s="674"/>
      <c r="H25" s="674"/>
    </row>
    <row r="26" spans="2:15" customFormat="1" ht="53.25" customHeight="1">
      <c r="B26" s="674" t="s">
        <v>282</v>
      </c>
      <c r="C26" s="674"/>
      <c r="D26" s="674"/>
      <c r="E26" s="674"/>
      <c r="F26" s="674"/>
      <c r="G26" s="674"/>
      <c r="H26" s="674"/>
    </row>
    <row r="27" spans="2:15" customFormat="1" ht="27" customHeight="1">
      <c r="B27" s="674" t="s">
        <v>283</v>
      </c>
      <c r="C27" s="674"/>
      <c r="D27" s="674"/>
      <c r="E27" s="674"/>
      <c r="F27" s="674"/>
      <c r="G27" s="674"/>
      <c r="H27" s="674"/>
    </row>
    <row r="28" spans="2:15" customFormat="1" ht="40.5" customHeight="1">
      <c r="B28" s="674" t="s">
        <v>284</v>
      </c>
      <c r="C28" s="674"/>
      <c r="D28" s="674"/>
      <c r="E28" s="674"/>
      <c r="F28" s="674"/>
      <c r="G28" s="674"/>
      <c r="H28" s="674"/>
    </row>
    <row r="29" spans="2:15" customFormat="1">
      <c r="B29" s="674" t="s">
        <v>285</v>
      </c>
      <c r="C29" s="674"/>
      <c r="D29" s="674"/>
      <c r="E29" s="674"/>
      <c r="F29" s="674"/>
      <c r="G29" s="674"/>
      <c r="H29" s="674"/>
    </row>
    <row r="30" spans="2:15" customFormat="1" ht="39.75" customHeight="1">
      <c r="B30" s="674" t="s">
        <v>286</v>
      </c>
      <c r="C30" s="674"/>
      <c r="D30" s="674"/>
      <c r="E30" s="674"/>
      <c r="F30" s="674"/>
      <c r="G30" s="674"/>
      <c r="H30" s="674"/>
    </row>
    <row r="31" spans="2:15" customFormat="1" ht="40.5" customHeight="1">
      <c r="B31" s="674" t="s">
        <v>287</v>
      </c>
      <c r="C31" s="674"/>
      <c r="D31" s="674"/>
      <c r="E31" s="674"/>
      <c r="F31" s="674"/>
      <c r="G31" s="674"/>
      <c r="H31" s="674"/>
    </row>
    <row r="32" spans="2:15" customFormat="1">
      <c r="B32" s="674" t="s">
        <v>268</v>
      </c>
      <c r="C32" s="674"/>
      <c r="D32" s="674"/>
      <c r="E32" s="674"/>
      <c r="F32" s="674"/>
      <c r="G32" s="674"/>
      <c r="H32" s="674"/>
    </row>
    <row r="33" spans="2:8" customFormat="1" ht="27" customHeight="1">
      <c r="B33" s="674" t="s">
        <v>288</v>
      </c>
      <c r="C33" s="674"/>
      <c r="D33" s="674"/>
      <c r="E33" s="674"/>
      <c r="F33" s="674"/>
      <c r="G33" s="674"/>
      <c r="H33" s="674"/>
    </row>
    <row r="34" spans="2:8" customFormat="1" ht="27" customHeight="1">
      <c r="B34" s="674" t="s">
        <v>289</v>
      </c>
      <c r="C34" s="674"/>
      <c r="D34" s="674"/>
      <c r="E34" s="674"/>
      <c r="F34" s="674"/>
      <c r="G34" s="674"/>
      <c r="H34" s="674"/>
    </row>
    <row r="35" spans="2:8" customFormat="1">
      <c r="B35" s="674" t="s">
        <v>269</v>
      </c>
      <c r="C35" s="674"/>
      <c r="D35" s="674"/>
      <c r="E35" s="674"/>
      <c r="F35" s="674"/>
      <c r="G35" s="674"/>
      <c r="H35" s="674"/>
    </row>
    <row r="36" spans="2:8" customFormat="1" ht="30" customHeight="1">
      <c r="B36" s="674" t="s">
        <v>290</v>
      </c>
      <c r="C36" s="674"/>
      <c r="D36" s="674"/>
      <c r="E36" s="674"/>
      <c r="F36" s="674"/>
      <c r="G36" s="674"/>
      <c r="H36" s="674"/>
    </row>
    <row r="37" spans="2:8" customFormat="1" ht="54" customHeight="1">
      <c r="B37" s="674" t="s">
        <v>291</v>
      </c>
      <c r="C37" s="674"/>
      <c r="D37" s="674"/>
      <c r="E37" s="674"/>
      <c r="F37" s="674"/>
      <c r="G37" s="674"/>
      <c r="H37" s="674"/>
    </row>
    <row r="38" spans="2:8" customFormat="1" ht="28.5" customHeight="1">
      <c r="B38" s="674" t="s">
        <v>292</v>
      </c>
      <c r="C38" s="674"/>
      <c r="D38" s="674"/>
      <c r="E38" s="674"/>
      <c r="F38" s="674"/>
      <c r="G38" s="674"/>
      <c r="H38" s="674"/>
    </row>
    <row r="39" spans="2:8" customFormat="1" ht="41.25" customHeight="1">
      <c r="B39" s="674" t="s">
        <v>293</v>
      </c>
      <c r="C39" s="674"/>
      <c r="D39" s="674"/>
      <c r="E39" s="674"/>
      <c r="F39" s="674"/>
      <c r="G39" s="674"/>
      <c r="H39" s="674"/>
    </row>
    <row r="40" spans="2:8" customFormat="1" ht="40.5" customHeight="1">
      <c r="B40" s="674" t="s">
        <v>294</v>
      </c>
      <c r="C40" s="674"/>
      <c r="D40" s="674"/>
      <c r="E40" s="674"/>
      <c r="F40" s="674"/>
      <c r="G40" s="674"/>
      <c r="H40" s="674"/>
    </row>
    <row r="41" spans="2:8" customFormat="1" ht="42" customHeight="1">
      <c r="B41" s="674" t="s">
        <v>295</v>
      </c>
      <c r="C41" s="674"/>
      <c r="D41" s="674"/>
      <c r="E41" s="674"/>
      <c r="F41" s="674"/>
      <c r="G41" s="674"/>
      <c r="H41" s="674"/>
    </row>
    <row r="42" spans="2:8" customFormat="1" ht="57" customHeight="1">
      <c r="B42" s="674" t="s">
        <v>296</v>
      </c>
      <c r="C42" s="674"/>
      <c r="D42" s="674"/>
      <c r="E42" s="674"/>
      <c r="F42" s="674"/>
      <c r="G42" s="674"/>
      <c r="H42" s="674"/>
    </row>
    <row r="43" spans="2:8" customFormat="1">
      <c r="B43" s="674" t="s">
        <v>300</v>
      </c>
      <c r="C43" s="674"/>
      <c r="D43" s="674"/>
      <c r="E43" s="674"/>
      <c r="F43" s="674"/>
      <c r="G43" s="674"/>
      <c r="H43" s="674"/>
    </row>
    <row r="44" spans="2:8" customFormat="1" ht="44.25" customHeight="1">
      <c r="B44" s="674" t="s">
        <v>297</v>
      </c>
      <c r="C44" s="674"/>
      <c r="D44" s="674"/>
      <c r="E44" s="674"/>
      <c r="F44" s="674"/>
      <c r="G44" s="674"/>
      <c r="H44" s="674"/>
    </row>
    <row r="45" spans="2:8" customFormat="1">
      <c r="B45" s="674" t="s">
        <v>270</v>
      </c>
      <c r="C45" s="674"/>
      <c r="D45" s="674"/>
      <c r="E45" s="674"/>
      <c r="F45" s="674"/>
      <c r="G45" s="674"/>
      <c r="H45" s="674"/>
    </row>
    <row r="46" spans="2:8" customFormat="1" ht="69.75" customHeight="1">
      <c r="B46" s="674" t="s">
        <v>298</v>
      </c>
      <c r="C46" s="674"/>
      <c r="D46" s="674"/>
      <c r="E46" s="674"/>
      <c r="F46" s="674"/>
      <c r="G46" s="674"/>
      <c r="H46" s="674"/>
    </row>
    <row r="47" spans="2:8" customFormat="1">
      <c r="B47" s="674" t="s">
        <v>271</v>
      </c>
      <c r="C47" s="674"/>
      <c r="D47" s="674"/>
      <c r="E47" s="674"/>
      <c r="F47" s="674"/>
      <c r="G47" s="674"/>
      <c r="H47" s="674"/>
    </row>
    <row r="48" spans="2:8" customFormat="1">
      <c r="B48" s="674" t="s">
        <v>299</v>
      </c>
      <c r="C48" s="674"/>
      <c r="D48" s="674"/>
      <c r="E48" s="674"/>
      <c r="F48" s="674"/>
      <c r="G48" s="674"/>
      <c r="H48" s="674"/>
    </row>
    <row r="49" spans="2:8" customFormat="1" ht="28.5" customHeight="1">
      <c r="B49" s="674" t="s">
        <v>301</v>
      </c>
      <c r="C49" s="674"/>
      <c r="D49" s="674"/>
      <c r="E49" s="674"/>
      <c r="F49" s="674"/>
      <c r="G49" s="674"/>
      <c r="H49" s="674"/>
    </row>
    <row r="50" spans="2:8" customFormat="1">
      <c r="B50" s="674" t="s">
        <v>302</v>
      </c>
      <c r="C50" s="674"/>
      <c r="D50" s="674"/>
      <c r="E50" s="674"/>
      <c r="F50" s="674"/>
      <c r="G50" s="674"/>
      <c r="H50" s="674"/>
    </row>
    <row r="51" spans="2:8" customFormat="1" ht="27.75" customHeight="1">
      <c r="B51" s="674" t="s">
        <v>303</v>
      </c>
      <c r="C51" s="674"/>
      <c r="D51" s="674"/>
      <c r="E51" s="674"/>
      <c r="F51" s="674"/>
      <c r="G51" s="674"/>
      <c r="H51" s="674"/>
    </row>
    <row r="52" spans="2:8" customFormat="1" ht="27.75" customHeight="1">
      <c r="B52" s="674" t="s">
        <v>304</v>
      </c>
      <c r="C52" s="674"/>
      <c r="D52" s="674"/>
      <c r="E52" s="674"/>
      <c r="F52" s="674"/>
      <c r="G52" s="674"/>
      <c r="H52" s="674"/>
    </row>
    <row r="53" spans="2:8" customFormat="1" ht="28.5" customHeight="1">
      <c r="B53" s="674" t="s">
        <v>305</v>
      </c>
      <c r="C53" s="674"/>
      <c r="D53" s="674"/>
      <c r="E53" s="674"/>
      <c r="F53" s="674"/>
      <c r="G53" s="674"/>
      <c r="H53" s="674"/>
    </row>
    <row r="54" spans="2:8" customFormat="1" ht="29.25" customHeight="1">
      <c r="B54" s="674" t="s">
        <v>306</v>
      </c>
      <c r="C54" s="674"/>
      <c r="D54" s="674"/>
      <c r="E54" s="674"/>
      <c r="F54" s="674"/>
      <c r="G54" s="674"/>
      <c r="H54" s="674"/>
    </row>
    <row r="55" spans="2:8" customFormat="1">
      <c r="B55" s="674" t="s">
        <v>307</v>
      </c>
      <c r="C55" s="674"/>
      <c r="D55" s="674"/>
      <c r="E55" s="674"/>
      <c r="F55" s="674"/>
      <c r="G55" s="674"/>
      <c r="H55" s="674"/>
    </row>
    <row r="56" spans="2:8" customFormat="1" ht="41.25" customHeight="1">
      <c r="B56" s="674" t="s">
        <v>308</v>
      </c>
      <c r="C56" s="674"/>
      <c r="D56" s="674"/>
      <c r="E56" s="674"/>
      <c r="F56" s="674"/>
      <c r="G56" s="674"/>
      <c r="H56" s="674"/>
    </row>
    <row r="57" spans="2:8" customFormat="1" ht="30" customHeight="1">
      <c r="B57" s="674" t="s">
        <v>309</v>
      </c>
      <c r="C57" s="674"/>
      <c r="D57" s="674"/>
      <c r="E57" s="674"/>
      <c r="F57" s="674"/>
      <c r="G57" s="674"/>
      <c r="H57" s="674"/>
    </row>
    <row r="58" spans="2:8" customFormat="1">
      <c r="B58" s="674" t="s">
        <v>272</v>
      </c>
      <c r="C58" s="674"/>
      <c r="D58" s="674"/>
      <c r="E58" s="674"/>
      <c r="F58" s="674"/>
      <c r="G58" s="674"/>
      <c r="H58" s="674"/>
    </row>
    <row r="59" spans="2:8" customFormat="1" ht="32.25" customHeight="1">
      <c r="B59" s="674" t="s">
        <v>310</v>
      </c>
      <c r="C59" s="674"/>
      <c r="D59" s="674"/>
      <c r="E59" s="674"/>
      <c r="F59" s="674"/>
      <c r="G59" s="674"/>
      <c r="H59" s="674"/>
    </row>
    <row r="60" spans="2:8" customFormat="1" ht="27" customHeight="1">
      <c r="B60" s="674" t="s">
        <v>311</v>
      </c>
      <c r="C60" s="674"/>
      <c r="D60" s="674"/>
      <c r="E60" s="674"/>
      <c r="F60" s="674"/>
      <c r="G60" s="674"/>
      <c r="H60" s="674"/>
    </row>
    <row r="61" spans="2:8" customFormat="1" ht="44.25" customHeight="1">
      <c r="B61" s="674" t="s">
        <v>312</v>
      </c>
      <c r="C61" s="674"/>
      <c r="D61" s="674"/>
      <c r="E61" s="674"/>
      <c r="F61" s="674"/>
      <c r="G61" s="674"/>
      <c r="H61" s="674"/>
    </row>
    <row r="62" spans="2:8" customFormat="1" ht="30.75" customHeight="1">
      <c r="B62" s="674" t="s">
        <v>313</v>
      </c>
      <c r="C62" s="674"/>
      <c r="D62" s="674"/>
      <c r="E62" s="674"/>
      <c r="F62" s="674"/>
      <c r="G62" s="674"/>
      <c r="H62" s="674"/>
    </row>
    <row r="63" spans="2:8" customFormat="1" ht="27" customHeight="1">
      <c r="B63" s="674" t="s">
        <v>314</v>
      </c>
      <c r="C63" s="674"/>
      <c r="D63" s="674"/>
      <c r="E63" s="674"/>
      <c r="F63" s="674"/>
      <c r="G63" s="674"/>
      <c r="H63" s="674"/>
    </row>
    <row r="64" spans="2:8" customFormat="1" ht="43.5" customHeight="1">
      <c r="B64" s="674" t="s">
        <v>315</v>
      </c>
      <c r="C64" s="674"/>
      <c r="D64" s="674"/>
      <c r="E64" s="674"/>
      <c r="F64" s="674"/>
      <c r="G64" s="674"/>
      <c r="H64" s="674"/>
    </row>
    <row r="65" spans="2:8" customFormat="1" ht="32.25" customHeight="1">
      <c r="B65" s="674" t="s">
        <v>316</v>
      </c>
      <c r="C65" s="674"/>
      <c r="D65" s="674"/>
      <c r="E65" s="674"/>
      <c r="F65" s="674"/>
      <c r="G65" s="674"/>
      <c r="H65" s="674"/>
    </row>
    <row r="66" spans="2:8" customFormat="1">
      <c r="B66" s="674" t="s">
        <v>273</v>
      </c>
      <c r="C66" s="674"/>
      <c r="D66" s="674"/>
      <c r="E66" s="674"/>
      <c r="F66" s="674"/>
      <c r="G66" s="674"/>
      <c r="H66" s="674"/>
    </row>
    <row r="67" spans="2:8" customFormat="1" ht="27.75" customHeight="1">
      <c r="B67" s="674" t="s">
        <v>317</v>
      </c>
      <c r="C67" s="674"/>
      <c r="D67" s="674"/>
      <c r="E67" s="674"/>
      <c r="F67" s="674"/>
      <c r="G67" s="674"/>
      <c r="H67" s="674"/>
    </row>
    <row r="68" spans="2:8" customFormat="1">
      <c r="B68" s="674" t="s">
        <v>274</v>
      </c>
      <c r="C68" s="674"/>
      <c r="D68" s="674"/>
      <c r="E68" s="674"/>
      <c r="F68" s="674"/>
      <c r="G68" s="674"/>
      <c r="H68" s="674"/>
    </row>
    <row r="69" spans="2:8" customFormat="1">
      <c r="B69" s="674" t="s">
        <v>275</v>
      </c>
      <c r="C69" s="674"/>
      <c r="D69" s="674"/>
      <c r="E69" s="674"/>
      <c r="F69" s="674"/>
      <c r="G69" s="674"/>
      <c r="H69" s="674"/>
    </row>
    <row r="70" spans="2:8" customFormat="1" ht="29.25" customHeight="1">
      <c r="B70" s="674" t="s">
        <v>318</v>
      </c>
      <c r="C70" s="674"/>
      <c r="D70" s="674"/>
      <c r="E70" s="674"/>
      <c r="F70" s="674"/>
      <c r="G70" s="674"/>
      <c r="H70" s="674"/>
    </row>
    <row r="71" spans="2:8" customFormat="1" ht="27" customHeight="1">
      <c r="B71" s="674" t="s">
        <v>319</v>
      </c>
      <c r="C71" s="674"/>
      <c r="D71" s="674"/>
      <c r="E71" s="674"/>
      <c r="F71" s="674"/>
      <c r="G71" s="674"/>
      <c r="H71" s="674"/>
    </row>
    <row r="72" spans="2:8" customFormat="1" ht="27" customHeight="1">
      <c r="B72" s="674" t="s">
        <v>320</v>
      </c>
      <c r="C72" s="674"/>
      <c r="D72" s="674"/>
      <c r="E72" s="674"/>
      <c r="F72" s="674"/>
      <c r="G72" s="674"/>
      <c r="H72" s="674"/>
    </row>
    <row r="73" spans="2:8" customFormat="1">
      <c r="B73" s="674" t="s">
        <v>276</v>
      </c>
      <c r="C73" s="674"/>
      <c r="D73" s="674"/>
      <c r="E73" s="674"/>
      <c r="F73" s="674"/>
      <c r="G73" s="674"/>
      <c r="H73" s="674"/>
    </row>
    <row r="74" spans="2:8" customFormat="1" ht="24" customHeight="1">
      <c r="B74" s="674" t="s">
        <v>321</v>
      </c>
      <c r="C74" s="674"/>
      <c r="D74" s="674"/>
      <c r="E74" s="674"/>
      <c r="F74" s="674"/>
      <c r="G74" s="674"/>
      <c r="H74" s="674"/>
    </row>
    <row r="75" spans="2:8" customFormat="1">
      <c r="B75" s="674" t="s">
        <v>277</v>
      </c>
      <c r="C75" s="674"/>
      <c r="D75" s="674"/>
      <c r="E75" s="674"/>
      <c r="F75" s="674"/>
      <c r="G75" s="674"/>
      <c r="H75" s="674"/>
    </row>
    <row r="76" spans="2:8" customFormat="1">
      <c r="B76" s="674" t="s">
        <v>278</v>
      </c>
      <c r="C76" s="674"/>
      <c r="D76" s="674"/>
      <c r="E76" s="674"/>
      <c r="F76" s="674"/>
      <c r="G76" s="674"/>
      <c r="H76" s="674"/>
    </row>
    <row r="77" spans="2:8" customFormat="1" ht="29.25" customHeight="1">
      <c r="B77" s="674" t="s">
        <v>322</v>
      </c>
      <c r="C77" s="674"/>
      <c r="D77" s="674"/>
      <c r="E77" s="674"/>
      <c r="F77" s="674"/>
      <c r="G77" s="674"/>
      <c r="H77" s="674"/>
    </row>
    <row r="78" spans="2:8" customFormat="1">
      <c r="B78" s="674" t="s">
        <v>279</v>
      </c>
      <c r="C78" s="674"/>
      <c r="D78" s="674"/>
      <c r="E78" s="674"/>
      <c r="F78" s="674"/>
      <c r="G78" s="674"/>
      <c r="H78" s="674"/>
    </row>
    <row r="79" spans="2:8" customFormat="1" ht="29.25" customHeight="1">
      <c r="B79" s="674" t="s">
        <v>323</v>
      </c>
      <c r="C79" s="674"/>
      <c r="D79" s="674"/>
      <c r="E79" s="674"/>
      <c r="F79" s="674"/>
      <c r="G79" s="674"/>
      <c r="H79" s="674"/>
    </row>
    <row r="80" spans="2:8" customFormat="1" ht="29.25" customHeight="1">
      <c r="B80" s="674" t="s">
        <v>324</v>
      </c>
      <c r="C80" s="674"/>
      <c r="D80" s="674"/>
      <c r="E80" s="674"/>
      <c r="F80" s="674"/>
      <c r="G80" s="674"/>
      <c r="H80" s="674"/>
    </row>
    <row r="81" spans="2:8" customFormat="1" ht="44.25" customHeight="1">
      <c r="B81" s="674" t="s">
        <v>325</v>
      </c>
      <c r="C81" s="674"/>
      <c r="D81" s="674"/>
      <c r="E81" s="674"/>
      <c r="F81" s="674"/>
      <c r="G81" s="674"/>
      <c r="H81" s="674"/>
    </row>
  </sheetData>
  <sheetProtection algorithmName="SHA-512" hashValue="5Q6pEU3PMc0E7OQjvJQmQnWpWF6nUJnfmkJSePDDYXWlHwOOlAIsujF5L+JLgjWLlG42qmoXvbkOT6KzBcazwA==" saltValue="fv6bFpbY36cyC1D+n8ItUQ==" spinCount="100000" sheet="1" objects="1" scenarios="1"/>
  <mergeCells count="70">
    <mergeCell ref="J19:O19"/>
    <mergeCell ref="B18:H18"/>
    <mergeCell ref="B19:H19"/>
    <mergeCell ref="B20:H20"/>
    <mergeCell ref="B3:H3"/>
    <mergeCell ref="B4:H4"/>
    <mergeCell ref="B7:H7"/>
    <mergeCell ref="B10:H10"/>
    <mergeCell ref="B13:H13"/>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B35:H35"/>
    <mergeCell ref="B36:H36"/>
    <mergeCell ref="B37:H37"/>
    <mergeCell ref="B38:H38"/>
    <mergeCell ref="B39:H39"/>
    <mergeCell ref="B40:H40"/>
    <mergeCell ref="B41:H41"/>
    <mergeCell ref="B42:H42"/>
    <mergeCell ref="B43:H43"/>
    <mergeCell ref="B44:H44"/>
    <mergeCell ref="B45:H45"/>
    <mergeCell ref="B46:H46"/>
    <mergeCell ref="B47:H47"/>
    <mergeCell ref="B48:H48"/>
    <mergeCell ref="B49:H49"/>
    <mergeCell ref="B50:H50"/>
    <mergeCell ref="B51:H51"/>
    <mergeCell ref="B52:H52"/>
    <mergeCell ref="B53:H53"/>
    <mergeCell ref="B54:H54"/>
    <mergeCell ref="B55:H55"/>
    <mergeCell ref="B56:H56"/>
    <mergeCell ref="B57:H57"/>
    <mergeCell ref="B58:H58"/>
    <mergeCell ref="B59:H59"/>
    <mergeCell ref="B60:H60"/>
    <mergeCell ref="B61:H61"/>
    <mergeCell ref="B62:H62"/>
    <mergeCell ref="B63:H63"/>
    <mergeCell ref="B64:H64"/>
    <mergeCell ref="B65:H65"/>
    <mergeCell ref="B66:H66"/>
    <mergeCell ref="B67:H67"/>
    <mergeCell ref="B68:H68"/>
    <mergeCell ref="B69:H69"/>
    <mergeCell ref="B70:H70"/>
    <mergeCell ref="B71:H71"/>
    <mergeCell ref="B72:H72"/>
    <mergeCell ref="B73:H73"/>
    <mergeCell ref="B74:H74"/>
    <mergeCell ref="B75:H75"/>
    <mergeCell ref="B81:H81"/>
    <mergeCell ref="B76:H76"/>
    <mergeCell ref="B77:H77"/>
    <mergeCell ref="B78:H78"/>
    <mergeCell ref="B79:H79"/>
    <mergeCell ref="B80:H8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Zeros="0" view="pageBreakPreview" zoomScaleNormal="100" zoomScaleSheetLayoutView="100" workbookViewId="0"/>
  </sheetViews>
  <sheetFormatPr defaultColWidth="9.140625" defaultRowHeight="14.25"/>
  <cols>
    <col min="1" max="1" width="6.7109375" style="20" customWidth="1"/>
    <col min="2" max="2" width="51.28515625" style="18" customWidth="1"/>
    <col min="3" max="3" width="15.7109375" style="19" customWidth="1"/>
    <col min="4" max="4" width="9.140625" style="9"/>
    <col min="5" max="5" width="10.140625" style="9" bestFit="1" customWidth="1"/>
    <col min="6" max="6" width="9.140625" style="9"/>
    <col min="7" max="7" width="10.140625" style="9" bestFit="1" customWidth="1"/>
    <col min="8" max="16384" width="9.140625" style="9"/>
  </cols>
  <sheetData>
    <row r="1" spans="1:3" ht="15">
      <c r="A1" s="614"/>
      <c r="B1" s="615"/>
      <c r="C1" s="616"/>
    </row>
    <row r="2" spans="1:3" ht="15">
      <c r="A2" s="614"/>
      <c r="B2" s="615"/>
      <c r="C2" s="616"/>
    </row>
    <row r="3" spans="1:3" ht="15.75">
      <c r="A3" s="47" t="s">
        <v>167</v>
      </c>
      <c r="B3" s="615"/>
      <c r="C3" s="616"/>
    </row>
    <row r="4" spans="1:3" ht="15.75">
      <c r="A4" s="617" t="s">
        <v>168</v>
      </c>
      <c r="B4" s="615"/>
      <c r="C4" s="616"/>
    </row>
    <row r="5" spans="1:3" ht="15">
      <c r="A5" s="618"/>
      <c r="B5" s="615"/>
      <c r="C5" s="616"/>
    </row>
    <row r="6" spans="1:3" ht="18">
      <c r="A6" s="619" t="s">
        <v>169</v>
      </c>
      <c r="B6" s="615"/>
      <c r="C6" s="616"/>
    </row>
    <row r="7" spans="1:3">
      <c r="A7" s="620"/>
      <c r="B7" s="615"/>
      <c r="C7" s="616"/>
    </row>
    <row r="8" spans="1:3" ht="15.75">
      <c r="A8" s="621" t="s">
        <v>11</v>
      </c>
      <c r="B8" s="615"/>
      <c r="C8" s="616"/>
    </row>
    <row r="9" spans="1:3">
      <c r="A9" s="620"/>
      <c r="B9" s="615"/>
      <c r="C9" s="616"/>
    </row>
    <row r="10" spans="1:3" ht="15">
      <c r="A10" s="680" t="s">
        <v>170</v>
      </c>
      <c r="B10" s="680"/>
      <c r="C10" s="680"/>
    </row>
    <row r="11" spans="1:3" s="46" customFormat="1" ht="12.75">
      <c r="A11" s="622"/>
      <c r="B11" s="623"/>
      <c r="C11" s="624"/>
    </row>
    <row r="12" spans="1:3" s="46" customFormat="1" ht="12.75">
      <c r="A12" s="622"/>
      <c r="B12" s="623"/>
      <c r="C12" s="624"/>
    </row>
    <row r="13" spans="1:3" ht="15" thickBot="1">
      <c r="A13" s="48" t="s">
        <v>171</v>
      </c>
      <c r="B13" s="49" t="s">
        <v>0</v>
      </c>
      <c r="C13" s="50" t="s">
        <v>233</v>
      </c>
    </row>
    <row r="14" spans="1:3" ht="15" thickTop="1">
      <c r="A14" s="620"/>
      <c r="B14" s="615"/>
      <c r="C14" s="616"/>
    </row>
    <row r="15" spans="1:3" s="21" customFormat="1" ht="27.95" customHeight="1">
      <c r="A15" s="625" t="s">
        <v>1</v>
      </c>
      <c r="B15" s="626" t="s">
        <v>2</v>
      </c>
      <c r="C15" s="627">
        <f>'3_1-VGU'!H17</f>
        <v>0</v>
      </c>
    </row>
    <row r="16" spans="1:3" ht="27.95" customHeight="1">
      <c r="A16" s="625" t="s">
        <v>4</v>
      </c>
      <c r="B16" s="626" t="s">
        <v>3</v>
      </c>
      <c r="C16" s="627">
        <f>'3_2-VODOVOD'!F15</f>
        <v>0</v>
      </c>
    </row>
    <row r="17" spans="1:7" ht="27.95" customHeight="1">
      <c r="A17" s="625" t="s">
        <v>5</v>
      </c>
      <c r="B17" s="626" t="s">
        <v>8</v>
      </c>
      <c r="C17" s="627">
        <f>'4_1-ELEKTRO'!F13</f>
        <v>400</v>
      </c>
    </row>
    <row r="18" spans="1:7" ht="27.95" customHeight="1">
      <c r="A18" s="625" t="s">
        <v>6</v>
      </c>
      <c r="B18" s="626" t="s">
        <v>9</v>
      </c>
      <c r="C18" s="627">
        <f>'4_2-JR'!F13</f>
        <v>0</v>
      </c>
    </row>
    <row r="19" spans="1:7" s="642" customFormat="1" ht="27.95" customHeight="1">
      <c r="A19" s="625" t="s">
        <v>7</v>
      </c>
      <c r="B19" s="626" t="s">
        <v>10</v>
      </c>
      <c r="C19" s="627">
        <f>'6_1-TK'!F19</f>
        <v>300</v>
      </c>
    </row>
    <row r="20" spans="1:7">
      <c r="A20" s="620"/>
      <c r="B20" s="615"/>
      <c r="C20" s="628"/>
    </row>
    <row r="21" spans="1:7" s="51" customFormat="1" ht="15">
      <c r="A21" s="629"/>
      <c r="B21" s="657" t="s">
        <v>172</v>
      </c>
      <c r="C21" s="658">
        <f>SUM(C15:C19)</f>
        <v>700</v>
      </c>
    </row>
    <row r="22" spans="1:7" s="23" customFormat="1" ht="12.75">
      <c r="B22" s="22"/>
    </row>
    <row r="23" spans="1:7" s="23" customFormat="1" ht="12.75">
      <c r="B23" s="22" t="s">
        <v>232</v>
      </c>
      <c r="C23" s="656">
        <f>C21*10%</f>
        <v>70</v>
      </c>
      <c r="E23" s="17"/>
      <c r="F23" s="17"/>
      <c r="G23" s="17"/>
    </row>
    <row r="24" spans="1:7" s="23" customFormat="1" ht="12.75">
      <c r="B24" s="22"/>
    </row>
    <row r="25" spans="1:7" s="23" customFormat="1" ht="15">
      <c r="B25" s="657" t="s">
        <v>234</v>
      </c>
      <c r="C25" s="658">
        <f>SUM(C21,C23)</f>
        <v>770</v>
      </c>
    </row>
    <row r="26" spans="1:7" s="23" customFormat="1" ht="12.75">
      <c r="B26" s="22"/>
    </row>
    <row r="27" spans="1:7" s="23" customFormat="1" ht="12.75">
      <c r="B27" s="22" t="s">
        <v>235</v>
      </c>
      <c r="C27" s="656">
        <f>C25*22%</f>
        <v>169.4</v>
      </c>
    </row>
    <row r="28" spans="1:7" s="23" customFormat="1" ht="12.75">
      <c r="B28" s="22"/>
    </row>
    <row r="29" spans="1:7" s="23" customFormat="1" ht="15.75" thickBot="1">
      <c r="B29" s="630" t="s">
        <v>236</v>
      </c>
      <c r="C29" s="631">
        <f>SUM(C25,C27)</f>
        <v>939.4</v>
      </c>
    </row>
    <row r="30" spans="1:7" s="23" customFormat="1" ht="13.5" thickTop="1">
      <c r="B30" s="22"/>
    </row>
    <row r="31" spans="1:7" s="23" customFormat="1" ht="12.75">
      <c r="B31" s="22"/>
    </row>
    <row r="32" spans="1:7" s="23" customFormat="1" ht="12.75">
      <c r="B32" s="22"/>
    </row>
    <row r="33" spans="2:2" s="23" customFormat="1" ht="12.75">
      <c r="B33" s="22"/>
    </row>
    <row r="34" spans="2:2" s="23" customFormat="1" ht="12.75">
      <c r="B34" s="22"/>
    </row>
    <row r="35" spans="2:2" s="23" customFormat="1" ht="12.75">
      <c r="B35" s="22"/>
    </row>
    <row r="36" spans="2:2" s="23" customFormat="1" ht="12.75">
      <c r="B36" s="22"/>
    </row>
    <row r="37" spans="2:2" s="23" customFormat="1" ht="12.75">
      <c r="B37" s="22"/>
    </row>
    <row r="38" spans="2:2" s="23" customFormat="1" ht="12.75">
      <c r="B38" s="22"/>
    </row>
    <row r="39" spans="2:2" s="23" customFormat="1" ht="12.75">
      <c r="B39" s="22"/>
    </row>
    <row r="40" spans="2:2" s="23" customFormat="1" ht="12.75">
      <c r="B40" s="22"/>
    </row>
    <row r="41" spans="2:2" s="23" customFormat="1" ht="12.75">
      <c r="B41" s="22"/>
    </row>
    <row r="42" spans="2:2" s="23" customFormat="1" ht="12.75">
      <c r="B42" s="22"/>
    </row>
    <row r="43" spans="2:2" s="23" customFormat="1" ht="12.75">
      <c r="B43" s="22"/>
    </row>
    <row r="44" spans="2:2" s="23" customFormat="1" ht="12.75">
      <c r="B44" s="22"/>
    </row>
    <row r="45" spans="2:2" s="23" customFormat="1" ht="12.75">
      <c r="B45" s="22"/>
    </row>
    <row r="46" spans="2:2" s="23" customFormat="1" ht="12.75">
      <c r="B46" s="22"/>
    </row>
    <row r="47" spans="2:2" s="23" customFormat="1" ht="12.75">
      <c r="B47" s="22"/>
    </row>
    <row r="48" spans="2:2" s="23" customFormat="1" ht="12.75">
      <c r="B48" s="22"/>
    </row>
    <row r="49" spans="1:2" s="23" customFormat="1" ht="12.75">
      <c r="B49" s="22"/>
    </row>
    <row r="50" spans="1:2" s="23" customFormat="1" ht="12.75">
      <c r="B50" s="22"/>
    </row>
    <row r="51" spans="1:2" s="23" customFormat="1" ht="12.75">
      <c r="B51" s="22"/>
    </row>
    <row r="52" spans="1:2" s="23" customFormat="1" ht="12.75">
      <c r="B52" s="22"/>
    </row>
    <row r="53" spans="1:2" s="23" customFormat="1" ht="12.75">
      <c r="B53" s="22"/>
    </row>
    <row r="54" spans="1:2" s="23" customFormat="1" ht="12.75">
      <c r="B54" s="22"/>
    </row>
    <row r="55" spans="1:2" s="23" customFormat="1" ht="12.75">
      <c r="B55" s="22"/>
    </row>
    <row r="56" spans="1:2" s="23" customFormat="1" ht="12.75">
      <c r="B56" s="22"/>
    </row>
    <row r="57" spans="1:2" s="23" customFormat="1" ht="12.75">
      <c r="B57" s="22"/>
    </row>
    <row r="64" spans="1:2" s="19" customFormat="1" ht="15">
      <c r="A64" s="20"/>
      <c r="B64" s="24"/>
    </row>
  </sheetData>
  <sheetProtection algorithmName="SHA-512" hashValue="GGYUELPhtECBIyXTmxPQB4MXkBsapriflzaKyQKC1anAjZiAvbz31V+l+Pb81XvpfT3HtH9YgfSkU+Gbvtx/jg==" saltValue="YD5jeknDtwuKq6oNaLf5Jg==" spinCount="100000" sheet="1" objects="1" scenarios="1"/>
  <mergeCells count="1">
    <mergeCell ref="A10:C10"/>
  </mergeCells>
  <pageMargins left="0.98425196850393704" right="0.39370078740157483" top="1.3779527559055118" bottom="0.59055118110236227" header="0.31496062992125984" footer="0.31496062992125984"/>
  <pageSetup paperSize="9" orientation="portrait" r:id="rId1"/>
  <headerFooter>
    <oddHeader>&amp;L&amp;G&amp;R&amp;G</oddHeader>
    <oddFooter>&amp;C&amp;8Ponudbeni predračun&amp;R&amp;9&amp;P/&amp;N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5"/>
  <sheetViews>
    <sheetView showZeros="0" view="pageBreakPreview" zoomScaleNormal="115" zoomScaleSheetLayoutView="100" workbookViewId="0">
      <selection activeCell="B1" sqref="B1"/>
    </sheetView>
  </sheetViews>
  <sheetFormatPr defaultColWidth="9.140625" defaultRowHeight="12.75"/>
  <cols>
    <col min="1" max="1" width="3.5703125" style="37" customWidth="1"/>
    <col min="2" max="2" width="2.7109375" style="37" customWidth="1"/>
    <col min="3" max="3" width="41.7109375" style="63" customWidth="1"/>
    <col min="4" max="4" width="7.28515625" style="52" customWidth="1"/>
    <col min="5" max="5" width="5.28515625" style="52" customWidth="1"/>
    <col min="6" max="6" width="6.7109375" style="52" customWidth="1"/>
    <col min="7" max="7" width="10.7109375" style="36" customWidth="1"/>
    <col min="8" max="8" width="12.7109375" style="38" customWidth="1"/>
    <col min="9" max="9" width="9.140625" style="30"/>
    <col min="10" max="10" width="80.42578125" style="30" customWidth="1"/>
    <col min="11" max="16384" width="9.140625" style="30"/>
  </cols>
  <sheetData>
    <row r="1" spans="1:8" ht="15">
      <c r="B1" s="543"/>
      <c r="C1" s="544"/>
      <c r="D1" s="382"/>
      <c r="E1" s="382"/>
      <c r="F1" s="382"/>
      <c r="G1" s="141"/>
      <c r="H1" s="387"/>
    </row>
    <row r="2" spans="1:8" ht="15">
      <c r="B2" s="543"/>
      <c r="C2" s="544"/>
      <c r="D2" s="382"/>
      <c r="E2" s="382"/>
      <c r="F2" s="382"/>
      <c r="G2" s="141"/>
      <c r="H2" s="387"/>
    </row>
    <row r="3" spans="1:8" ht="15.75">
      <c r="B3" s="119" t="s">
        <v>173</v>
      </c>
      <c r="C3" s="184"/>
      <c r="D3" s="545"/>
      <c r="E3" s="545"/>
      <c r="F3" s="545"/>
      <c r="G3" s="182"/>
      <c r="H3" s="546"/>
    </row>
    <row r="4" spans="1:8" ht="15">
      <c r="B4" s="129"/>
      <c r="C4" s="181"/>
      <c r="D4" s="382"/>
      <c r="E4" s="382"/>
      <c r="F4" s="382"/>
      <c r="G4" s="141"/>
      <c r="H4" s="387"/>
    </row>
    <row r="5" spans="1:8" ht="15" customHeight="1">
      <c r="B5" s="547" t="s">
        <v>11</v>
      </c>
      <c r="C5" s="548"/>
      <c r="D5" s="548"/>
      <c r="E5" s="549"/>
      <c r="F5" s="549"/>
      <c r="G5" s="549"/>
      <c r="H5" s="549"/>
    </row>
    <row r="6" spans="1:8">
      <c r="B6" s="550"/>
      <c r="C6" s="139"/>
      <c r="D6" s="141"/>
      <c r="E6" s="382"/>
      <c r="F6" s="382"/>
      <c r="G6" s="141"/>
      <c r="H6" s="128"/>
    </row>
    <row r="7" spans="1:8">
      <c r="B7" s="550"/>
      <c r="C7" s="551"/>
      <c r="D7" s="552"/>
      <c r="E7" s="177"/>
      <c r="F7" s="177"/>
      <c r="G7" s="552"/>
      <c r="H7" s="553"/>
    </row>
    <row r="8" spans="1:8">
      <c r="B8" s="550"/>
      <c r="C8" s="139"/>
      <c r="D8" s="141"/>
      <c r="E8" s="382"/>
      <c r="F8" s="382"/>
      <c r="G8" s="141"/>
      <c r="H8" s="553"/>
    </row>
    <row r="9" spans="1:8">
      <c r="B9" s="550"/>
      <c r="C9" s="139"/>
      <c r="D9" s="141"/>
      <c r="E9" s="382"/>
      <c r="F9" s="382"/>
      <c r="G9" s="551"/>
      <c r="H9" s="128"/>
    </row>
    <row r="10" spans="1:8">
      <c r="B10" s="550"/>
      <c r="C10" s="552"/>
      <c r="D10" s="552"/>
      <c r="E10" s="177"/>
      <c r="F10" s="177"/>
      <c r="G10" s="139"/>
      <c r="H10" s="128"/>
    </row>
    <row r="11" spans="1:8" s="58" customFormat="1" ht="17.100000000000001" customHeight="1">
      <c r="A11" s="69"/>
      <c r="B11" s="554" t="s">
        <v>120</v>
      </c>
      <c r="C11" s="555" t="s">
        <v>121</v>
      </c>
      <c r="D11" s="554"/>
      <c r="E11" s="556"/>
      <c r="F11" s="556"/>
      <c r="G11" s="557"/>
      <c r="H11" s="402">
        <f>H35</f>
        <v>0</v>
      </c>
    </row>
    <row r="12" spans="1:8" ht="9.9499999999999993" customHeight="1">
      <c r="A12" s="55"/>
      <c r="B12" s="558"/>
      <c r="C12" s="559"/>
      <c r="D12" s="560"/>
      <c r="E12" s="288"/>
      <c r="F12" s="288"/>
      <c r="G12" s="561"/>
      <c r="H12" s="562"/>
    </row>
    <row r="13" spans="1:8" s="58" customFormat="1" ht="17.100000000000001" customHeight="1">
      <c r="A13" s="69"/>
      <c r="B13" s="554" t="s">
        <v>122</v>
      </c>
      <c r="C13" s="242" t="s">
        <v>58</v>
      </c>
      <c r="D13" s="554"/>
      <c r="E13" s="556"/>
      <c r="F13" s="556"/>
      <c r="G13" s="557"/>
      <c r="H13" s="402">
        <f>H53</f>
        <v>0</v>
      </c>
    </row>
    <row r="14" spans="1:8" ht="9.9499999999999993" customHeight="1">
      <c r="A14" s="55"/>
      <c r="B14" s="558"/>
      <c r="C14" s="563"/>
      <c r="D14" s="560"/>
      <c r="E14" s="288"/>
      <c r="F14" s="288"/>
      <c r="G14" s="561"/>
      <c r="H14" s="562"/>
    </row>
    <row r="15" spans="1:8" s="58" customFormat="1" ht="17.100000000000001" customHeight="1">
      <c r="A15" s="69"/>
      <c r="B15" s="554" t="s">
        <v>123</v>
      </c>
      <c r="C15" s="242" t="s">
        <v>124</v>
      </c>
      <c r="D15" s="554"/>
      <c r="E15" s="556"/>
      <c r="F15" s="556"/>
      <c r="G15" s="557"/>
      <c r="H15" s="402">
        <f>H82</f>
        <v>0</v>
      </c>
    </row>
    <row r="16" spans="1:8" ht="14.25">
      <c r="A16" s="55"/>
      <c r="B16" s="564"/>
      <c r="C16" s="565"/>
      <c r="D16" s="173"/>
      <c r="E16" s="288"/>
      <c r="F16" s="288"/>
      <c r="G16" s="565"/>
      <c r="H16" s="562"/>
    </row>
    <row r="17" spans="1:8" s="72" customFormat="1" ht="20.100000000000001" customHeight="1" thickBot="1">
      <c r="A17" s="69"/>
      <c r="B17" s="566"/>
      <c r="C17" s="441" t="s">
        <v>172</v>
      </c>
      <c r="D17" s="567"/>
      <c r="E17" s="568"/>
      <c r="F17" s="568"/>
      <c r="G17" s="569"/>
      <c r="H17" s="570">
        <f>SUM(H11:H15)</f>
        <v>0</v>
      </c>
    </row>
    <row r="18" spans="1:8" s="29" customFormat="1" ht="15.75" thickTop="1">
      <c r="A18" s="78"/>
      <c r="B18" s="571"/>
      <c r="C18" s="572"/>
      <c r="D18" s="560"/>
      <c r="E18" s="288"/>
      <c r="F18" s="288"/>
      <c r="G18" s="573"/>
      <c r="H18" s="574"/>
    </row>
    <row r="19" spans="1:8">
      <c r="B19" s="550"/>
      <c r="C19" s="181"/>
      <c r="D19" s="179"/>
      <c r="E19" s="177"/>
      <c r="F19" s="177"/>
      <c r="G19" s="575"/>
      <c r="H19" s="576"/>
    </row>
    <row r="20" spans="1:8">
      <c r="B20" s="577"/>
      <c r="C20" s="578"/>
      <c r="D20" s="578"/>
      <c r="E20" s="579"/>
      <c r="F20" s="579"/>
      <c r="G20" s="578"/>
      <c r="H20" s="580"/>
    </row>
    <row r="21" spans="1:8" s="633" customFormat="1" ht="30.75" customHeight="1">
      <c r="A21" s="632"/>
      <c r="B21" s="681" t="s">
        <v>237</v>
      </c>
      <c r="C21" s="681"/>
      <c r="D21" s="681"/>
      <c r="E21" s="681"/>
      <c r="F21" s="681"/>
      <c r="G21" s="681"/>
      <c r="H21" s="681"/>
    </row>
    <row r="22" spans="1:8" ht="14.25">
      <c r="A22" s="54"/>
      <c r="B22" s="558"/>
      <c r="C22" s="157"/>
      <c r="D22" s="560"/>
      <c r="E22" s="288"/>
      <c r="F22" s="288"/>
      <c r="G22" s="560"/>
      <c r="H22" s="583"/>
    </row>
    <row r="23" spans="1:8" ht="14.25">
      <c r="A23" s="54"/>
      <c r="B23" s="73" t="s">
        <v>125</v>
      </c>
      <c r="C23" s="74" t="s">
        <v>126</v>
      </c>
      <c r="D23" s="75" t="s">
        <v>174</v>
      </c>
      <c r="E23" s="73" t="s">
        <v>127</v>
      </c>
      <c r="F23" s="76" t="s">
        <v>115</v>
      </c>
      <c r="G23" s="75" t="s">
        <v>175</v>
      </c>
      <c r="H23" s="77" t="s">
        <v>176</v>
      </c>
    </row>
    <row r="24" spans="1:8" s="27" customFormat="1" ht="6.95" customHeight="1">
      <c r="A24" s="54"/>
      <c r="B24" s="564"/>
      <c r="C24" s="584"/>
      <c r="D24" s="585"/>
      <c r="E24" s="579"/>
      <c r="F24" s="579"/>
      <c r="G24" s="585"/>
      <c r="H24" s="586"/>
    </row>
    <row r="25" spans="1:8" s="27" customFormat="1" ht="2.1" customHeight="1" thickBot="1">
      <c r="A25" s="54"/>
      <c r="B25" s="564"/>
      <c r="C25" s="584"/>
      <c r="D25" s="585"/>
      <c r="E25" s="579"/>
      <c r="F25" s="579"/>
      <c r="G25" s="585"/>
      <c r="H25" s="586"/>
    </row>
    <row r="26" spans="1:8" s="27" customFormat="1" ht="15" thickBot="1">
      <c r="A26" s="54"/>
      <c r="B26" s="550" t="s">
        <v>13</v>
      </c>
      <c r="C26" s="587" t="s">
        <v>121</v>
      </c>
      <c r="D26" s="179"/>
      <c r="E26" s="177"/>
      <c r="F26" s="177"/>
      <c r="G26" s="588"/>
      <c r="H26" s="588"/>
    </row>
    <row r="27" spans="1:8" s="27" customFormat="1">
      <c r="A27" s="37"/>
      <c r="B27" s="550"/>
      <c r="C27" s="552"/>
      <c r="D27" s="179"/>
      <c r="E27" s="177"/>
      <c r="F27" s="177"/>
      <c r="G27" s="588"/>
      <c r="H27" s="588"/>
    </row>
    <row r="28" spans="1:8" ht="51">
      <c r="A28" s="54"/>
      <c r="B28" s="589">
        <v>1</v>
      </c>
      <c r="C28" s="267" t="s">
        <v>128</v>
      </c>
      <c r="D28" s="589"/>
      <c r="E28" s="287" t="s">
        <v>78</v>
      </c>
      <c r="F28" s="287">
        <v>350</v>
      </c>
      <c r="G28" s="291"/>
      <c r="H28" s="189">
        <f>F28*G28</f>
        <v>0</v>
      </c>
    </row>
    <row r="29" spans="1:8" s="27" customFormat="1">
      <c r="A29" s="37"/>
      <c r="B29" s="550"/>
      <c r="C29" s="257"/>
      <c r="D29" s="550"/>
      <c r="E29" s="177"/>
      <c r="F29" s="177"/>
      <c r="G29" s="293"/>
      <c r="H29" s="206"/>
    </row>
    <row r="30" spans="1:8" ht="25.5" customHeight="1">
      <c r="A30" s="54"/>
      <c r="B30" s="589">
        <v>2</v>
      </c>
      <c r="C30" s="267" t="s">
        <v>129</v>
      </c>
      <c r="D30" s="589"/>
      <c r="E30" s="287" t="s">
        <v>18</v>
      </c>
      <c r="F30" s="287">
        <v>37</v>
      </c>
      <c r="G30" s="291"/>
      <c r="H30" s="189">
        <f>F30*G30</f>
        <v>0</v>
      </c>
    </row>
    <row r="31" spans="1:8" s="27" customFormat="1">
      <c r="A31" s="37"/>
      <c r="B31" s="550"/>
      <c r="C31" s="257"/>
      <c r="D31" s="550"/>
      <c r="E31" s="177"/>
      <c r="F31" s="177"/>
      <c r="G31" s="293"/>
      <c r="H31" s="206"/>
    </row>
    <row r="32" spans="1:8" ht="25.5" customHeight="1">
      <c r="A32" s="54"/>
      <c r="B32" s="589">
        <v>3</v>
      </c>
      <c r="C32" s="267" t="s">
        <v>130</v>
      </c>
      <c r="D32" s="271"/>
      <c r="E32" s="287" t="s">
        <v>27</v>
      </c>
      <c r="F32" s="287">
        <v>20</v>
      </c>
      <c r="G32" s="291"/>
      <c r="H32" s="189">
        <f>F32*G32</f>
        <v>0</v>
      </c>
    </row>
    <row r="33" spans="1:10" s="27" customFormat="1" ht="14.25">
      <c r="A33" s="79"/>
      <c r="B33" s="590"/>
      <c r="C33" s="591"/>
      <c r="D33" s="592"/>
      <c r="E33" s="593"/>
      <c r="F33" s="593"/>
      <c r="G33" s="594"/>
      <c r="H33" s="594"/>
    </row>
    <row r="34" spans="1:10">
      <c r="B34" s="550"/>
      <c r="C34" s="595"/>
      <c r="D34" s="550"/>
      <c r="E34" s="177"/>
      <c r="F34" s="177"/>
      <c r="G34" s="588"/>
      <c r="H34" s="588"/>
    </row>
    <row r="35" spans="1:10" s="67" customFormat="1" ht="13.5" thickBot="1">
      <c r="A35" s="68"/>
      <c r="B35" s="596"/>
      <c r="C35" s="597" t="s">
        <v>177</v>
      </c>
      <c r="D35" s="597"/>
      <c r="E35" s="247"/>
      <c r="F35" s="247"/>
      <c r="G35" s="249"/>
      <c r="H35" s="277">
        <f>SUM(H28:H33)</f>
        <v>0</v>
      </c>
    </row>
    <row r="36" spans="1:10" ht="14.25" thickTop="1" thickBot="1">
      <c r="B36" s="550"/>
      <c r="C36" s="595"/>
      <c r="D36" s="550"/>
      <c r="E36" s="177"/>
      <c r="F36" s="177"/>
      <c r="G36" s="588"/>
      <c r="H36" s="588"/>
    </row>
    <row r="37" spans="1:10" ht="15" thickBot="1">
      <c r="A37" s="54"/>
      <c r="B37" s="596" t="s">
        <v>122</v>
      </c>
      <c r="C37" s="598" t="s">
        <v>58</v>
      </c>
      <c r="D37" s="596"/>
      <c r="E37" s="599"/>
      <c r="F37" s="599"/>
      <c r="G37" s="283"/>
      <c r="H37" s="283"/>
    </row>
    <row r="38" spans="1:10">
      <c r="B38" s="550"/>
      <c r="C38" s="595"/>
      <c r="D38" s="550"/>
      <c r="E38" s="177"/>
      <c r="F38" s="177"/>
      <c r="G38" s="588"/>
      <c r="H38" s="588"/>
    </row>
    <row r="39" spans="1:10" ht="51" customHeight="1">
      <c r="A39" s="54"/>
      <c r="B39" s="589">
        <v>1</v>
      </c>
      <c r="C39" s="267" t="s">
        <v>131</v>
      </c>
      <c r="D39" s="589"/>
      <c r="E39" s="287" t="s">
        <v>78</v>
      </c>
      <c r="F39" s="287">
        <v>100</v>
      </c>
      <c r="G39" s="291"/>
      <c r="H39" s="189">
        <f>F39*G39</f>
        <v>0</v>
      </c>
    </row>
    <row r="40" spans="1:10">
      <c r="B40" s="550"/>
      <c r="C40" s="257"/>
      <c r="D40" s="550"/>
      <c r="E40" s="177"/>
      <c r="F40" s="177"/>
      <c r="G40" s="293"/>
      <c r="H40" s="206"/>
    </row>
    <row r="41" spans="1:10" ht="51">
      <c r="A41" s="54"/>
      <c r="B41" s="589">
        <v>2</v>
      </c>
      <c r="C41" s="267" t="s">
        <v>132</v>
      </c>
      <c r="D41" s="589"/>
      <c r="E41" s="287" t="s">
        <v>27</v>
      </c>
      <c r="F41" s="287">
        <v>2688</v>
      </c>
      <c r="G41" s="291"/>
      <c r="H41" s="189">
        <f>F41*G41</f>
        <v>0</v>
      </c>
    </row>
    <row r="42" spans="1:10">
      <c r="B42" s="550"/>
      <c r="C42" s="257"/>
      <c r="D42" s="550"/>
      <c r="E42" s="177"/>
      <c r="F42" s="177"/>
      <c r="G42" s="293"/>
      <c r="H42" s="206"/>
    </row>
    <row r="43" spans="1:10" ht="38.25">
      <c r="A43" s="54"/>
      <c r="B43" s="589">
        <v>3</v>
      </c>
      <c r="C43" s="483" t="s">
        <v>133</v>
      </c>
      <c r="D43" s="589"/>
      <c r="E43" s="287" t="s">
        <v>22</v>
      </c>
      <c r="F43" s="287">
        <v>479</v>
      </c>
      <c r="G43" s="291"/>
      <c r="H43" s="189">
        <f>F43*G43</f>
        <v>0</v>
      </c>
    </row>
    <row r="44" spans="1:10">
      <c r="B44" s="550"/>
      <c r="C44" s="257" t="s">
        <v>134</v>
      </c>
      <c r="D44" s="550"/>
      <c r="E44" s="177"/>
      <c r="F44" s="177"/>
      <c r="G44" s="293"/>
      <c r="H44" s="206"/>
    </row>
    <row r="45" spans="1:10" ht="63.75" customHeight="1">
      <c r="A45" s="54"/>
      <c r="B45" s="589">
        <v>4</v>
      </c>
      <c r="C45" s="267" t="s">
        <v>253</v>
      </c>
      <c r="D45" s="589"/>
      <c r="E45" s="287" t="s">
        <v>22</v>
      </c>
      <c r="F45" s="287">
        <v>479</v>
      </c>
      <c r="G45" s="291"/>
      <c r="H45" s="189">
        <f>F45*G45</f>
        <v>0</v>
      </c>
      <c r="J45" s="633"/>
    </row>
    <row r="46" spans="1:10">
      <c r="B46" s="550"/>
      <c r="C46" s="634"/>
      <c r="D46" s="550"/>
      <c r="E46" s="177"/>
      <c r="F46" s="177"/>
      <c r="G46" s="293"/>
      <c r="H46" s="206"/>
    </row>
    <row r="47" spans="1:10" ht="38.25">
      <c r="A47" s="54"/>
      <c r="B47" s="600">
        <v>5</v>
      </c>
      <c r="C47" s="464" t="s">
        <v>254</v>
      </c>
      <c r="D47" s="600"/>
      <c r="E47" s="506" t="s">
        <v>22</v>
      </c>
      <c r="F47" s="506">
        <v>1097</v>
      </c>
      <c r="G47" s="610"/>
      <c r="H47" s="507">
        <f>F47*G47</f>
        <v>0</v>
      </c>
      <c r="J47" s="633"/>
    </row>
    <row r="48" spans="1:10" ht="14.25">
      <c r="A48" s="54"/>
      <c r="B48" s="601"/>
      <c r="C48" s="602" t="s">
        <v>135</v>
      </c>
      <c r="D48" s="601">
        <f>1576-479</f>
        <v>1097</v>
      </c>
      <c r="E48" s="478"/>
      <c r="F48" s="478"/>
      <c r="G48" s="611"/>
      <c r="H48" s="480"/>
    </row>
    <row r="49" spans="1:10" ht="14.25">
      <c r="A49" s="54"/>
      <c r="B49" s="550"/>
      <c r="C49" s="257"/>
      <c r="D49" s="550"/>
      <c r="E49" s="177"/>
      <c r="F49" s="177"/>
      <c r="G49" s="293"/>
      <c r="H49" s="206"/>
    </row>
    <row r="50" spans="1:10" ht="25.5">
      <c r="A50" s="54"/>
      <c r="B50" s="600">
        <v>6</v>
      </c>
      <c r="C50" s="464" t="s">
        <v>136</v>
      </c>
      <c r="D50" s="600"/>
      <c r="E50" s="506" t="s">
        <v>27</v>
      </c>
      <c r="F50" s="506">
        <v>3115</v>
      </c>
      <c r="G50" s="610"/>
      <c r="H50" s="507">
        <f>F50*G50</f>
        <v>0</v>
      </c>
    </row>
    <row r="51" spans="1:10" ht="14.25">
      <c r="A51" s="54"/>
      <c r="B51" s="601"/>
      <c r="C51" s="602" t="s">
        <v>137</v>
      </c>
      <c r="D51" s="601">
        <f>2832*1.1</f>
        <v>3115.2000000000003</v>
      </c>
      <c r="E51" s="478"/>
      <c r="F51" s="478"/>
      <c r="G51" s="611"/>
      <c r="H51" s="480"/>
    </row>
    <row r="52" spans="1:10">
      <c r="B52" s="550"/>
      <c r="C52" s="595"/>
      <c r="D52" s="550"/>
      <c r="E52" s="177"/>
      <c r="F52" s="177"/>
      <c r="G52" s="588"/>
      <c r="H52" s="588"/>
    </row>
    <row r="53" spans="1:10" s="70" customFormat="1" ht="13.5" thickBot="1">
      <c r="A53" s="65"/>
      <c r="B53" s="603"/>
      <c r="C53" s="597" t="s">
        <v>178</v>
      </c>
      <c r="D53" s="597"/>
      <c r="E53" s="247"/>
      <c r="F53" s="247"/>
      <c r="G53" s="249"/>
      <c r="H53" s="277">
        <f>SUM(H37:H52)</f>
        <v>0</v>
      </c>
    </row>
    <row r="54" spans="1:10" ht="13.5" thickTop="1">
      <c r="B54" s="550"/>
      <c r="C54" s="595"/>
      <c r="D54" s="550"/>
      <c r="E54" s="177"/>
      <c r="F54" s="177"/>
      <c r="G54" s="588"/>
      <c r="H54" s="588"/>
    </row>
    <row r="55" spans="1:10" ht="13.5" thickBot="1">
      <c r="B55" s="550"/>
      <c r="C55" s="595"/>
      <c r="D55" s="550"/>
      <c r="E55" s="177"/>
      <c r="F55" s="177"/>
      <c r="G55" s="588"/>
      <c r="H55" s="588"/>
    </row>
    <row r="56" spans="1:10" ht="15" thickBot="1">
      <c r="A56" s="54"/>
      <c r="B56" s="558" t="s">
        <v>31</v>
      </c>
      <c r="C56" s="604" t="s">
        <v>124</v>
      </c>
      <c r="D56" s="558"/>
      <c r="E56" s="288"/>
      <c r="F56" s="288"/>
      <c r="G56" s="605"/>
      <c r="H56" s="605"/>
      <c r="I56" s="27"/>
    </row>
    <row r="57" spans="1:10">
      <c r="B57" s="550"/>
      <c r="C57" s="595"/>
      <c r="D57" s="550"/>
      <c r="E57" s="177"/>
      <c r="F57" s="177"/>
      <c r="G57" s="588"/>
      <c r="H57" s="588"/>
    </row>
    <row r="58" spans="1:10" ht="25.5" customHeight="1">
      <c r="B58" s="600">
        <v>1</v>
      </c>
      <c r="C58" s="464" t="s">
        <v>138</v>
      </c>
      <c r="D58" s="600"/>
      <c r="E58" s="506" t="s">
        <v>22</v>
      </c>
      <c r="F58" s="506">
        <v>13</v>
      </c>
      <c r="G58" s="610"/>
      <c r="H58" s="507">
        <f>F58*G58</f>
        <v>0</v>
      </c>
    </row>
    <row r="59" spans="1:10">
      <c r="B59" s="601"/>
      <c r="C59" s="602" t="s">
        <v>139</v>
      </c>
      <c r="D59" s="601">
        <v>13</v>
      </c>
      <c r="E59" s="478"/>
      <c r="F59" s="478"/>
      <c r="G59" s="611"/>
      <c r="H59" s="480"/>
    </row>
    <row r="60" spans="1:10">
      <c r="B60" s="550"/>
      <c r="C60" s="257"/>
      <c r="D60" s="550"/>
      <c r="E60" s="177"/>
      <c r="F60" s="177"/>
      <c r="G60" s="293"/>
      <c r="H60" s="206"/>
    </row>
    <row r="61" spans="1:10" ht="51">
      <c r="B61" s="600">
        <v>2</v>
      </c>
      <c r="C61" s="464" t="s">
        <v>152</v>
      </c>
      <c r="D61" s="600"/>
      <c r="E61" s="635"/>
      <c r="F61" s="635"/>
      <c r="G61" s="610"/>
      <c r="H61" s="507">
        <f>F61*G61</f>
        <v>0</v>
      </c>
      <c r="J61" s="633"/>
    </row>
    <row r="62" spans="1:10" ht="12.75" customHeight="1">
      <c r="B62" s="661"/>
      <c r="C62" s="469" t="s">
        <v>238</v>
      </c>
      <c r="D62" s="606"/>
      <c r="E62" s="474" t="s">
        <v>78</v>
      </c>
      <c r="F62" s="474">
        <v>6</v>
      </c>
      <c r="G62" s="612"/>
      <c r="H62" s="475">
        <f>F62*G62</f>
        <v>0</v>
      </c>
    </row>
    <row r="63" spans="1:10">
      <c r="B63" s="662"/>
      <c r="C63" s="602" t="s">
        <v>140</v>
      </c>
      <c r="D63" s="601"/>
      <c r="E63" s="478" t="s">
        <v>18</v>
      </c>
      <c r="F63" s="478">
        <v>1</v>
      </c>
      <c r="G63" s="611"/>
      <c r="H63" s="480">
        <f>F63*G63</f>
        <v>0</v>
      </c>
    </row>
    <row r="64" spans="1:10">
      <c r="B64" s="636"/>
      <c r="C64" s="257"/>
      <c r="D64" s="550"/>
      <c r="E64" s="177"/>
      <c r="F64" s="177"/>
      <c r="G64" s="293"/>
      <c r="H64" s="206"/>
    </row>
    <row r="65" spans="2:8">
      <c r="B65" s="600">
        <v>3</v>
      </c>
      <c r="C65" s="464" t="s">
        <v>141</v>
      </c>
      <c r="D65" s="600"/>
      <c r="E65" s="506"/>
      <c r="F65" s="506"/>
      <c r="G65" s="610"/>
      <c r="H65" s="507"/>
    </row>
    <row r="66" spans="2:8" ht="12.75" customHeight="1">
      <c r="B66" s="661"/>
      <c r="C66" s="469" t="s">
        <v>238</v>
      </c>
      <c r="D66" s="606"/>
      <c r="E66" s="474" t="s">
        <v>78</v>
      </c>
      <c r="F66" s="474">
        <v>6</v>
      </c>
      <c r="G66" s="612"/>
      <c r="H66" s="475">
        <f>F66*G66</f>
        <v>0</v>
      </c>
    </row>
    <row r="67" spans="2:8">
      <c r="B67" s="601"/>
      <c r="C67" s="602" t="s">
        <v>140</v>
      </c>
      <c r="D67" s="601"/>
      <c r="E67" s="478" t="s">
        <v>18</v>
      </c>
      <c r="F67" s="478">
        <v>1</v>
      </c>
      <c r="G67" s="611"/>
      <c r="H67" s="480">
        <f>F67*G67</f>
        <v>0</v>
      </c>
    </row>
    <row r="68" spans="2:8">
      <c r="B68" s="550"/>
      <c r="C68" s="257"/>
      <c r="D68" s="550"/>
      <c r="E68" s="177"/>
      <c r="F68" s="177"/>
      <c r="G68" s="293"/>
      <c r="H68" s="206"/>
    </row>
    <row r="69" spans="2:8" ht="51">
      <c r="B69" s="600">
        <v>4</v>
      </c>
      <c r="C69" s="464" t="s">
        <v>142</v>
      </c>
      <c r="D69" s="600"/>
      <c r="E69" s="506"/>
      <c r="F69" s="506"/>
      <c r="G69" s="610"/>
      <c r="H69" s="507"/>
    </row>
    <row r="70" spans="2:8">
      <c r="B70" s="606"/>
      <c r="C70" s="469" t="s">
        <v>143</v>
      </c>
      <c r="D70" s="606"/>
      <c r="E70" s="474" t="s">
        <v>78</v>
      </c>
      <c r="F70" s="474">
        <v>11</v>
      </c>
      <c r="G70" s="612"/>
      <c r="H70" s="475">
        <f>F70*G70</f>
        <v>0</v>
      </c>
    </row>
    <row r="71" spans="2:8">
      <c r="B71" s="601"/>
      <c r="C71" s="602" t="s">
        <v>144</v>
      </c>
      <c r="D71" s="601"/>
      <c r="E71" s="478" t="s">
        <v>18</v>
      </c>
      <c r="F71" s="478">
        <v>2</v>
      </c>
      <c r="G71" s="611"/>
      <c r="H71" s="480">
        <f>F71*G71</f>
        <v>0</v>
      </c>
    </row>
    <row r="72" spans="2:8">
      <c r="B72" s="550"/>
      <c r="C72" s="257"/>
      <c r="D72" s="550"/>
      <c r="E72" s="177"/>
      <c r="F72" s="177"/>
      <c r="G72" s="293"/>
      <c r="H72" s="206"/>
    </row>
    <row r="73" spans="2:8">
      <c r="B73" s="600">
        <v>5</v>
      </c>
      <c r="C73" s="464" t="s">
        <v>145</v>
      </c>
      <c r="D73" s="600"/>
      <c r="E73" s="506"/>
      <c r="F73" s="506"/>
      <c r="G73" s="610"/>
      <c r="H73" s="507"/>
    </row>
    <row r="74" spans="2:8">
      <c r="B74" s="606"/>
      <c r="C74" s="469" t="s">
        <v>239</v>
      </c>
      <c r="D74" s="606"/>
      <c r="E74" s="474" t="s">
        <v>78</v>
      </c>
      <c r="F74" s="474">
        <v>15</v>
      </c>
      <c r="G74" s="612"/>
      <c r="H74" s="475">
        <f>F74*G74</f>
        <v>0</v>
      </c>
    </row>
    <row r="75" spans="2:8">
      <c r="B75" s="601"/>
      <c r="C75" s="602" t="s">
        <v>144</v>
      </c>
      <c r="D75" s="601"/>
      <c r="E75" s="478" t="s">
        <v>18</v>
      </c>
      <c r="F75" s="478">
        <v>2</v>
      </c>
      <c r="G75" s="611"/>
      <c r="H75" s="480">
        <f>F75*G75</f>
        <v>0</v>
      </c>
    </row>
    <row r="76" spans="2:8">
      <c r="B76" s="550"/>
      <c r="C76" s="257"/>
      <c r="D76" s="550"/>
      <c r="E76" s="177"/>
      <c r="F76" s="177"/>
      <c r="G76" s="293"/>
      <c r="H76" s="206"/>
    </row>
    <row r="77" spans="2:8" ht="38.25">
      <c r="B77" s="589">
        <v>6</v>
      </c>
      <c r="C77" s="267" t="s">
        <v>146</v>
      </c>
      <c r="D77" s="589"/>
      <c r="E77" s="287" t="s">
        <v>22</v>
      </c>
      <c r="F77" s="287">
        <v>42</v>
      </c>
      <c r="G77" s="291"/>
      <c r="H77" s="189">
        <f>F77*G77</f>
        <v>0</v>
      </c>
    </row>
    <row r="78" spans="2:8">
      <c r="B78" s="550"/>
      <c r="C78" s="257"/>
      <c r="D78" s="550"/>
      <c r="E78" s="177"/>
      <c r="F78" s="177"/>
      <c r="G78" s="293"/>
      <c r="H78" s="206"/>
    </row>
    <row r="79" spans="2:8" ht="38.25">
      <c r="B79" s="600">
        <v>7</v>
      </c>
      <c r="C79" s="464" t="s">
        <v>147</v>
      </c>
      <c r="D79" s="600"/>
      <c r="E79" s="506" t="s">
        <v>27</v>
      </c>
      <c r="F79" s="506">
        <v>3115</v>
      </c>
      <c r="G79" s="610"/>
      <c r="H79" s="507">
        <f>F79*G79</f>
        <v>0</v>
      </c>
    </row>
    <row r="80" spans="2:8">
      <c r="B80" s="601"/>
      <c r="C80" s="607" t="s">
        <v>137</v>
      </c>
      <c r="D80" s="601">
        <f>2832*1.1</f>
        <v>3115.2000000000003</v>
      </c>
      <c r="E80" s="478"/>
      <c r="F80" s="478"/>
      <c r="G80" s="613"/>
      <c r="H80" s="608"/>
    </row>
    <row r="81" spans="1:8">
      <c r="B81" s="550"/>
      <c r="C81" s="181"/>
      <c r="D81" s="550"/>
      <c r="E81" s="177"/>
      <c r="F81" s="177"/>
      <c r="G81" s="588"/>
      <c r="H81" s="588"/>
    </row>
    <row r="82" spans="1:8" s="67" customFormat="1" ht="15" thickBot="1">
      <c r="A82" s="66"/>
      <c r="B82" s="609"/>
      <c r="C82" s="597" t="s">
        <v>179</v>
      </c>
      <c r="D82" s="597"/>
      <c r="E82" s="247"/>
      <c r="F82" s="247"/>
      <c r="G82" s="249"/>
      <c r="H82" s="277">
        <f>SUM(H56:H81)</f>
        <v>0</v>
      </c>
    </row>
    <row r="83" spans="1:8" ht="15" thickTop="1">
      <c r="A83" s="54"/>
      <c r="B83" s="558"/>
      <c r="C83" s="563"/>
      <c r="D83" s="558"/>
      <c r="E83" s="288"/>
      <c r="F83" s="288"/>
      <c r="G83" s="605"/>
      <c r="H83" s="605"/>
    </row>
    <row r="84" spans="1:8">
      <c r="C84" s="35"/>
      <c r="G84" s="59"/>
      <c r="H84" s="42"/>
    </row>
    <row r="85" spans="1:8">
      <c r="C85" s="35"/>
      <c r="G85" s="59"/>
      <c r="H85" s="42"/>
    </row>
    <row r="86" spans="1:8">
      <c r="B86" s="55"/>
      <c r="C86" s="60"/>
      <c r="D86" s="53"/>
      <c r="E86" s="57"/>
      <c r="F86" s="57"/>
      <c r="G86" s="61"/>
      <c r="H86" s="62"/>
    </row>
    <row r="87" spans="1:8">
      <c r="B87" s="55"/>
      <c r="C87" s="60"/>
      <c r="D87" s="53"/>
      <c r="E87" s="57"/>
      <c r="F87" s="57"/>
      <c r="G87" s="61"/>
      <c r="H87" s="62"/>
    </row>
    <row r="112" spans="3:8">
      <c r="C112" s="35"/>
      <c r="G112" s="59"/>
      <c r="H112" s="42"/>
    </row>
    <row r="113" spans="3:8">
      <c r="C113" s="35"/>
      <c r="G113" s="59"/>
      <c r="H113" s="42"/>
    </row>
    <row r="114" spans="3:8">
      <c r="C114" s="35"/>
      <c r="G114" s="59"/>
      <c r="H114" s="42"/>
    </row>
    <row r="115" spans="3:8">
      <c r="C115" s="35"/>
      <c r="G115" s="59"/>
      <c r="H115" s="42"/>
    </row>
    <row r="116" spans="3:8">
      <c r="C116" s="35"/>
      <c r="G116" s="59"/>
      <c r="H116" s="42"/>
    </row>
    <row r="117" spans="3:8">
      <c r="C117" s="35"/>
      <c r="G117" s="59"/>
      <c r="H117" s="42"/>
    </row>
    <row r="118" spans="3:8">
      <c r="C118" s="35"/>
      <c r="G118" s="59"/>
      <c r="H118" s="42"/>
    </row>
    <row r="119" spans="3:8">
      <c r="C119" s="35"/>
      <c r="G119" s="59"/>
      <c r="H119" s="42"/>
    </row>
    <row r="120" spans="3:8">
      <c r="C120" s="35"/>
      <c r="G120" s="59"/>
      <c r="H120" s="42"/>
    </row>
    <row r="121" spans="3:8">
      <c r="C121" s="35"/>
      <c r="G121" s="59"/>
      <c r="H121" s="42"/>
    </row>
    <row r="122" spans="3:8">
      <c r="C122" s="35"/>
      <c r="G122" s="59"/>
      <c r="H122" s="42"/>
    </row>
    <row r="123" spans="3:8">
      <c r="C123" s="35"/>
      <c r="G123" s="59"/>
      <c r="H123" s="42"/>
    </row>
    <row r="124" spans="3:8">
      <c r="C124" s="35"/>
      <c r="G124" s="59"/>
      <c r="H124" s="42"/>
    </row>
    <row r="125" spans="3:8">
      <c r="C125" s="35"/>
      <c r="G125" s="59"/>
      <c r="H125" s="42"/>
    </row>
    <row r="126" spans="3:8">
      <c r="C126" s="35"/>
      <c r="G126" s="59"/>
      <c r="H126" s="42"/>
    </row>
    <row r="127" spans="3:8">
      <c r="C127" s="35"/>
      <c r="G127" s="59"/>
      <c r="H127" s="42"/>
    </row>
    <row r="128" spans="3:8">
      <c r="C128" s="35"/>
      <c r="G128" s="59"/>
      <c r="H128" s="42"/>
    </row>
    <row r="129" spans="3:8">
      <c r="C129" s="35"/>
      <c r="G129" s="59"/>
      <c r="H129" s="42"/>
    </row>
    <row r="130" spans="3:8">
      <c r="C130" s="35"/>
      <c r="G130" s="59"/>
      <c r="H130" s="42"/>
    </row>
    <row r="131" spans="3:8">
      <c r="C131" s="35"/>
      <c r="G131" s="59"/>
      <c r="H131" s="42"/>
    </row>
    <row r="132" spans="3:8">
      <c r="C132" s="35"/>
      <c r="G132" s="59"/>
      <c r="H132" s="42"/>
    </row>
    <row r="133" spans="3:8">
      <c r="C133" s="35"/>
      <c r="G133" s="59"/>
      <c r="H133" s="42"/>
    </row>
    <row r="134" spans="3:8">
      <c r="C134" s="35"/>
      <c r="G134" s="59"/>
      <c r="H134" s="42"/>
    </row>
    <row r="135" spans="3:8">
      <c r="C135" s="35"/>
      <c r="G135" s="59"/>
      <c r="H135" s="42"/>
    </row>
    <row r="136" spans="3:8">
      <c r="C136" s="35"/>
      <c r="G136" s="59"/>
      <c r="H136" s="42"/>
    </row>
    <row r="137" spans="3:8">
      <c r="C137" s="35"/>
      <c r="G137" s="59"/>
      <c r="H137" s="42"/>
    </row>
    <row r="138" spans="3:8">
      <c r="C138" s="35"/>
      <c r="G138" s="59"/>
      <c r="H138" s="42"/>
    </row>
    <row r="139" spans="3:8">
      <c r="C139" s="35"/>
      <c r="G139" s="59"/>
      <c r="H139" s="42"/>
    </row>
    <row r="140" spans="3:8">
      <c r="C140" s="35"/>
      <c r="G140" s="59"/>
      <c r="H140" s="42"/>
    </row>
    <row r="141" spans="3:8">
      <c r="C141" s="35"/>
      <c r="G141" s="59"/>
      <c r="H141" s="42"/>
    </row>
    <row r="142" spans="3:8">
      <c r="C142" s="35"/>
      <c r="G142" s="59"/>
      <c r="H142" s="42"/>
    </row>
    <row r="143" spans="3:8">
      <c r="C143" s="35"/>
      <c r="G143" s="59"/>
      <c r="H143" s="42"/>
    </row>
    <row r="144" spans="3:8">
      <c r="C144" s="35"/>
      <c r="G144" s="59"/>
      <c r="H144" s="42"/>
    </row>
    <row r="145" spans="3:8">
      <c r="C145" s="35"/>
      <c r="G145" s="59"/>
      <c r="H145" s="42"/>
    </row>
    <row r="146" spans="3:8">
      <c r="C146" s="35"/>
      <c r="G146" s="59"/>
      <c r="H146" s="42"/>
    </row>
    <row r="147" spans="3:8">
      <c r="C147" s="35"/>
      <c r="G147" s="59"/>
      <c r="H147" s="42"/>
    </row>
    <row r="148" spans="3:8">
      <c r="C148" s="35"/>
      <c r="G148" s="59"/>
      <c r="H148" s="42"/>
    </row>
    <row r="149" spans="3:8">
      <c r="C149" s="35"/>
      <c r="G149" s="59"/>
      <c r="H149" s="42"/>
    </row>
    <row r="150" spans="3:8">
      <c r="C150" s="35"/>
      <c r="G150" s="59"/>
      <c r="H150" s="42"/>
    </row>
    <row r="151" spans="3:8">
      <c r="C151" s="35"/>
      <c r="G151" s="59"/>
      <c r="H151" s="42"/>
    </row>
    <row r="152" spans="3:8">
      <c r="C152" s="35"/>
      <c r="G152" s="59"/>
      <c r="H152" s="42"/>
    </row>
    <row r="153" spans="3:8">
      <c r="C153" s="35"/>
      <c r="G153" s="59"/>
      <c r="H153" s="42"/>
    </row>
    <row r="154" spans="3:8">
      <c r="C154" s="35"/>
      <c r="G154" s="59"/>
      <c r="H154" s="42"/>
    </row>
    <row r="155" spans="3:8">
      <c r="C155" s="35"/>
      <c r="G155" s="59"/>
      <c r="H155" s="42"/>
    </row>
    <row r="156" spans="3:8">
      <c r="C156" s="35"/>
      <c r="G156" s="59"/>
      <c r="H156" s="42"/>
    </row>
    <row r="157" spans="3:8">
      <c r="C157" s="35"/>
      <c r="G157" s="59"/>
      <c r="H157" s="42"/>
    </row>
    <row r="158" spans="3:8">
      <c r="C158" s="35"/>
      <c r="G158" s="59"/>
      <c r="H158" s="42"/>
    </row>
    <row r="159" spans="3:8">
      <c r="C159" s="35"/>
      <c r="G159" s="59"/>
      <c r="H159" s="42"/>
    </row>
    <row r="160" spans="3:8">
      <c r="C160" s="35"/>
      <c r="G160" s="59"/>
      <c r="H160" s="42"/>
    </row>
    <row r="161" spans="3:8">
      <c r="C161" s="35"/>
      <c r="G161" s="59"/>
      <c r="H161" s="42"/>
    </row>
    <row r="162" spans="3:8">
      <c r="C162" s="35"/>
      <c r="G162" s="59"/>
      <c r="H162" s="42"/>
    </row>
    <row r="163" spans="3:8">
      <c r="C163" s="35"/>
      <c r="G163" s="59"/>
      <c r="H163" s="42"/>
    </row>
    <row r="164" spans="3:8">
      <c r="C164" s="35"/>
      <c r="G164" s="59"/>
      <c r="H164" s="42"/>
    </row>
    <row r="165" spans="3:8">
      <c r="C165" s="35"/>
      <c r="G165" s="59"/>
      <c r="H165" s="42"/>
    </row>
    <row r="166" spans="3:8">
      <c r="C166" s="35"/>
      <c r="G166" s="59"/>
      <c r="H166" s="42"/>
    </row>
    <row r="167" spans="3:8">
      <c r="C167" s="35"/>
      <c r="G167" s="59"/>
      <c r="H167" s="42"/>
    </row>
    <row r="168" spans="3:8">
      <c r="C168" s="35"/>
      <c r="G168" s="59"/>
      <c r="H168" s="42"/>
    </row>
    <row r="169" spans="3:8">
      <c r="C169" s="35"/>
      <c r="G169" s="59"/>
      <c r="H169" s="42"/>
    </row>
    <row r="170" spans="3:8">
      <c r="C170" s="35"/>
      <c r="G170" s="59"/>
      <c r="H170" s="42"/>
    </row>
    <row r="171" spans="3:8">
      <c r="C171" s="35"/>
      <c r="G171" s="59"/>
      <c r="H171" s="42"/>
    </row>
    <row r="172" spans="3:8">
      <c r="C172" s="35"/>
      <c r="G172" s="59"/>
      <c r="H172" s="42"/>
    </row>
    <row r="173" spans="3:8">
      <c r="C173" s="35"/>
      <c r="G173" s="59"/>
      <c r="H173" s="42"/>
    </row>
    <row r="174" spans="3:8">
      <c r="C174" s="35"/>
      <c r="G174" s="59"/>
      <c r="H174" s="42"/>
    </row>
    <row r="175" spans="3:8">
      <c r="C175" s="35"/>
      <c r="G175" s="59"/>
      <c r="H175" s="42"/>
    </row>
    <row r="176" spans="3:8">
      <c r="C176" s="35"/>
      <c r="G176" s="59"/>
      <c r="H176" s="42"/>
    </row>
    <row r="177" spans="3:8">
      <c r="C177" s="35"/>
      <c r="G177" s="59"/>
      <c r="H177" s="42"/>
    </row>
    <row r="178" spans="3:8">
      <c r="C178" s="35"/>
      <c r="G178" s="59"/>
      <c r="H178" s="42"/>
    </row>
    <row r="179" spans="3:8">
      <c r="C179" s="35"/>
      <c r="G179" s="59"/>
      <c r="H179" s="42"/>
    </row>
    <row r="180" spans="3:8">
      <c r="C180" s="35"/>
      <c r="G180" s="59"/>
      <c r="H180" s="42"/>
    </row>
    <row r="181" spans="3:8">
      <c r="C181" s="35"/>
      <c r="G181" s="59"/>
      <c r="H181" s="42"/>
    </row>
    <row r="182" spans="3:8">
      <c r="C182" s="35"/>
      <c r="G182" s="59"/>
      <c r="H182" s="42"/>
    </row>
    <row r="183" spans="3:8">
      <c r="C183" s="35"/>
      <c r="G183" s="64"/>
      <c r="H183" s="42"/>
    </row>
    <row r="184" spans="3:8">
      <c r="C184" s="35"/>
      <c r="G184" s="64"/>
      <c r="H184" s="42"/>
    </row>
    <row r="185" spans="3:8">
      <c r="C185" s="35"/>
      <c r="G185" s="64"/>
      <c r="H185" s="42"/>
    </row>
    <row r="186" spans="3:8">
      <c r="C186" s="35"/>
      <c r="G186" s="64"/>
      <c r="H186" s="42"/>
    </row>
    <row r="187" spans="3:8">
      <c r="C187" s="35"/>
      <c r="G187" s="64"/>
      <c r="H187" s="42"/>
    </row>
    <row r="188" spans="3:8">
      <c r="C188" s="35"/>
      <c r="G188" s="64"/>
      <c r="H188" s="42"/>
    </row>
    <row r="189" spans="3:8">
      <c r="C189" s="35"/>
      <c r="G189" s="64"/>
      <c r="H189" s="42"/>
    </row>
    <row r="190" spans="3:8">
      <c r="C190" s="35"/>
      <c r="G190" s="64"/>
      <c r="H190" s="42"/>
    </row>
    <row r="191" spans="3:8">
      <c r="C191" s="35"/>
      <c r="G191" s="64"/>
      <c r="H191" s="42"/>
    </row>
    <row r="192" spans="3:8">
      <c r="C192" s="35"/>
      <c r="G192" s="64"/>
      <c r="H192" s="42"/>
    </row>
    <row r="193" spans="3:8">
      <c r="C193" s="35"/>
      <c r="G193" s="64"/>
      <c r="H193" s="42"/>
    </row>
    <row r="194" spans="3:8">
      <c r="C194" s="35"/>
      <c r="G194" s="64"/>
      <c r="H194" s="42"/>
    </row>
    <row r="195" spans="3:8">
      <c r="C195" s="35"/>
      <c r="G195" s="64"/>
      <c r="H195" s="42"/>
    </row>
    <row r="196" spans="3:8">
      <c r="C196" s="35"/>
      <c r="G196" s="64"/>
      <c r="H196" s="42"/>
    </row>
    <row r="197" spans="3:8">
      <c r="C197" s="35"/>
      <c r="G197" s="64"/>
      <c r="H197" s="42"/>
    </row>
    <row r="198" spans="3:8">
      <c r="C198" s="35"/>
      <c r="G198" s="64"/>
      <c r="H198" s="42"/>
    </row>
    <row r="199" spans="3:8">
      <c r="C199" s="35"/>
      <c r="G199" s="64"/>
      <c r="H199" s="42"/>
    </row>
    <row r="200" spans="3:8">
      <c r="C200" s="35"/>
      <c r="G200" s="64"/>
      <c r="H200" s="42"/>
    </row>
    <row r="201" spans="3:8">
      <c r="C201" s="35"/>
      <c r="G201" s="64"/>
      <c r="H201" s="42"/>
    </row>
    <row r="202" spans="3:8">
      <c r="C202" s="35"/>
      <c r="G202" s="64"/>
      <c r="H202" s="42"/>
    </row>
    <row r="203" spans="3:8">
      <c r="C203" s="35"/>
      <c r="G203" s="64"/>
      <c r="H203" s="42"/>
    </row>
    <row r="204" spans="3:8">
      <c r="C204" s="35"/>
      <c r="G204" s="64"/>
      <c r="H204" s="42"/>
    </row>
    <row r="205" spans="3:8">
      <c r="C205" s="35"/>
      <c r="G205" s="64"/>
      <c r="H205" s="42"/>
    </row>
    <row r="206" spans="3:8">
      <c r="C206" s="35"/>
      <c r="G206" s="64"/>
      <c r="H206" s="42"/>
    </row>
    <row r="207" spans="3:8">
      <c r="C207" s="35"/>
      <c r="G207" s="64"/>
      <c r="H207" s="42"/>
    </row>
    <row r="208" spans="3:8">
      <c r="C208" s="35"/>
      <c r="G208" s="64"/>
      <c r="H208" s="42"/>
    </row>
    <row r="209" spans="3:8">
      <c r="C209" s="35"/>
      <c r="G209" s="64"/>
      <c r="H209" s="42"/>
    </row>
    <row r="210" spans="3:8">
      <c r="C210" s="35"/>
      <c r="G210" s="64"/>
      <c r="H210" s="42"/>
    </row>
    <row r="211" spans="3:8">
      <c r="C211" s="35"/>
      <c r="G211" s="64"/>
      <c r="H211" s="42"/>
    </row>
    <row r="212" spans="3:8">
      <c r="C212" s="35"/>
      <c r="G212" s="64"/>
      <c r="H212" s="42"/>
    </row>
    <row r="213" spans="3:8">
      <c r="C213" s="35"/>
      <c r="G213" s="64"/>
      <c r="H213" s="42"/>
    </row>
    <row r="214" spans="3:8">
      <c r="C214" s="35"/>
      <c r="G214" s="64"/>
      <c r="H214" s="42"/>
    </row>
    <row r="215" spans="3:8">
      <c r="C215" s="35"/>
      <c r="G215" s="64"/>
      <c r="H215" s="42"/>
    </row>
    <row r="216" spans="3:8">
      <c r="C216" s="35"/>
      <c r="G216" s="64"/>
      <c r="H216" s="42"/>
    </row>
    <row r="217" spans="3:8">
      <c r="C217" s="35"/>
      <c r="G217" s="64"/>
      <c r="H217" s="42"/>
    </row>
    <row r="218" spans="3:8">
      <c r="C218" s="35"/>
      <c r="G218" s="64"/>
      <c r="H218" s="42"/>
    </row>
    <row r="219" spans="3:8">
      <c r="C219" s="35"/>
      <c r="G219" s="64"/>
      <c r="H219" s="42"/>
    </row>
    <row r="220" spans="3:8">
      <c r="C220" s="35"/>
      <c r="G220" s="64"/>
      <c r="H220" s="42"/>
    </row>
    <row r="221" spans="3:8">
      <c r="C221" s="35"/>
      <c r="G221" s="64"/>
      <c r="H221" s="42"/>
    </row>
    <row r="222" spans="3:8">
      <c r="C222" s="35"/>
      <c r="G222" s="64"/>
      <c r="H222" s="42"/>
    </row>
    <row r="223" spans="3:8">
      <c r="C223" s="35"/>
      <c r="G223" s="64"/>
      <c r="H223" s="42"/>
    </row>
    <row r="224" spans="3:8">
      <c r="C224" s="35"/>
      <c r="G224" s="64"/>
      <c r="H224" s="42"/>
    </row>
    <row r="225" spans="3:8">
      <c r="C225" s="35"/>
      <c r="G225" s="64"/>
      <c r="H225" s="42"/>
    </row>
    <row r="226" spans="3:8">
      <c r="C226" s="35"/>
      <c r="G226" s="64"/>
      <c r="H226" s="42"/>
    </row>
    <row r="227" spans="3:8">
      <c r="C227" s="35"/>
      <c r="G227" s="64"/>
      <c r="H227" s="42"/>
    </row>
    <row r="228" spans="3:8">
      <c r="C228" s="35"/>
      <c r="G228" s="64"/>
      <c r="H228" s="42"/>
    </row>
    <row r="229" spans="3:8">
      <c r="C229" s="35"/>
      <c r="G229" s="64"/>
      <c r="H229" s="42"/>
    </row>
    <row r="230" spans="3:8">
      <c r="C230" s="35"/>
      <c r="G230" s="64"/>
      <c r="H230" s="42"/>
    </row>
    <row r="231" spans="3:8">
      <c r="C231" s="35"/>
      <c r="G231" s="64"/>
      <c r="H231" s="42"/>
    </row>
    <row r="232" spans="3:8">
      <c r="C232" s="35"/>
      <c r="G232" s="64"/>
      <c r="H232" s="42"/>
    </row>
    <row r="233" spans="3:8">
      <c r="C233" s="35"/>
      <c r="G233" s="64"/>
      <c r="H233" s="42"/>
    </row>
    <row r="234" spans="3:8">
      <c r="C234" s="35"/>
      <c r="G234" s="64"/>
      <c r="H234" s="42"/>
    </row>
    <row r="235" spans="3:8">
      <c r="C235" s="35"/>
      <c r="G235" s="64"/>
      <c r="H235" s="42"/>
    </row>
    <row r="236" spans="3:8">
      <c r="C236" s="35"/>
      <c r="G236" s="64"/>
      <c r="H236" s="42"/>
    </row>
    <row r="237" spans="3:8">
      <c r="C237" s="35"/>
      <c r="G237" s="64"/>
      <c r="H237" s="42"/>
    </row>
    <row r="238" spans="3:8">
      <c r="C238" s="35"/>
      <c r="G238" s="64"/>
      <c r="H238" s="42"/>
    </row>
    <row r="239" spans="3:8">
      <c r="C239" s="35"/>
      <c r="G239" s="64"/>
      <c r="H239" s="42"/>
    </row>
    <row r="240" spans="3:8">
      <c r="C240" s="35"/>
      <c r="G240" s="64"/>
      <c r="H240" s="42"/>
    </row>
    <row r="241" spans="3:8">
      <c r="C241" s="35"/>
      <c r="G241" s="64"/>
      <c r="H241" s="42"/>
    </row>
    <row r="242" spans="3:8">
      <c r="C242" s="35"/>
      <c r="G242" s="64"/>
      <c r="H242" s="42"/>
    </row>
    <row r="243" spans="3:8">
      <c r="C243" s="35"/>
      <c r="G243" s="64"/>
      <c r="H243" s="42"/>
    </row>
    <row r="244" spans="3:8">
      <c r="C244" s="35"/>
      <c r="G244" s="64"/>
      <c r="H244" s="42"/>
    </row>
    <row r="245" spans="3:8">
      <c r="C245" s="35"/>
      <c r="G245" s="64"/>
      <c r="H245" s="42"/>
    </row>
    <row r="246" spans="3:8">
      <c r="C246" s="35"/>
      <c r="G246" s="64"/>
      <c r="H246" s="42"/>
    </row>
    <row r="247" spans="3:8">
      <c r="C247" s="35"/>
      <c r="G247" s="64"/>
      <c r="H247" s="42"/>
    </row>
    <row r="248" spans="3:8">
      <c r="C248" s="35"/>
      <c r="G248" s="64"/>
      <c r="H248" s="42"/>
    </row>
    <row r="249" spans="3:8">
      <c r="C249" s="35"/>
      <c r="G249" s="64"/>
      <c r="H249" s="42"/>
    </row>
    <row r="250" spans="3:8">
      <c r="C250" s="35"/>
      <c r="G250" s="64"/>
      <c r="H250" s="42"/>
    </row>
    <row r="251" spans="3:8">
      <c r="C251" s="35"/>
      <c r="G251" s="64"/>
      <c r="H251" s="42"/>
    </row>
    <row r="252" spans="3:8">
      <c r="C252" s="35"/>
      <c r="G252" s="64"/>
      <c r="H252" s="42"/>
    </row>
    <row r="253" spans="3:8">
      <c r="C253" s="35"/>
      <c r="G253" s="64"/>
      <c r="H253" s="42"/>
    </row>
    <row r="254" spans="3:8">
      <c r="C254" s="35"/>
      <c r="G254" s="64"/>
      <c r="H254" s="42"/>
    </row>
    <row r="255" spans="3:8">
      <c r="C255" s="35"/>
      <c r="G255" s="64"/>
      <c r="H255" s="42"/>
    </row>
    <row r="256" spans="3:8">
      <c r="C256" s="35"/>
      <c r="G256" s="64"/>
      <c r="H256" s="42"/>
    </row>
    <row r="257" spans="3:8">
      <c r="C257" s="35"/>
      <c r="G257" s="64"/>
      <c r="H257" s="42"/>
    </row>
    <row r="258" spans="3:8">
      <c r="C258" s="35"/>
      <c r="G258" s="64"/>
      <c r="H258" s="42"/>
    </row>
    <row r="259" spans="3:8">
      <c r="C259" s="35"/>
      <c r="G259" s="64"/>
      <c r="H259" s="42"/>
    </row>
    <row r="260" spans="3:8">
      <c r="C260" s="35"/>
      <c r="G260" s="64"/>
      <c r="H260" s="42"/>
    </row>
    <row r="261" spans="3:8">
      <c r="C261" s="35"/>
      <c r="G261" s="64"/>
      <c r="H261" s="42"/>
    </row>
    <row r="262" spans="3:8">
      <c r="C262" s="35"/>
      <c r="G262" s="64"/>
      <c r="H262" s="42"/>
    </row>
    <row r="263" spans="3:8">
      <c r="C263" s="35"/>
      <c r="G263" s="64"/>
      <c r="H263" s="42"/>
    </row>
    <row r="264" spans="3:8">
      <c r="C264" s="35"/>
      <c r="G264" s="64"/>
      <c r="H264" s="42"/>
    </row>
    <row r="265" spans="3:8">
      <c r="C265" s="35"/>
      <c r="G265" s="64"/>
      <c r="H265" s="42"/>
    </row>
    <row r="266" spans="3:8">
      <c r="C266" s="35"/>
      <c r="G266" s="64"/>
      <c r="H266" s="42"/>
    </row>
    <row r="267" spans="3:8">
      <c r="C267" s="35"/>
      <c r="G267" s="64"/>
      <c r="H267" s="42"/>
    </row>
    <row r="268" spans="3:8">
      <c r="C268" s="35"/>
      <c r="G268" s="64"/>
      <c r="H268" s="42"/>
    </row>
    <row r="269" spans="3:8">
      <c r="C269" s="35"/>
      <c r="G269" s="64"/>
      <c r="H269" s="42"/>
    </row>
    <row r="270" spans="3:8">
      <c r="C270" s="35"/>
      <c r="G270" s="64"/>
      <c r="H270" s="42"/>
    </row>
    <row r="271" spans="3:8">
      <c r="C271" s="35"/>
      <c r="G271" s="64"/>
      <c r="H271" s="42"/>
    </row>
    <row r="272" spans="3:8">
      <c r="C272" s="35"/>
      <c r="G272" s="64"/>
      <c r="H272" s="42"/>
    </row>
    <row r="273" spans="3:8">
      <c r="C273" s="35"/>
      <c r="G273" s="64"/>
      <c r="H273" s="42"/>
    </row>
    <row r="274" spans="3:8">
      <c r="C274" s="35"/>
      <c r="G274" s="64"/>
      <c r="H274" s="42"/>
    </row>
    <row r="275" spans="3:8">
      <c r="C275" s="35"/>
      <c r="G275" s="64"/>
      <c r="H275" s="42"/>
    </row>
    <row r="276" spans="3:8">
      <c r="C276" s="35"/>
      <c r="G276" s="64"/>
      <c r="H276" s="42"/>
    </row>
    <row r="277" spans="3:8">
      <c r="C277" s="35"/>
      <c r="G277" s="64"/>
      <c r="H277" s="42"/>
    </row>
    <row r="278" spans="3:8">
      <c r="C278" s="35"/>
      <c r="G278" s="64"/>
      <c r="H278" s="42"/>
    </row>
    <row r="279" spans="3:8">
      <c r="C279" s="35"/>
      <c r="G279" s="64"/>
      <c r="H279" s="42"/>
    </row>
    <row r="280" spans="3:8">
      <c r="C280" s="35"/>
      <c r="G280" s="64"/>
      <c r="H280" s="42"/>
    </row>
    <row r="281" spans="3:8">
      <c r="C281" s="35"/>
      <c r="G281" s="64"/>
      <c r="H281" s="42"/>
    </row>
    <row r="282" spans="3:8">
      <c r="C282" s="35"/>
      <c r="G282" s="64"/>
      <c r="H282" s="42"/>
    </row>
    <row r="283" spans="3:8">
      <c r="C283" s="35"/>
      <c r="G283" s="64"/>
      <c r="H283" s="42"/>
    </row>
    <row r="284" spans="3:8">
      <c r="C284" s="35"/>
      <c r="G284" s="64"/>
      <c r="H284" s="42"/>
    </row>
    <row r="285" spans="3:8">
      <c r="C285" s="35"/>
      <c r="G285" s="64"/>
      <c r="H285" s="42"/>
    </row>
    <row r="286" spans="3:8">
      <c r="C286" s="35"/>
      <c r="G286" s="64"/>
      <c r="H286" s="42"/>
    </row>
    <row r="287" spans="3:8">
      <c r="C287" s="35"/>
      <c r="G287" s="64"/>
      <c r="H287" s="42"/>
    </row>
    <row r="288" spans="3:8">
      <c r="C288" s="35"/>
      <c r="G288" s="64"/>
      <c r="H288" s="42"/>
    </row>
    <row r="289" spans="3:8">
      <c r="C289" s="35"/>
      <c r="G289" s="64"/>
      <c r="H289" s="42"/>
    </row>
    <row r="290" spans="3:8">
      <c r="C290" s="35"/>
      <c r="G290" s="64"/>
      <c r="H290" s="42"/>
    </row>
    <row r="291" spans="3:8">
      <c r="C291" s="35"/>
      <c r="G291" s="64"/>
      <c r="H291" s="42"/>
    </row>
    <row r="292" spans="3:8">
      <c r="C292" s="35"/>
      <c r="G292" s="64"/>
      <c r="H292" s="42"/>
    </row>
    <row r="293" spans="3:8">
      <c r="C293" s="35"/>
      <c r="G293" s="64"/>
      <c r="H293" s="42"/>
    </row>
    <row r="294" spans="3:8">
      <c r="C294" s="35"/>
      <c r="G294" s="64"/>
      <c r="H294" s="42"/>
    </row>
    <row r="295" spans="3:8">
      <c r="C295" s="35"/>
      <c r="G295" s="64"/>
      <c r="H295" s="42"/>
    </row>
    <row r="296" spans="3:8">
      <c r="C296" s="35"/>
      <c r="G296" s="64"/>
      <c r="H296" s="42"/>
    </row>
    <row r="297" spans="3:8">
      <c r="C297" s="35"/>
      <c r="G297" s="64"/>
      <c r="H297" s="42"/>
    </row>
    <row r="298" spans="3:8">
      <c r="C298" s="35"/>
      <c r="G298" s="64"/>
      <c r="H298" s="42"/>
    </row>
    <row r="299" spans="3:8">
      <c r="C299" s="35"/>
      <c r="G299" s="64"/>
      <c r="H299" s="42"/>
    </row>
    <row r="300" spans="3:8">
      <c r="C300" s="35"/>
      <c r="G300" s="64"/>
      <c r="H300" s="42"/>
    </row>
    <row r="301" spans="3:8">
      <c r="C301" s="35"/>
      <c r="G301" s="64"/>
      <c r="H301" s="42"/>
    </row>
    <row r="302" spans="3:8">
      <c r="C302" s="35"/>
      <c r="G302" s="64"/>
      <c r="H302" s="42"/>
    </row>
    <row r="303" spans="3:8">
      <c r="C303" s="35"/>
      <c r="G303" s="64"/>
      <c r="H303" s="42"/>
    </row>
    <row r="304" spans="3:8">
      <c r="C304" s="35"/>
      <c r="G304" s="64"/>
      <c r="H304" s="42"/>
    </row>
    <row r="305" spans="3:8">
      <c r="C305" s="35"/>
      <c r="G305" s="64"/>
      <c r="H305" s="42"/>
    </row>
    <row r="306" spans="3:8">
      <c r="C306" s="35"/>
      <c r="G306" s="64"/>
      <c r="H306" s="42"/>
    </row>
    <row r="307" spans="3:8">
      <c r="C307" s="35"/>
      <c r="G307" s="64"/>
      <c r="H307" s="42"/>
    </row>
    <row r="308" spans="3:8">
      <c r="C308" s="35"/>
      <c r="H308" s="42"/>
    </row>
    <row r="309" spans="3:8">
      <c r="C309" s="35"/>
      <c r="H309" s="42"/>
    </row>
    <row r="310" spans="3:8">
      <c r="C310" s="35"/>
      <c r="H310" s="42"/>
    </row>
    <row r="311" spans="3:8">
      <c r="C311" s="35"/>
      <c r="H311" s="42"/>
    </row>
    <row r="312" spans="3:8">
      <c r="C312" s="35"/>
      <c r="H312" s="42"/>
    </row>
    <row r="313" spans="3:8">
      <c r="C313" s="35"/>
      <c r="H313" s="42"/>
    </row>
    <row r="314" spans="3:8">
      <c r="C314" s="35"/>
      <c r="H314" s="42"/>
    </row>
    <row r="315" spans="3:8">
      <c r="C315" s="35"/>
      <c r="H315" s="42"/>
    </row>
    <row r="316" spans="3:8">
      <c r="C316" s="35"/>
      <c r="H316" s="42"/>
    </row>
    <row r="317" spans="3:8">
      <c r="C317" s="35"/>
      <c r="H317" s="42"/>
    </row>
    <row r="318" spans="3:8">
      <c r="C318" s="35"/>
      <c r="H318" s="42"/>
    </row>
    <row r="319" spans="3:8">
      <c r="C319" s="35"/>
      <c r="H319" s="42"/>
    </row>
    <row r="320" spans="3:8">
      <c r="C320" s="35"/>
      <c r="H320" s="42"/>
    </row>
    <row r="321" spans="3:8">
      <c r="C321" s="35"/>
      <c r="H321" s="42"/>
    </row>
    <row r="322" spans="3:8">
      <c r="C322" s="35"/>
      <c r="H322" s="42"/>
    </row>
    <row r="323" spans="3:8">
      <c r="C323" s="35"/>
      <c r="H323" s="42"/>
    </row>
    <row r="324" spans="3:8">
      <c r="C324" s="35"/>
      <c r="H324" s="42"/>
    </row>
    <row r="325" spans="3:8">
      <c r="C325" s="35"/>
      <c r="H325" s="42"/>
    </row>
    <row r="326" spans="3:8">
      <c r="C326" s="35"/>
      <c r="H326" s="42"/>
    </row>
    <row r="327" spans="3:8">
      <c r="C327" s="35"/>
      <c r="H327" s="42"/>
    </row>
    <row r="328" spans="3:8">
      <c r="C328" s="35"/>
      <c r="H328" s="42"/>
    </row>
    <row r="329" spans="3:8">
      <c r="C329" s="35"/>
      <c r="H329" s="42"/>
    </row>
    <row r="330" spans="3:8">
      <c r="C330" s="35"/>
      <c r="H330" s="42"/>
    </row>
    <row r="331" spans="3:8">
      <c r="C331" s="35"/>
      <c r="H331" s="42"/>
    </row>
    <row r="332" spans="3:8">
      <c r="C332" s="35"/>
      <c r="H332" s="42"/>
    </row>
    <row r="333" spans="3:8">
      <c r="C333" s="35"/>
      <c r="H333" s="42"/>
    </row>
    <row r="334" spans="3:8">
      <c r="C334" s="35"/>
      <c r="H334" s="42"/>
    </row>
    <row r="335" spans="3:8">
      <c r="C335" s="35"/>
      <c r="H335" s="42"/>
    </row>
    <row r="336" spans="3:8">
      <c r="C336" s="35"/>
      <c r="H336" s="42"/>
    </row>
    <row r="337" spans="3:8">
      <c r="C337" s="35"/>
      <c r="H337" s="42"/>
    </row>
    <row r="338" spans="3:8">
      <c r="C338" s="35"/>
      <c r="H338" s="42"/>
    </row>
    <row r="339" spans="3:8">
      <c r="C339" s="35"/>
      <c r="H339" s="42"/>
    </row>
    <row r="340" spans="3:8">
      <c r="C340" s="35"/>
      <c r="H340" s="42"/>
    </row>
    <row r="341" spans="3:8">
      <c r="C341" s="35"/>
      <c r="H341" s="42"/>
    </row>
    <row r="342" spans="3:8">
      <c r="C342" s="35"/>
      <c r="H342" s="42"/>
    </row>
    <row r="343" spans="3:8">
      <c r="C343" s="35"/>
      <c r="H343" s="42"/>
    </row>
    <row r="344" spans="3:8">
      <c r="C344" s="35"/>
      <c r="H344" s="42"/>
    </row>
    <row r="345" spans="3:8">
      <c r="C345" s="35"/>
      <c r="H345" s="42"/>
    </row>
    <row r="346" spans="3:8">
      <c r="C346" s="35"/>
      <c r="H346" s="42"/>
    </row>
    <row r="347" spans="3:8">
      <c r="C347" s="35"/>
      <c r="H347" s="42"/>
    </row>
    <row r="348" spans="3:8">
      <c r="C348" s="35"/>
      <c r="H348" s="42"/>
    </row>
    <row r="349" spans="3:8">
      <c r="C349" s="35"/>
      <c r="H349" s="42"/>
    </row>
    <row r="350" spans="3:8">
      <c r="C350" s="35"/>
      <c r="H350" s="42"/>
    </row>
    <row r="351" spans="3:8">
      <c r="C351" s="35"/>
      <c r="H351" s="42"/>
    </row>
    <row r="352" spans="3:8">
      <c r="C352" s="35"/>
      <c r="H352" s="42"/>
    </row>
    <row r="353" spans="3:8">
      <c r="C353" s="35"/>
      <c r="H353" s="42"/>
    </row>
    <row r="354" spans="3:8">
      <c r="C354" s="35"/>
      <c r="H354" s="42"/>
    </row>
    <row r="355" spans="3:8">
      <c r="C355" s="35"/>
      <c r="H355" s="42"/>
    </row>
    <row r="356" spans="3:8">
      <c r="C356" s="35"/>
      <c r="H356" s="42"/>
    </row>
    <row r="357" spans="3:8">
      <c r="C357" s="35"/>
      <c r="H357" s="42"/>
    </row>
    <row r="358" spans="3:8">
      <c r="C358" s="35"/>
      <c r="H358" s="42"/>
    </row>
    <row r="359" spans="3:8">
      <c r="C359" s="35"/>
      <c r="H359" s="42"/>
    </row>
    <row r="360" spans="3:8">
      <c r="C360" s="35"/>
      <c r="H360" s="42"/>
    </row>
    <row r="361" spans="3:8">
      <c r="C361" s="35"/>
      <c r="H361" s="42"/>
    </row>
    <row r="362" spans="3:8">
      <c r="C362" s="35"/>
      <c r="H362" s="42"/>
    </row>
    <row r="363" spans="3:8">
      <c r="C363" s="35"/>
      <c r="H363" s="42"/>
    </row>
    <row r="364" spans="3:8">
      <c r="C364" s="35"/>
      <c r="H364" s="42"/>
    </row>
    <row r="365" spans="3:8">
      <c r="C365" s="35"/>
      <c r="H365" s="42"/>
    </row>
    <row r="366" spans="3:8">
      <c r="C366" s="35"/>
      <c r="H366" s="42"/>
    </row>
    <row r="367" spans="3:8">
      <c r="C367" s="35"/>
      <c r="H367" s="42"/>
    </row>
    <row r="368" spans="3:8">
      <c r="C368" s="35"/>
      <c r="H368" s="42"/>
    </row>
    <row r="369" spans="3:8">
      <c r="C369" s="35"/>
      <c r="H369" s="42"/>
    </row>
    <row r="370" spans="3:8">
      <c r="C370" s="35"/>
      <c r="H370" s="42"/>
    </row>
    <row r="371" spans="3:8">
      <c r="C371" s="35"/>
      <c r="H371" s="42"/>
    </row>
    <row r="372" spans="3:8">
      <c r="C372" s="35"/>
      <c r="H372" s="42"/>
    </row>
    <row r="373" spans="3:8">
      <c r="C373" s="35"/>
      <c r="H373" s="42"/>
    </row>
    <row r="374" spans="3:8">
      <c r="C374" s="35"/>
      <c r="H374" s="42"/>
    </row>
    <row r="375" spans="3:8">
      <c r="C375" s="35"/>
      <c r="H375" s="42"/>
    </row>
    <row r="376" spans="3:8">
      <c r="C376" s="35"/>
      <c r="H376" s="42"/>
    </row>
    <row r="377" spans="3:8">
      <c r="C377" s="35"/>
      <c r="H377" s="42"/>
    </row>
    <row r="378" spans="3:8">
      <c r="C378" s="35"/>
      <c r="H378" s="42"/>
    </row>
    <row r="379" spans="3:8">
      <c r="C379" s="35"/>
      <c r="H379" s="42"/>
    </row>
    <row r="380" spans="3:8">
      <c r="C380" s="35"/>
      <c r="H380" s="42"/>
    </row>
    <row r="381" spans="3:8">
      <c r="C381" s="35"/>
      <c r="H381" s="42"/>
    </row>
    <row r="382" spans="3:8">
      <c r="C382" s="35"/>
      <c r="H382" s="42"/>
    </row>
    <row r="383" spans="3:8">
      <c r="C383" s="35"/>
      <c r="H383" s="42"/>
    </row>
    <row r="384" spans="3:8">
      <c r="C384" s="35"/>
      <c r="H384" s="42"/>
    </row>
    <row r="385" spans="3:8">
      <c r="C385" s="35"/>
      <c r="H385" s="42"/>
    </row>
    <row r="386" spans="3:8">
      <c r="C386" s="35"/>
      <c r="H386" s="42"/>
    </row>
    <row r="387" spans="3:8">
      <c r="C387" s="35"/>
      <c r="H387" s="42"/>
    </row>
    <row r="388" spans="3:8">
      <c r="C388" s="35"/>
      <c r="H388" s="42"/>
    </row>
    <row r="389" spans="3:8">
      <c r="C389" s="35"/>
      <c r="H389" s="42"/>
    </row>
    <row r="390" spans="3:8">
      <c r="C390" s="35"/>
      <c r="H390" s="42"/>
    </row>
    <row r="391" spans="3:8">
      <c r="C391" s="35"/>
      <c r="H391" s="42"/>
    </row>
    <row r="392" spans="3:8">
      <c r="C392" s="35"/>
      <c r="H392" s="42"/>
    </row>
    <row r="393" spans="3:8">
      <c r="C393" s="35"/>
      <c r="H393" s="42"/>
    </row>
    <row r="394" spans="3:8">
      <c r="C394" s="35"/>
    </row>
    <row r="395" spans="3:8">
      <c r="C395" s="35"/>
    </row>
    <row r="396" spans="3:8">
      <c r="C396" s="35"/>
    </row>
    <row r="397" spans="3:8">
      <c r="C397" s="35"/>
    </row>
    <row r="398" spans="3:8">
      <c r="C398" s="35"/>
    </row>
    <row r="399" spans="3:8">
      <c r="C399" s="35"/>
    </row>
    <row r="400" spans="3:8">
      <c r="C400" s="35"/>
    </row>
    <row r="401" spans="3:3">
      <c r="C401" s="35"/>
    </row>
    <row r="402" spans="3:3">
      <c r="C402" s="35"/>
    </row>
    <row r="403" spans="3:3">
      <c r="C403" s="35"/>
    </row>
    <row r="404" spans="3:3">
      <c r="C404" s="35"/>
    </row>
    <row r="405" spans="3:3">
      <c r="C405" s="35"/>
    </row>
    <row r="406" spans="3:3">
      <c r="C406" s="35"/>
    </row>
    <row r="407" spans="3:3">
      <c r="C407" s="35"/>
    </row>
    <row r="408" spans="3:3">
      <c r="C408" s="35"/>
    </row>
    <row r="409" spans="3:3">
      <c r="C409" s="35"/>
    </row>
    <row r="410" spans="3:3">
      <c r="C410" s="35"/>
    </row>
    <row r="411" spans="3:3">
      <c r="C411" s="35"/>
    </row>
    <row r="412" spans="3:3">
      <c r="C412" s="35"/>
    </row>
    <row r="413" spans="3:3">
      <c r="C413" s="35"/>
    </row>
    <row r="414" spans="3:3">
      <c r="C414" s="35"/>
    </row>
    <row r="415" spans="3:3">
      <c r="C415" s="35"/>
    </row>
    <row r="416" spans="3:3">
      <c r="C416" s="35"/>
    </row>
    <row r="417" spans="3:3">
      <c r="C417" s="35"/>
    </row>
    <row r="418" spans="3:3">
      <c r="C418" s="35"/>
    </row>
    <row r="419" spans="3:3">
      <c r="C419" s="35"/>
    </row>
    <row r="420" spans="3:3">
      <c r="C420" s="35"/>
    </row>
    <row r="421" spans="3:3">
      <c r="C421" s="35"/>
    </row>
    <row r="422" spans="3:3">
      <c r="C422" s="35"/>
    </row>
    <row r="423" spans="3:3">
      <c r="C423" s="35"/>
    </row>
    <row r="424" spans="3:3">
      <c r="C424" s="35"/>
    </row>
    <row r="425" spans="3:3">
      <c r="C425" s="35"/>
    </row>
    <row r="426" spans="3:3">
      <c r="C426" s="35"/>
    </row>
    <row r="427" spans="3:3">
      <c r="C427" s="35"/>
    </row>
    <row r="428" spans="3:3">
      <c r="C428" s="35"/>
    </row>
    <row r="429" spans="3:3">
      <c r="C429" s="35"/>
    </row>
    <row r="430" spans="3:3">
      <c r="C430" s="35"/>
    </row>
    <row r="431" spans="3:3">
      <c r="C431" s="35"/>
    </row>
    <row r="432" spans="3:3">
      <c r="C432" s="35"/>
    </row>
    <row r="433" spans="3:3">
      <c r="C433" s="35"/>
    </row>
    <row r="434" spans="3:3">
      <c r="C434" s="35"/>
    </row>
    <row r="435" spans="3:3">
      <c r="C435" s="35"/>
    </row>
    <row r="436" spans="3:3">
      <c r="C436" s="35"/>
    </row>
    <row r="437" spans="3:3">
      <c r="C437" s="35"/>
    </row>
    <row r="438" spans="3:3">
      <c r="C438" s="35"/>
    </row>
    <row r="439" spans="3:3">
      <c r="C439" s="35"/>
    </row>
    <row r="440" spans="3:3">
      <c r="C440" s="35"/>
    </row>
    <row r="441" spans="3:3">
      <c r="C441" s="35"/>
    </row>
    <row r="442" spans="3:3">
      <c r="C442" s="35"/>
    </row>
    <row r="443" spans="3:3">
      <c r="C443" s="35"/>
    </row>
    <row r="444" spans="3:3">
      <c r="C444" s="35"/>
    </row>
    <row r="445" spans="3:3">
      <c r="C445" s="35"/>
    </row>
    <row r="446" spans="3:3">
      <c r="C446" s="35"/>
    </row>
    <row r="447" spans="3:3">
      <c r="C447" s="35"/>
    </row>
    <row r="448" spans="3:3">
      <c r="C448" s="35"/>
    </row>
    <row r="449" spans="3:3">
      <c r="C449" s="35"/>
    </row>
    <row r="450" spans="3:3">
      <c r="C450" s="35"/>
    </row>
    <row r="451" spans="3:3">
      <c r="C451" s="35"/>
    </row>
    <row r="452" spans="3:3">
      <c r="C452" s="35"/>
    </row>
    <row r="453" spans="3:3">
      <c r="C453" s="35"/>
    </row>
    <row r="454" spans="3:3">
      <c r="C454" s="35"/>
    </row>
    <row r="455" spans="3:3">
      <c r="C455" s="35"/>
    </row>
    <row r="456" spans="3:3">
      <c r="C456" s="35"/>
    </row>
    <row r="457" spans="3:3">
      <c r="C457" s="35"/>
    </row>
    <row r="458" spans="3:3">
      <c r="C458" s="35"/>
    </row>
    <row r="459" spans="3:3">
      <c r="C459" s="35"/>
    </row>
    <row r="460" spans="3:3">
      <c r="C460" s="35"/>
    </row>
    <row r="461" spans="3:3">
      <c r="C461" s="35"/>
    </row>
    <row r="462" spans="3:3">
      <c r="C462" s="35"/>
    </row>
    <row r="463" spans="3:3">
      <c r="C463" s="35"/>
    </row>
    <row r="464" spans="3:3">
      <c r="C464" s="35"/>
    </row>
    <row r="465" spans="3:3">
      <c r="C465" s="35"/>
    </row>
    <row r="466" spans="3:3">
      <c r="C466" s="35"/>
    </row>
    <row r="467" spans="3:3">
      <c r="C467" s="35"/>
    </row>
    <row r="468" spans="3:3">
      <c r="C468" s="35"/>
    </row>
    <row r="469" spans="3:3">
      <c r="C469" s="35"/>
    </row>
    <row r="470" spans="3:3">
      <c r="C470" s="35"/>
    </row>
    <row r="471" spans="3:3">
      <c r="C471" s="35"/>
    </row>
    <row r="472" spans="3:3">
      <c r="C472" s="35"/>
    </row>
    <row r="473" spans="3:3">
      <c r="C473" s="35"/>
    </row>
    <row r="474" spans="3:3">
      <c r="C474" s="35"/>
    </row>
    <row r="475" spans="3:3">
      <c r="C475" s="35"/>
    </row>
    <row r="476" spans="3:3">
      <c r="C476" s="35"/>
    </row>
    <row r="477" spans="3:3">
      <c r="C477" s="35"/>
    </row>
    <row r="478" spans="3:3">
      <c r="C478" s="35"/>
    </row>
    <row r="479" spans="3:3">
      <c r="C479" s="35"/>
    </row>
    <row r="480" spans="3:3">
      <c r="C480" s="35"/>
    </row>
    <row r="481" spans="3:3">
      <c r="C481" s="35"/>
    </row>
    <row r="482" spans="3:3">
      <c r="C482" s="35"/>
    </row>
    <row r="483" spans="3:3">
      <c r="C483" s="35"/>
    </row>
    <row r="484" spans="3:3">
      <c r="C484" s="35"/>
    </row>
    <row r="485" spans="3:3">
      <c r="C485" s="35"/>
    </row>
    <row r="486" spans="3:3">
      <c r="C486" s="35"/>
    </row>
    <row r="487" spans="3:3">
      <c r="C487" s="35"/>
    </row>
    <row r="488" spans="3:3">
      <c r="C488" s="35"/>
    </row>
    <row r="489" spans="3:3">
      <c r="C489" s="35"/>
    </row>
    <row r="490" spans="3:3">
      <c r="C490" s="35"/>
    </row>
    <row r="491" spans="3:3">
      <c r="C491" s="35"/>
    </row>
    <row r="492" spans="3:3">
      <c r="C492" s="35"/>
    </row>
    <row r="493" spans="3:3">
      <c r="C493" s="35"/>
    </row>
    <row r="494" spans="3:3">
      <c r="C494" s="35"/>
    </row>
    <row r="495" spans="3:3">
      <c r="C495" s="35"/>
    </row>
    <row r="496" spans="3:3">
      <c r="C496" s="35"/>
    </row>
    <row r="497" spans="3:3">
      <c r="C497" s="35"/>
    </row>
    <row r="498" spans="3:3">
      <c r="C498" s="35"/>
    </row>
    <row r="499" spans="3:3">
      <c r="C499" s="35"/>
    </row>
    <row r="500" spans="3:3">
      <c r="C500" s="35"/>
    </row>
    <row r="501" spans="3:3">
      <c r="C501" s="35"/>
    </row>
    <row r="502" spans="3:3">
      <c r="C502" s="35"/>
    </row>
    <row r="503" spans="3:3">
      <c r="C503" s="35"/>
    </row>
    <row r="504" spans="3:3">
      <c r="C504" s="35"/>
    </row>
    <row r="505" spans="3:3">
      <c r="C505" s="35"/>
    </row>
    <row r="506" spans="3:3">
      <c r="C506" s="35"/>
    </row>
    <row r="507" spans="3:3">
      <c r="C507" s="35"/>
    </row>
    <row r="508" spans="3:3">
      <c r="C508" s="35"/>
    </row>
    <row r="509" spans="3:3">
      <c r="C509" s="35"/>
    </row>
    <row r="510" spans="3:3">
      <c r="C510" s="35"/>
    </row>
    <row r="511" spans="3:3">
      <c r="C511" s="35"/>
    </row>
    <row r="512" spans="3:3">
      <c r="C512" s="35"/>
    </row>
    <row r="513" spans="3:3">
      <c r="C513" s="35"/>
    </row>
    <row r="514" spans="3:3">
      <c r="C514" s="35"/>
    </row>
    <row r="515" spans="3:3">
      <c r="C515" s="35"/>
    </row>
    <row r="516" spans="3:3">
      <c r="C516" s="35"/>
    </row>
    <row r="517" spans="3:3">
      <c r="C517" s="35"/>
    </row>
    <row r="518" spans="3:3">
      <c r="C518" s="35"/>
    </row>
    <row r="519" spans="3:3">
      <c r="C519" s="35"/>
    </row>
    <row r="520" spans="3:3">
      <c r="C520" s="35"/>
    </row>
    <row r="521" spans="3:3">
      <c r="C521" s="35"/>
    </row>
    <row r="522" spans="3:3">
      <c r="C522" s="35"/>
    </row>
    <row r="523" spans="3:3">
      <c r="C523" s="35"/>
    </row>
    <row r="524" spans="3:3">
      <c r="C524" s="35"/>
    </row>
    <row r="525" spans="3:3">
      <c r="C525" s="35"/>
    </row>
    <row r="526" spans="3:3">
      <c r="C526" s="35"/>
    </row>
    <row r="527" spans="3:3">
      <c r="C527" s="35"/>
    </row>
    <row r="528" spans="3:3">
      <c r="C528" s="35"/>
    </row>
    <row r="529" spans="3:3">
      <c r="C529" s="35"/>
    </row>
    <row r="530" spans="3:3">
      <c r="C530" s="35"/>
    </row>
    <row r="531" spans="3:3">
      <c r="C531" s="35"/>
    </row>
    <row r="532" spans="3:3">
      <c r="C532" s="35"/>
    </row>
    <row r="533" spans="3:3">
      <c r="C533" s="35"/>
    </row>
    <row r="534" spans="3:3">
      <c r="C534" s="35"/>
    </row>
    <row r="535" spans="3:3">
      <c r="C535" s="35"/>
    </row>
    <row r="536" spans="3:3">
      <c r="C536" s="35"/>
    </row>
    <row r="537" spans="3:3">
      <c r="C537" s="35"/>
    </row>
    <row r="538" spans="3:3">
      <c r="C538" s="35"/>
    </row>
    <row r="539" spans="3:3">
      <c r="C539" s="35"/>
    </row>
    <row r="540" spans="3:3">
      <c r="C540" s="35"/>
    </row>
    <row r="541" spans="3:3">
      <c r="C541" s="35"/>
    </row>
    <row r="542" spans="3:3">
      <c r="C542" s="35"/>
    </row>
    <row r="543" spans="3:3">
      <c r="C543" s="35"/>
    </row>
    <row r="544" spans="3:3">
      <c r="C544" s="35"/>
    </row>
    <row r="545" spans="3:3">
      <c r="C545" s="35"/>
    </row>
    <row r="546" spans="3:3">
      <c r="C546" s="35"/>
    </row>
    <row r="547" spans="3:3">
      <c r="C547" s="35"/>
    </row>
    <row r="548" spans="3:3">
      <c r="C548" s="35"/>
    </row>
    <row r="549" spans="3:3">
      <c r="C549" s="35"/>
    </row>
    <row r="550" spans="3:3">
      <c r="C550" s="35"/>
    </row>
    <row r="551" spans="3:3">
      <c r="C551" s="35"/>
    </row>
    <row r="552" spans="3:3">
      <c r="C552" s="35"/>
    </row>
    <row r="553" spans="3:3">
      <c r="C553" s="35"/>
    </row>
    <row r="554" spans="3:3">
      <c r="C554" s="35"/>
    </row>
    <row r="555" spans="3:3">
      <c r="C555" s="35"/>
    </row>
  </sheetData>
  <sheetProtection sheet="1" objects="1" scenarios="1"/>
  <mergeCells count="1">
    <mergeCell ref="B21:H21"/>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vodnogospodarskih ureditev v Dolenji vasi &amp;R&amp;9&amp;P/&amp;N</oddFooter>
  </headerFooter>
  <rowBreaks count="3" manualBreakCount="3">
    <brk id="18" max="16383" man="1"/>
    <brk id="22" min="1" max="7" man="1"/>
    <brk id="55"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7"/>
  <sheetViews>
    <sheetView showZeros="0" view="pageBreakPreview" zoomScaleNormal="115" zoomScaleSheetLayoutView="100" workbookViewId="0"/>
  </sheetViews>
  <sheetFormatPr defaultColWidth="9.140625" defaultRowHeight="14.25"/>
  <cols>
    <col min="1" max="1" width="4.7109375" style="28" customWidth="1"/>
    <col min="2" max="2" width="41.7109375" style="31" customWidth="1"/>
    <col min="3" max="3" width="5.28515625" style="32" customWidth="1"/>
    <col min="4" max="4" width="7.7109375" style="32" customWidth="1"/>
    <col min="5" max="5" width="11.7109375" style="40" customWidth="1"/>
    <col min="6" max="6" width="15.7109375" style="41" customWidth="1"/>
    <col min="7" max="8" width="9.140625" style="28"/>
    <col min="9" max="9" width="74" style="28" customWidth="1"/>
    <col min="10" max="10" width="9.140625" style="28"/>
    <col min="11" max="16384" width="9.140625" style="29"/>
  </cols>
  <sheetData>
    <row r="1" spans="1:10" s="30" customFormat="1" ht="12.75">
      <c r="A1" s="139"/>
      <c r="B1" s="381"/>
      <c r="C1" s="382"/>
      <c r="D1" s="382"/>
      <c r="E1" s="139"/>
      <c r="F1" s="128"/>
      <c r="G1" s="27"/>
      <c r="H1" s="27"/>
      <c r="I1" s="27"/>
      <c r="J1" s="27"/>
    </row>
    <row r="2" spans="1:10" s="30" customFormat="1" ht="12.75">
      <c r="A2" s="139"/>
      <c r="B2" s="381"/>
      <c r="C2" s="382"/>
      <c r="D2" s="382"/>
      <c r="E2" s="139"/>
      <c r="F2" s="128"/>
      <c r="G2" s="27"/>
      <c r="H2" s="27"/>
      <c r="I2" s="27"/>
      <c r="J2" s="27"/>
    </row>
    <row r="3" spans="1:10" s="30" customFormat="1" ht="15.75">
      <c r="A3" s="682" t="s">
        <v>208</v>
      </c>
      <c r="B3" s="682"/>
      <c r="C3" s="682"/>
      <c r="D3" s="682"/>
      <c r="E3" s="682"/>
      <c r="F3" s="128"/>
      <c r="G3" s="27"/>
      <c r="H3" s="27"/>
      <c r="I3" s="27"/>
      <c r="J3" s="27"/>
    </row>
    <row r="4" spans="1:10" s="30" customFormat="1" ht="12.75">
      <c r="A4" s="383"/>
      <c r="B4" s="381"/>
      <c r="C4" s="382"/>
      <c r="D4" s="382"/>
      <c r="E4" s="139"/>
      <c r="F4" s="128"/>
      <c r="G4" s="27"/>
      <c r="H4" s="27"/>
      <c r="I4" s="27"/>
      <c r="J4" s="27"/>
    </row>
    <row r="5" spans="1:10" s="30" customFormat="1" ht="15">
      <c r="A5" s="384" t="s">
        <v>11</v>
      </c>
      <c r="B5" s="385"/>
      <c r="C5" s="386"/>
      <c r="D5" s="177"/>
      <c r="E5" s="387"/>
      <c r="F5" s="128"/>
      <c r="G5" s="27"/>
      <c r="H5" s="27"/>
      <c r="I5" s="27"/>
      <c r="J5" s="27"/>
    </row>
    <row r="6" spans="1:10" s="30" customFormat="1" ht="12.75">
      <c r="A6" s="388"/>
      <c r="B6" s="139"/>
      <c r="C6" s="389"/>
      <c r="D6" s="382"/>
      <c r="E6" s="390"/>
      <c r="F6" s="391"/>
      <c r="G6" s="45"/>
      <c r="H6" s="45"/>
      <c r="I6" s="27"/>
      <c r="J6" s="27"/>
    </row>
    <row r="7" spans="1:10" s="30" customFormat="1" ht="12.75">
      <c r="A7" s="388"/>
      <c r="B7" s="139"/>
      <c r="C7" s="389"/>
      <c r="D7" s="382"/>
      <c r="E7" s="390"/>
      <c r="F7" s="391"/>
      <c r="G7" s="45"/>
      <c r="H7" s="45"/>
      <c r="I7" s="27"/>
      <c r="J7" s="27"/>
    </row>
    <row r="8" spans="1:10" s="30" customFormat="1" ht="12.75">
      <c r="A8" s="139"/>
      <c r="B8" s="381"/>
      <c r="C8" s="389"/>
      <c r="D8" s="382"/>
      <c r="E8" s="390"/>
      <c r="F8" s="391"/>
      <c r="G8" s="45"/>
      <c r="H8" s="45"/>
      <c r="I8" s="27"/>
      <c r="J8" s="27"/>
    </row>
    <row r="9" spans="1:10" ht="15.75">
      <c r="A9" s="392"/>
      <c r="B9" s="393" t="s">
        <v>12</v>
      </c>
      <c r="C9" s="394"/>
      <c r="D9" s="395"/>
      <c r="E9" s="396"/>
      <c r="F9" s="397"/>
      <c r="G9" s="81"/>
      <c r="H9" s="81"/>
    </row>
    <row r="10" spans="1:10" ht="15.75">
      <c r="A10" s="392"/>
      <c r="B10" s="393"/>
      <c r="C10" s="394"/>
      <c r="D10" s="395"/>
      <c r="E10" s="396"/>
      <c r="F10" s="397"/>
      <c r="G10" s="81"/>
      <c r="H10" s="81"/>
    </row>
    <row r="11" spans="1:10" s="72" customFormat="1" ht="15" customHeight="1">
      <c r="A11" s="398" t="s">
        <v>151</v>
      </c>
      <c r="B11" s="399" t="s">
        <v>192</v>
      </c>
      <c r="C11" s="400"/>
      <c r="D11" s="232"/>
      <c r="E11" s="401"/>
      <c r="F11" s="402">
        <f>F39</f>
        <v>0</v>
      </c>
      <c r="G11" s="89"/>
      <c r="H11" s="89"/>
      <c r="I11" s="89"/>
      <c r="J11" s="89"/>
    </row>
    <row r="12" spans="1:10" ht="15" customHeight="1">
      <c r="A12" s="392"/>
      <c r="B12" s="403"/>
      <c r="C12" s="404"/>
      <c r="D12" s="405"/>
      <c r="E12" s="406"/>
      <c r="F12" s="407"/>
    </row>
    <row r="13" spans="1:10" s="72" customFormat="1" ht="15" customHeight="1">
      <c r="A13" s="398" t="s">
        <v>60</v>
      </c>
      <c r="B13" s="399" t="s">
        <v>193</v>
      </c>
      <c r="C13" s="400"/>
      <c r="D13" s="232"/>
      <c r="E13" s="401"/>
      <c r="F13" s="402">
        <f>F173</f>
        <v>0</v>
      </c>
      <c r="G13" s="89"/>
      <c r="H13" s="89"/>
      <c r="I13" s="89"/>
      <c r="J13" s="89"/>
    </row>
    <row r="14" spans="1:10" ht="9.9499999999999993" customHeight="1">
      <c r="A14" s="392"/>
      <c r="B14" s="393"/>
      <c r="C14" s="394"/>
      <c r="D14" s="395"/>
      <c r="E14" s="396"/>
      <c r="F14" s="408"/>
    </row>
    <row r="15" spans="1:10" ht="16.5" thickBot="1">
      <c r="A15" s="392"/>
      <c r="B15" s="409" t="s">
        <v>182</v>
      </c>
      <c r="C15" s="410"/>
      <c r="D15" s="411"/>
      <c r="E15" s="412"/>
      <c r="F15" s="413">
        <f>SUM(F11:F13)</f>
        <v>0</v>
      </c>
    </row>
    <row r="16" spans="1:10" s="30" customFormat="1" ht="13.5" thickTop="1">
      <c r="A16" s="414"/>
      <c r="B16" s="381"/>
      <c r="C16" s="389"/>
      <c r="D16" s="382"/>
      <c r="E16" s="390"/>
      <c r="F16" s="415"/>
      <c r="G16" s="27"/>
      <c r="H16" s="27"/>
      <c r="I16" s="27"/>
      <c r="J16" s="27"/>
    </row>
    <row r="17" spans="1:10" s="30" customFormat="1" ht="12.75">
      <c r="A17" s="381"/>
      <c r="B17" s="416"/>
      <c r="C17" s="417"/>
      <c r="D17" s="382"/>
      <c r="E17" s="390"/>
      <c r="F17" s="418"/>
      <c r="G17" s="27"/>
      <c r="H17" s="27"/>
      <c r="I17" s="27"/>
      <c r="J17" s="27"/>
    </row>
    <row r="18" spans="1:10" s="30" customFormat="1" ht="12.75">
      <c r="A18" s="381"/>
      <c r="B18" s="416"/>
      <c r="C18" s="417"/>
      <c r="D18" s="382"/>
      <c r="E18" s="390"/>
      <c r="F18" s="418"/>
      <c r="G18" s="27"/>
      <c r="H18" s="27"/>
      <c r="I18" s="27"/>
      <c r="J18" s="27"/>
    </row>
    <row r="19" spans="1:10" s="30" customFormat="1" ht="12.75">
      <c r="A19" s="381"/>
      <c r="B19" s="416"/>
      <c r="C19" s="417"/>
      <c r="D19" s="382"/>
      <c r="E19" s="390"/>
      <c r="F19" s="418"/>
      <c r="G19" s="27"/>
      <c r="H19" s="27"/>
      <c r="I19" s="27"/>
      <c r="J19" s="27"/>
    </row>
    <row r="20" spans="1:10" s="633" customFormat="1" ht="30.75" customHeight="1">
      <c r="A20" s="632"/>
      <c r="B20" s="681" t="s">
        <v>237</v>
      </c>
      <c r="C20" s="681"/>
      <c r="D20" s="681"/>
      <c r="E20" s="681"/>
      <c r="F20" s="681"/>
      <c r="G20" s="659"/>
      <c r="H20" s="672"/>
      <c r="I20" s="659"/>
    </row>
    <row r="21" spans="1:10" s="30" customFormat="1" ht="12.75">
      <c r="A21" s="381"/>
      <c r="B21" s="416"/>
      <c r="C21" s="417"/>
      <c r="D21" s="382"/>
      <c r="E21" s="390"/>
      <c r="F21" s="418"/>
      <c r="G21" s="27"/>
      <c r="H21" s="27"/>
      <c r="I21" s="27"/>
      <c r="J21" s="27"/>
    </row>
    <row r="22" spans="1:10" s="30" customFormat="1" ht="12.75">
      <c r="A22" s="381"/>
      <c r="B22" s="416"/>
      <c r="C22" s="417"/>
      <c r="D22" s="382"/>
      <c r="E22" s="390"/>
      <c r="F22" s="418"/>
      <c r="G22" s="27"/>
      <c r="H22" s="27"/>
      <c r="I22" s="27"/>
      <c r="J22" s="27"/>
    </row>
    <row r="23" spans="1:10" s="30" customFormat="1" ht="12.75">
      <c r="A23" s="381"/>
      <c r="B23" s="416"/>
      <c r="C23" s="417"/>
      <c r="D23" s="382"/>
      <c r="E23" s="390"/>
      <c r="F23" s="418"/>
      <c r="G23" s="27"/>
      <c r="H23" s="27"/>
      <c r="I23" s="27"/>
      <c r="J23" s="27"/>
    </row>
    <row r="24" spans="1:10" s="30" customFormat="1" ht="12.75">
      <c r="A24" s="381"/>
      <c r="B24" s="416"/>
      <c r="C24" s="417"/>
      <c r="D24" s="382"/>
      <c r="E24" s="390"/>
      <c r="F24" s="418"/>
      <c r="G24" s="27"/>
      <c r="H24" s="27"/>
      <c r="I24" s="27"/>
      <c r="J24" s="27"/>
    </row>
    <row r="25" spans="1:10" s="30" customFormat="1" ht="12.75">
      <c r="A25" s="381"/>
      <c r="B25" s="416"/>
      <c r="C25" s="417"/>
      <c r="D25" s="382"/>
      <c r="E25" s="390"/>
      <c r="F25" s="418"/>
      <c r="G25" s="27"/>
      <c r="H25" s="27"/>
      <c r="I25" s="27"/>
      <c r="J25" s="27"/>
    </row>
    <row r="26" spans="1:10" s="30" customFormat="1" ht="15">
      <c r="A26" s="419"/>
      <c r="B26" s="403" t="s">
        <v>191</v>
      </c>
      <c r="C26" s="420"/>
      <c r="D26" s="132"/>
      <c r="E26" s="387"/>
      <c r="F26" s="421"/>
      <c r="G26" s="27"/>
      <c r="H26" s="27"/>
      <c r="I26" s="27"/>
      <c r="J26" s="27"/>
    </row>
    <row r="27" spans="1:10" s="30" customFormat="1" ht="12.75">
      <c r="A27" s="419"/>
      <c r="B27" s="381"/>
      <c r="C27" s="420"/>
      <c r="D27" s="132"/>
      <c r="E27" s="387"/>
      <c r="F27" s="421"/>
      <c r="G27" s="27"/>
      <c r="H27" s="27"/>
      <c r="I27" s="27"/>
      <c r="J27" s="27"/>
    </row>
    <row r="28" spans="1:10" s="30" customFormat="1" ht="12.75">
      <c r="A28" s="419"/>
      <c r="B28" s="422"/>
      <c r="C28" s="423"/>
      <c r="D28" s="132"/>
      <c r="E28" s="387"/>
      <c r="F28" s="239"/>
      <c r="G28" s="27"/>
      <c r="H28" s="27"/>
      <c r="I28" s="27"/>
      <c r="J28" s="27"/>
    </row>
    <row r="29" spans="1:10" s="56" customFormat="1" ht="15">
      <c r="A29" s="424" t="s">
        <v>13</v>
      </c>
      <c r="B29" s="425" t="s">
        <v>57</v>
      </c>
      <c r="C29" s="426"/>
      <c r="D29" s="427"/>
      <c r="E29" s="428"/>
      <c r="F29" s="235">
        <f>F53</f>
        <v>0</v>
      </c>
      <c r="G29" s="71"/>
      <c r="H29" s="71"/>
      <c r="I29" s="71"/>
      <c r="J29" s="71"/>
    </row>
    <row r="30" spans="1:10" s="30" customFormat="1" ht="9.9499999999999993" customHeight="1">
      <c r="A30" s="419"/>
      <c r="B30" s="422"/>
      <c r="C30" s="423"/>
      <c r="D30" s="132"/>
      <c r="E30" s="387"/>
      <c r="F30" s="429"/>
      <c r="G30" s="27"/>
      <c r="H30" s="27"/>
      <c r="I30" s="27"/>
      <c r="J30" s="27"/>
    </row>
    <row r="31" spans="1:10" s="56" customFormat="1" ht="15">
      <c r="A31" s="424" t="s">
        <v>14</v>
      </c>
      <c r="B31" s="425" t="s">
        <v>58</v>
      </c>
      <c r="C31" s="430"/>
      <c r="D31" s="427"/>
      <c r="E31" s="428"/>
      <c r="F31" s="235">
        <f>F82</f>
        <v>0</v>
      </c>
      <c r="G31" s="71"/>
      <c r="H31" s="71"/>
      <c r="I31" s="71"/>
      <c r="J31" s="71"/>
    </row>
    <row r="32" spans="1:10" s="30" customFormat="1" ht="9.9499999999999993" customHeight="1">
      <c r="A32" s="431"/>
      <c r="B32" s="422"/>
      <c r="C32" s="423"/>
      <c r="D32" s="132"/>
      <c r="E32" s="387"/>
      <c r="F32" s="169"/>
      <c r="G32" s="27"/>
      <c r="H32" s="27"/>
      <c r="I32" s="27"/>
      <c r="J32" s="27"/>
    </row>
    <row r="33" spans="1:10" s="56" customFormat="1" ht="15">
      <c r="A33" s="424" t="s">
        <v>31</v>
      </c>
      <c r="B33" s="425" t="s">
        <v>32</v>
      </c>
      <c r="C33" s="426"/>
      <c r="D33" s="427"/>
      <c r="E33" s="428"/>
      <c r="F33" s="235">
        <f>F91</f>
        <v>0</v>
      </c>
      <c r="G33" s="71"/>
      <c r="H33" s="71"/>
      <c r="I33" s="71"/>
      <c r="J33" s="71"/>
    </row>
    <row r="34" spans="1:10" s="30" customFormat="1" ht="9.9499999999999993" customHeight="1">
      <c r="A34" s="431"/>
      <c r="B34" s="422"/>
      <c r="C34" s="423"/>
      <c r="D34" s="132"/>
      <c r="E34" s="387"/>
      <c r="F34" s="169"/>
      <c r="G34" s="27"/>
      <c r="H34" s="27"/>
      <c r="I34" s="27"/>
      <c r="J34" s="27"/>
    </row>
    <row r="35" spans="1:10" s="56" customFormat="1" ht="15">
      <c r="A35" s="424" t="s">
        <v>34</v>
      </c>
      <c r="B35" s="425" t="s">
        <v>35</v>
      </c>
      <c r="C35" s="426"/>
      <c r="D35" s="427"/>
      <c r="E35" s="428"/>
      <c r="F35" s="235">
        <f>F128</f>
        <v>0</v>
      </c>
      <c r="G35" s="71"/>
      <c r="H35" s="71"/>
      <c r="I35" s="71"/>
      <c r="J35" s="71"/>
    </row>
    <row r="36" spans="1:10" s="30" customFormat="1" ht="9.9499999999999993" customHeight="1">
      <c r="A36" s="431"/>
      <c r="B36" s="422"/>
      <c r="C36" s="423"/>
      <c r="D36" s="132"/>
      <c r="E36" s="387"/>
      <c r="F36" s="169"/>
      <c r="G36" s="27"/>
      <c r="H36" s="27"/>
      <c r="I36" s="27"/>
      <c r="J36" s="27"/>
    </row>
    <row r="37" spans="1:10" s="56" customFormat="1" ht="15.75" thickBot="1">
      <c r="A37" s="432" t="s">
        <v>49</v>
      </c>
      <c r="B37" s="433" t="s">
        <v>59</v>
      </c>
      <c r="C37" s="434"/>
      <c r="D37" s="435"/>
      <c r="E37" s="436"/>
      <c r="F37" s="437">
        <f>F151</f>
        <v>0</v>
      </c>
      <c r="G37" s="71"/>
      <c r="H37" s="71"/>
      <c r="I37" s="71"/>
      <c r="J37" s="71"/>
    </row>
    <row r="38" spans="1:10" s="30" customFormat="1" ht="12.75">
      <c r="A38" s="431"/>
      <c r="B38" s="438"/>
      <c r="C38" s="423"/>
      <c r="D38" s="132"/>
      <c r="E38" s="387"/>
      <c r="F38" s="439"/>
      <c r="G38" s="27"/>
      <c r="H38" s="27"/>
      <c r="I38" s="27"/>
      <c r="J38" s="27"/>
    </row>
    <row r="39" spans="1:10" s="67" customFormat="1" ht="15.75" thickBot="1">
      <c r="A39" s="440"/>
      <c r="B39" s="441" t="s">
        <v>195</v>
      </c>
      <c r="C39" s="442"/>
      <c r="D39" s="443"/>
      <c r="E39" s="444"/>
      <c r="F39" s="250">
        <f>SUM(F28:F37)</f>
        <v>0</v>
      </c>
      <c r="G39" s="80"/>
      <c r="H39" s="80"/>
      <c r="I39" s="80"/>
      <c r="J39" s="80"/>
    </row>
    <row r="40" spans="1:10" s="30" customFormat="1" ht="13.5" thickTop="1">
      <c r="A40" s="381"/>
      <c r="B40" s="416"/>
      <c r="C40" s="417"/>
      <c r="D40" s="382"/>
      <c r="E40" s="390"/>
      <c r="F40" s="418"/>
      <c r="G40" s="27"/>
      <c r="H40" s="27"/>
      <c r="I40" s="27"/>
      <c r="J40" s="27"/>
    </row>
    <row r="41" spans="1:10" s="30" customFormat="1" ht="12.75">
      <c r="A41" s="181"/>
      <c r="B41" s="385"/>
      <c r="C41" s="177"/>
      <c r="D41" s="177"/>
      <c r="E41" s="387"/>
      <c r="F41" s="128"/>
      <c r="G41" s="27"/>
      <c r="H41" s="27"/>
      <c r="I41" s="27"/>
      <c r="J41" s="27"/>
    </row>
    <row r="42" spans="1:10" s="30" customFormat="1" ht="12.75">
      <c r="A42" s="445" t="s">
        <v>151</v>
      </c>
      <c r="B42" s="438" t="s">
        <v>194</v>
      </c>
      <c r="C42" s="423"/>
      <c r="D42" s="132"/>
      <c r="E42" s="387"/>
      <c r="F42" s="239"/>
      <c r="G42" s="83"/>
      <c r="H42" s="83"/>
      <c r="I42" s="84"/>
      <c r="J42" s="27"/>
    </row>
    <row r="43" spans="1:10" s="30" customFormat="1" ht="12.75">
      <c r="A43" s="445"/>
      <c r="B43" s="438"/>
      <c r="C43" s="423"/>
      <c r="D43" s="132"/>
      <c r="E43" s="387"/>
      <c r="F43" s="239"/>
      <c r="G43" s="83"/>
      <c r="H43" s="83"/>
      <c r="I43" s="84"/>
      <c r="J43" s="27"/>
    </row>
    <row r="44" spans="1:10" s="30" customFormat="1" ht="12.75">
      <c r="A44" s="90" t="s">
        <v>183</v>
      </c>
      <c r="B44" s="90" t="s">
        <v>184</v>
      </c>
      <c r="C44" s="91" t="s">
        <v>127</v>
      </c>
      <c r="D44" s="92" t="s">
        <v>185</v>
      </c>
      <c r="E44" s="446" t="s">
        <v>175</v>
      </c>
      <c r="F44" s="93" t="s">
        <v>176</v>
      </c>
      <c r="G44" s="83"/>
      <c r="H44" s="83"/>
      <c r="I44" s="84"/>
      <c r="J44" s="27"/>
    </row>
    <row r="45" spans="1:10" s="30" customFormat="1" ht="6.95" customHeight="1">
      <c r="A45" s="445"/>
      <c r="B45" s="438"/>
      <c r="C45" s="423"/>
      <c r="D45" s="132"/>
      <c r="E45" s="387"/>
      <c r="F45" s="239"/>
      <c r="G45" s="83"/>
      <c r="H45" s="83"/>
      <c r="I45" s="84"/>
      <c r="J45" s="27"/>
    </row>
    <row r="46" spans="1:10" s="30" customFormat="1" ht="3" customHeight="1" thickBot="1">
      <c r="A46" s="445"/>
      <c r="B46" s="438"/>
      <c r="C46" s="423"/>
      <c r="D46" s="132"/>
      <c r="E46" s="387"/>
      <c r="F46" s="239"/>
      <c r="G46" s="83"/>
      <c r="H46" s="83"/>
      <c r="I46" s="84"/>
      <c r="J46" s="27"/>
    </row>
    <row r="47" spans="1:10" s="30" customFormat="1" ht="13.5" thickBot="1">
      <c r="A47" s="431" t="s">
        <v>13</v>
      </c>
      <c r="B47" s="447" t="s">
        <v>15</v>
      </c>
      <c r="C47" s="423"/>
      <c r="D47" s="132"/>
      <c r="E47" s="387"/>
      <c r="F47" s="239"/>
      <c r="G47" s="83"/>
      <c r="H47" s="83"/>
      <c r="I47" s="84"/>
      <c r="J47" s="27"/>
    </row>
    <row r="48" spans="1:10" s="30" customFormat="1" ht="12.75">
      <c r="A48" s="419"/>
      <c r="B48" s="438"/>
      <c r="C48" s="423"/>
      <c r="D48" s="132"/>
      <c r="E48" s="387"/>
      <c r="F48" s="239"/>
      <c r="G48" s="83"/>
      <c r="H48" s="83"/>
      <c r="I48" s="84"/>
      <c r="J48" s="27"/>
    </row>
    <row r="49" spans="1:10" s="30" customFormat="1" ht="51">
      <c r="A49" s="448">
        <v>2</v>
      </c>
      <c r="B49" s="452" t="s">
        <v>16</v>
      </c>
      <c r="C49" s="453" t="s">
        <v>17</v>
      </c>
      <c r="D49" s="454">
        <v>37.19</v>
      </c>
      <c r="E49" s="538"/>
      <c r="F49" s="189">
        <f>E49*D49</f>
        <v>0</v>
      </c>
      <c r="G49" s="85"/>
      <c r="H49" s="85"/>
      <c r="J49" s="27"/>
    </row>
    <row r="50" spans="1:10" s="30" customFormat="1" ht="12.75" customHeight="1">
      <c r="A50" s="419"/>
      <c r="B50" s="451"/>
      <c r="C50" s="423"/>
      <c r="D50" s="132"/>
      <c r="E50" s="539"/>
      <c r="F50" s="421"/>
      <c r="G50" s="83"/>
      <c r="H50" s="83"/>
      <c r="J50" s="27"/>
    </row>
    <row r="51" spans="1:10" s="30" customFormat="1" ht="38.25">
      <c r="A51" s="448">
        <v>3</v>
      </c>
      <c r="B51" s="452" t="s">
        <v>19</v>
      </c>
      <c r="C51" s="453" t="s">
        <v>18</v>
      </c>
      <c r="D51" s="268">
        <v>5</v>
      </c>
      <c r="E51" s="538"/>
      <c r="F51" s="189">
        <f>E51*D51</f>
        <v>0</v>
      </c>
      <c r="G51" s="85"/>
      <c r="H51" s="85"/>
      <c r="J51" s="27"/>
    </row>
    <row r="52" spans="1:10" s="30" customFormat="1" ht="12.75">
      <c r="A52" s="419"/>
      <c r="B52" s="451"/>
      <c r="C52" s="423"/>
      <c r="D52" s="132"/>
      <c r="E52" s="387"/>
      <c r="F52" s="206"/>
      <c r="G52" s="85"/>
      <c r="H52" s="85"/>
      <c r="J52" s="27"/>
    </row>
    <row r="53" spans="1:10" s="67" customFormat="1" ht="13.5" thickBot="1">
      <c r="A53" s="273"/>
      <c r="B53" s="455" t="s">
        <v>186</v>
      </c>
      <c r="C53" s="456"/>
      <c r="D53" s="457"/>
      <c r="E53" s="458"/>
      <c r="F53" s="277">
        <f>SUM(F49:F51)</f>
        <v>0</v>
      </c>
      <c r="G53" s="94"/>
      <c r="H53" s="94"/>
      <c r="J53" s="80"/>
    </row>
    <row r="54" spans="1:10" s="67" customFormat="1" ht="13.5" thickTop="1">
      <c r="A54" s="273"/>
      <c r="B54" s="459"/>
      <c r="C54" s="460"/>
      <c r="D54" s="282"/>
      <c r="E54" s="284"/>
      <c r="F54" s="461"/>
      <c r="G54" s="94"/>
      <c r="H54" s="94"/>
      <c r="J54" s="80"/>
    </row>
    <row r="55" spans="1:10" s="30" customFormat="1" ht="13.5" thickBot="1">
      <c r="A55" s="419"/>
      <c r="B55" s="438"/>
      <c r="C55" s="423"/>
      <c r="D55" s="132"/>
      <c r="E55" s="387"/>
      <c r="F55" s="240"/>
      <c r="G55" s="83"/>
      <c r="H55" s="83"/>
      <c r="J55" s="27"/>
    </row>
    <row r="56" spans="1:10" s="30" customFormat="1" ht="13.5" thickBot="1">
      <c r="A56" s="431" t="s">
        <v>14</v>
      </c>
      <c r="B56" s="447" t="s">
        <v>20</v>
      </c>
      <c r="C56" s="423"/>
      <c r="D56" s="132"/>
      <c r="E56" s="387"/>
      <c r="F56" s="240"/>
      <c r="G56" s="83"/>
      <c r="H56" s="83"/>
      <c r="J56" s="27"/>
    </row>
    <row r="57" spans="1:10" s="30" customFormat="1" ht="12.75">
      <c r="A57" s="419"/>
      <c r="B57" s="438"/>
      <c r="C57" s="423"/>
      <c r="D57" s="132"/>
      <c r="E57" s="387"/>
      <c r="F57" s="240"/>
      <c r="G57" s="83"/>
      <c r="H57" s="83"/>
      <c r="J57" s="27"/>
    </row>
    <row r="58" spans="1:10" s="30" customFormat="1" ht="25.5">
      <c r="A58" s="448">
        <v>1</v>
      </c>
      <c r="B58" s="267" t="s">
        <v>21</v>
      </c>
      <c r="C58" s="287" t="s">
        <v>22</v>
      </c>
      <c r="D58" s="454">
        <v>6.61</v>
      </c>
      <c r="E58" s="538"/>
      <c r="F58" s="189">
        <f>E58*D58</f>
        <v>0</v>
      </c>
      <c r="G58" s="85"/>
      <c r="H58" s="85"/>
      <c r="J58" s="27"/>
    </row>
    <row r="59" spans="1:10" s="30" customFormat="1" ht="12.75">
      <c r="A59" s="419"/>
      <c r="B59" s="462"/>
      <c r="C59" s="423"/>
      <c r="D59" s="132"/>
      <c r="E59" s="539"/>
      <c r="F59" s="240"/>
      <c r="G59" s="83"/>
      <c r="H59" s="83"/>
      <c r="J59" s="27"/>
    </row>
    <row r="60" spans="1:10" s="30" customFormat="1" ht="51" customHeight="1">
      <c r="A60" s="463">
        <v>2</v>
      </c>
      <c r="B60" s="464" t="s">
        <v>153</v>
      </c>
      <c r="C60" s="465"/>
      <c r="D60" s="466"/>
      <c r="E60" s="540"/>
      <c r="F60" s="467"/>
      <c r="G60" s="83"/>
      <c r="H60" s="83"/>
      <c r="I60" s="633"/>
      <c r="J60" s="27"/>
    </row>
    <row r="61" spans="1:10" s="30" customFormat="1" ht="12.75">
      <c r="A61" s="468"/>
      <c r="B61" s="469"/>
      <c r="C61" s="470"/>
      <c r="D61" s="471"/>
      <c r="E61" s="542"/>
      <c r="F61" s="472"/>
      <c r="G61" s="83"/>
      <c r="H61" s="83"/>
      <c r="J61" s="27"/>
    </row>
    <row r="62" spans="1:10" s="30" customFormat="1" ht="12.75">
      <c r="A62" s="468"/>
      <c r="B62" s="469" t="s">
        <v>23</v>
      </c>
      <c r="C62" s="470"/>
      <c r="D62" s="471"/>
      <c r="E62" s="542"/>
      <c r="F62" s="472"/>
      <c r="G62" s="83"/>
      <c r="H62" s="83"/>
      <c r="J62" s="27"/>
    </row>
    <row r="63" spans="1:10" s="30" customFormat="1" ht="12.75">
      <c r="A63" s="468"/>
      <c r="B63" s="473" t="s">
        <v>24</v>
      </c>
      <c r="C63" s="474" t="s">
        <v>22</v>
      </c>
      <c r="D63" s="471">
        <v>56.13</v>
      </c>
      <c r="E63" s="542"/>
      <c r="F63" s="475">
        <f>E63*D63</f>
        <v>0</v>
      </c>
      <c r="G63" s="85"/>
      <c r="H63" s="85"/>
      <c r="J63" s="27"/>
    </row>
    <row r="64" spans="1:10" s="30" customFormat="1" ht="12.75">
      <c r="A64" s="476"/>
      <c r="B64" s="477" t="s">
        <v>25</v>
      </c>
      <c r="C64" s="478" t="s">
        <v>22</v>
      </c>
      <c r="D64" s="479">
        <v>6.24</v>
      </c>
      <c r="E64" s="541"/>
      <c r="F64" s="480">
        <f>E64*D64</f>
        <v>0</v>
      </c>
      <c r="G64" s="85"/>
      <c r="H64" s="85"/>
      <c r="J64" s="27"/>
    </row>
    <row r="65" spans="1:12" s="30" customFormat="1" ht="12.75">
      <c r="A65" s="419"/>
      <c r="B65" s="481"/>
      <c r="C65" s="423"/>
      <c r="D65" s="132"/>
      <c r="E65" s="539"/>
      <c r="F65" s="240"/>
      <c r="G65" s="83"/>
      <c r="H65" s="83"/>
      <c r="J65" s="27"/>
    </row>
    <row r="66" spans="1:12" s="30" customFormat="1" ht="25.5">
      <c r="A66" s="448">
        <v>3</v>
      </c>
      <c r="B66" s="664" t="s">
        <v>26</v>
      </c>
      <c r="C66" s="287" t="s">
        <v>27</v>
      </c>
      <c r="D66" s="454">
        <v>133.19999999999999</v>
      </c>
      <c r="E66" s="665"/>
      <c r="F66" s="666">
        <f>E66*D66</f>
        <v>0</v>
      </c>
      <c r="G66" s="85"/>
      <c r="H66" s="85"/>
      <c r="I66" s="663"/>
      <c r="J66" s="27"/>
    </row>
    <row r="67" spans="1:12" s="30" customFormat="1" ht="12.75">
      <c r="A67" s="419"/>
      <c r="B67" s="482"/>
      <c r="C67" s="423"/>
      <c r="D67" s="132"/>
      <c r="E67" s="539"/>
      <c r="F67" s="240"/>
      <c r="G67" s="83"/>
      <c r="H67" s="83"/>
      <c r="J67" s="27"/>
    </row>
    <row r="68" spans="1:12" s="30" customFormat="1" ht="12.75">
      <c r="A68" s="448">
        <v>4</v>
      </c>
      <c r="B68" s="483" t="s">
        <v>28</v>
      </c>
      <c r="C68" s="287" t="s">
        <v>27</v>
      </c>
      <c r="D68" s="454">
        <v>44.65</v>
      </c>
      <c r="E68" s="538"/>
      <c r="F68" s="189">
        <f>E68*D68</f>
        <v>0</v>
      </c>
      <c r="G68" s="85"/>
      <c r="H68" s="85"/>
      <c r="J68" s="27"/>
    </row>
    <row r="69" spans="1:12" s="30" customFormat="1" ht="12.75">
      <c r="A69" s="419"/>
      <c r="B69" s="484"/>
      <c r="C69" s="177"/>
      <c r="D69" s="132"/>
      <c r="E69" s="539"/>
      <c r="F69" s="206"/>
      <c r="G69" s="85"/>
      <c r="H69" s="85"/>
      <c r="J69" s="27"/>
    </row>
    <row r="70" spans="1:12" s="30" customFormat="1" ht="38.25">
      <c r="A70" s="448">
        <v>5</v>
      </c>
      <c r="B70" s="485" t="s">
        <v>29</v>
      </c>
      <c r="C70" s="287" t="s">
        <v>22</v>
      </c>
      <c r="D70" s="454">
        <v>4.26</v>
      </c>
      <c r="E70" s="538"/>
      <c r="F70" s="189">
        <f>E70*D70</f>
        <v>0</v>
      </c>
      <c r="G70" s="85"/>
      <c r="H70" s="85"/>
      <c r="J70" s="27"/>
    </row>
    <row r="71" spans="1:12" s="30" customFormat="1" ht="12.75">
      <c r="A71" s="419"/>
      <c r="B71" s="484"/>
      <c r="C71" s="177"/>
      <c r="D71" s="132"/>
      <c r="E71" s="539"/>
      <c r="F71" s="206"/>
      <c r="G71" s="85"/>
      <c r="H71" s="85"/>
      <c r="J71" s="27"/>
    </row>
    <row r="72" spans="1:12" s="30" customFormat="1" ht="25.5">
      <c r="A72" s="448">
        <v>6</v>
      </c>
      <c r="B72" s="485" t="s">
        <v>30</v>
      </c>
      <c r="C72" s="287" t="s">
        <v>22</v>
      </c>
      <c r="D72" s="454">
        <v>4.26</v>
      </c>
      <c r="E72" s="538"/>
      <c r="F72" s="189">
        <f>E72*D72</f>
        <v>0</v>
      </c>
      <c r="G72" s="85"/>
      <c r="H72" s="85"/>
      <c r="J72" s="27"/>
    </row>
    <row r="73" spans="1:12" s="30" customFormat="1" ht="12.75">
      <c r="A73" s="419"/>
      <c r="B73" s="462"/>
      <c r="C73" s="423"/>
      <c r="D73" s="132"/>
      <c r="E73" s="539"/>
      <c r="F73" s="240"/>
      <c r="G73" s="83"/>
      <c r="H73" s="83"/>
      <c r="J73" s="27"/>
    </row>
    <row r="74" spans="1:12" s="30" customFormat="1" ht="63.75" customHeight="1">
      <c r="A74" s="448">
        <v>7</v>
      </c>
      <c r="B74" s="486" t="s">
        <v>241</v>
      </c>
      <c r="C74" s="287" t="s">
        <v>22</v>
      </c>
      <c r="D74" s="454">
        <v>12.67</v>
      </c>
      <c r="E74" s="538"/>
      <c r="F74" s="189">
        <f>E74*D74</f>
        <v>0</v>
      </c>
      <c r="G74" s="85"/>
      <c r="H74" s="85"/>
      <c r="I74" s="633"/>
      <c r="J74" s="651"/>
      <c r="K74" s="650"/>
      <c r="L74" s="650"/>
    </row>
    <row r="75" spans="1:12" s="30" customFormat="1" ht="12.75">
      <c r="A75" s="419"/>
      <c r="B75" s="451"/>
      <c r="C75" s="285"/>
      <c r="D75" s="132"/>
      <c r="E75" s="539"/>
      <c r="F75" s="421"/>
      <c r="G75" s="83"/>
      <c r="H75" s="83"/>
      <c r="J75" s="27"/>
    </row>
    <row r="76" spans="1:12" s="30" customFormat="1" ht="51">
      <c r="A76" s="448">
        <v>8</v>
      </c>
      <c r="B76" s="483" t="s">
        <v>154</v>
      </c>
      <c r="C76" s="287" t="s">
        <v>22</v>
      </c>
      <c r="D76" s="454">
        <v>45.01</v>
      </c>
      <c r="E76" s="538"/>
      <c r="F76" s="189">
        <f>E76*D76</f>
        <v>0</v>
      </c>
      <c r="G76" s="85"/>
      <c r="H76" s="85"/>
      <c r="J76" s="27"/>
    </row>
    <row r="77" spans="1:12" s="30" customFormat="1" ht="12.75">
      <c r="A77" s="419"/>
      <c r="B77" s="487"/>
      <c r="C77" s="177"/>
      <c r="D77" s="132"/>
      <c r="E77" s="539"/>
      <c r="F77" s="206"/>
      <c r="G77" s="85"/>
      <c r="H77" s="85"/>
      <c r="J77" s="27"/>
    </row>
    <row r="78" spans="1:12" s="30" customFormat="1" ht="51">
      <c r="A78" s="448">
        <v>9</v>
      </c>
      <c r="B78" s="483" t="s">
        <v>242</v>
      </c>
      <c r="C78" s="287" t="s">
        <v>17</v>
      </c>
      <c r="D78" s="454">
        <v>19.25</v>
      </c>
      <c r="E78" s="538"/>
      <c r="F78" s="189">
        <f>E78*D78</f>
        <v>0</v>
      </c>
      <c r="G78" s="85"/>
      <c r="H78" s="85"/>
      <c r="I78" s="633"/>
      <c r="J78" s="27"/>
    </row>
    <row r="79" spans="1:12" s="30" customFormat="1" ht="12.75" customHeight="1">
      <c r="A79" s="419"/>
      <c r="B79" s="438"/>
      <c r="C79" s="423"/>
      <c r="D79" s="132"/>
      <c r="E79" s="387"/>
      <c r="F79" s="240"/>
      <c r="G79" s="83"/>
      <c r="H79" s="83"/>
      <c r="I79" s="650"/>
      <c r="J79" s="27"/>
    </row>
    <row r="80" spans="1:12" s="30" customFormat="1" ht="25.5">
      <c r="A80" s="448">
        <v>10</v>
      </c>
      <c r="B80" s="488" t="s">
        <v>259</v>
      </c>
      <c r="C80" s="287" t="s">
        <v>22</v>
      </c>
      <c r="D80" s="454">
        <v>17.37</v>
      </c>
      <c r="E80" s="538"/>
      <c r="F80" s="189">
        <f>E80*D80</f>
        <v>0</v>
      </c>
      <c r="G80" s="85"/>
      <c r="H80" s="85"/>
      <c r="J80" s="27"/>
    </row>
    <row r="81" spans="1:10" s="30" customFormat="1" ht="12.75">
      <c r="A81" s="419"/>
      <c r="B81" s="451"/>
      <c r="C81" s="423"/>
      <c r="D81" s="132"/>
      <c r="E81" s="387"/>
      <c r="F81" s="206"/>
      <c r="G81" s="85"/>
      <c r="H81" s="85"/>
      <c r="I81" s="650"/>
      <c r="J81" s="27"/>
    </row>
    <row r="82" spans="1:10" s="67" customFormat="1" ht="13.5" thickBot="1">
      <c r="A82" s="273"/>
      <c r="B82" s="455" t="s">
        <v>187</v>
      </c>
      <c r="C82" s="456"/>
      <c r="D82" s="457"/>
      <c r="E82" s="458"/>
      <c r="F82" s="277">
        <f>SUM(F58:F80)</f>
        <v>0</v>
      </c>
      <c r="G82" s="94"/>
      <c r="H82" s="94"/>
      <c r="J82" s="80"/>
    </row>
    <row r="83" spans="1:10" s="30" customFormat="1" ht="13.5" thickTop="1">
      <c r="A83" s="419"/>
      <c r="B83" s="451"/>
      <c r="C83" s="285"/>
      <c r="D83" s="132"/>
      <c r="E83" s="387"/>
      <c r="F83" s="206"/>
      <c r="G83" s="85"/>
      <c r="H83" s="85"/>
      <c r="J83" s="27"/>
    </row>
    <row r="84" spans="1:10" s="30" customFormat="1" ht="13.5" thickBot="1">
      <c r="A84" s="419"/>
      <c r="B84" s="422"/>
      <c r="C84" s="423"/>
      <c r="D84" s="132"/>
      <c r="E84" s="387"/>
      <c r="F84" s="421"/>
      <c r="G84" s="83"/>
      <c r="H84" s="83"/>
      <c r="J84" s="27"/>
    </row>
    <row r="85" spans="1:10" s="30" customFormat="1" ht="13.5" thickBot="1">
      <c r="A85" s="431" t="s">
        <v>31</v>
      </c>
      <c r="B85" s="447" t="s">
        <v>32</v>
      </c>
      <c r="C85" s="423"/>
      <c r="D85" s="132"/>
      <c r="E85" s="387"/>
      <c r="F85" s="421"/>
      <c r="G85" s="83"/>
      <c r="H85" s="83"/>
      <c r="J85" s="27"/>
    </row>
    <row r="86" spans="1:10" s="30" customFormat="1" ht="12.75">
      <c r="A86" s="419"/>
      <c r="B86" s="422"/>
      <c r="C86" s="423"/>
      <c r="D86" s="132"/>
      <c r="E86" s="387"/>
      <c r="F86" s="421"/>
      <c r="G86" s="83"/>
      <c r="H86" s="83"/>
      <c r="J86" s="27"/>
    </row>
    <row r="87" spans="1:10" s="30" customFormat="1" ht="51">
      <c r="A87" s="448">
        <v>1</v>
      </c>
      <c r="B87" s="449" t="s">
        <v>33</v>
      </c>
      <c r="C87" s="450" t="s">
        <v>18</v>
      </c>
      <c r="D87" s="268">
        <v>5</v>
      </c>
      <c r="E87" s="538"/>
      <c r="F87" s="189">
        <f>E87*D87</f>
        <v>0</v>
      </c>
      <c r="G87" s="85"/>
      <c r="H87" s="85"/>
      <c r="J87" s="27"/>
    </row>
    <row r="88" spans="1:10" s="30" customFormat="1" ht="12.75" customHeight="1">
      <c r="A88" s="419"/>
      <c r="B88" s="487"/>
      <c r="C88" s="177"/>
      <c r="D88" s="132"/>
      <c r="E88" s="539"/>
      <c r="F88" s="206"/>
      <c r="G88" s="85"/>
      <c r="H88" s="85"/>
      <c r="J88" s="27"/>
    </row>
    <row r="89" spans="1:10" s="30" customFormat="1" ht="25.5">
      <c r="A89" s="448">
        <v>2</v>
      </c>
      <c r="B89" s="489" t="s">
        <v>260</v>
      </c>
      <c r="C89" s="287" t="s">
        <v>17</v>
      </c>
      <c r="D89" s="454">
        <v>37.19</v>
      </c>
      <c r="E89" s="538"/>
      <c r="F89" s="189">
        <f>E89*D89</f>
        <v>0</v>
      </c>
      <c r="G89" s="85"/>
      <c r="H89" s="85"/>
      <c r="J89" s="27"/>
    </row>
    <row r="90" spans="1:10" s="30" customFormat="1" ht="12.75">
      <c r="A90" s="490"/>
      <c r="B90" s="490"/>
      <c r="C90" s="423"/>
      <c r="D90" s="132"/>
      <c r="E90" s="387"/>
      <c r="F90" s="128"/>
      <c r="G90" s="85"/>
      <c r="H90" s="85"/>
      <c r="J90" s="27"/>
    </row>
    <row r="91" spans="1:10" s="30" customFormat="1" ht="13.5" thickBot="1">
      <c r="A91" s="419"/>
      <c r="B91" s="491" t="s">
        <v>162</v>
      </c>
      <c r="C91" s="492"/>
      <c r="D91" s="493"/>
      <c r="E91" s="494"/>
      <c r="F91" s="495">
        <f>SUM(F87:F89)</f>
        <v>0</v>
      </c>
      <c r="G91" s="83"/>
      <c r="H91" s="83"/>
      <c r="J91" s="27"/>
    </row>
    <row r="92" spans="1:10" s="30" customFormat="1" ht="13.5" thickTop="1">
      <c r="A92" s="419"/>
      <c r="B92" s="462"/>
      <c r="C92" s="496"/>
      <c r="D92" s="497"/>
      <c r="E92" s="387"/>
      <c r="F92" s="421"/>
      <c r="G92" s="83"/>
      <c r="H92" s="83"/>
      <c r="J92" s="27"/>
    </row>
    <row r="93" spans="1:10" s="30" customFormat="1" ht="13.5" thickBot="1">
      <c r="A93" s="419"/>
      <c r="B93" s="462"/>
      <c r="C93" s="496"/>
      <c r="D93" s="497"/>
      <c r="E93" s="387"/>
      <c r="F93" s="421"/>
      <c r="G93" s="83"/>
      <c r="H93" s="83"/>
      <c r="J93" s="27"/>
    </row>
    <row r="94" spans="1:10" s="30" customFormat="1" ht="13.5" thickBot="1">
      <c r="A94" s="431" t="s">
        <v>34</v>
      </c>
      <c r="B94" s="447" t="s">
        <v>35</v>
      </c>
      <c r="C94" s="498"/>
      <c r="D94" s="132"/>
      <c r="E94" s="387"/>
      <c r="F94" s="421"/>
      <c r="G94" s="83"/>
      <c r="H94" s="83"/>
      <c r="J94" s="27"/>
    </row>
    <row r="95" spans="1:10" s="30" customFormat="1" ht="12.75">
      <c r="A95" s="419"/>
      <c r="B95" s="462"/>
      <c r="C95" s="499"/>
      <c r="D95" s="132"/>
      <c r="E95" s="387"/>
      <c r="F95" s="421"/>
      <c r="G95" s="83"/>
      <c r="H95" s="83"/>
      <c r="J95" s="27"/>
    </row>
    <row r="96" spans="1:10" s="30" customFormat="1" ht="38.25">
      <c r="A96" s="463">
        <v>1</v>
      </c>
      <c r="B96" s="500" t="s">
        <v>245</v>
      </c>
      <c r="C96" s="501"/>
      <c r="D96" s="466"/>
      <c r="E96" s="540"/>
      <c r="F96" s="502"/>
      <c r="G96" s="83"/>
      <c r="H96" s="83"/>
      <c r="J96" s="27"/>
    </row>
    <row r="97" spans="1:10" s="30" customFormat="1" ht="12.75">
      <c r="A97" s="476"/>
      <c r="B97" s="503" t="s">
        <v>36</v>
      </c>
      <c r="C97" s="504" t="s">
        <v>17</v>
      </c>
      <c r="D97" s="479">
        <v>37.19</v>
      </c>
      <c r="E97" s="541"/>
      <c r="F97" s="480">
        <f>E97*D97</f>
        <v>0</v>
      </c>
      <c r="G97" s="85"/>
      <c r="H97" s="85"/>
      <c r="J97" s="27"/>
    </row>
    <row r="98" spans="1:10" s="30" customFormat="1" ht="12.75">
      <c r="A98" s="419"/>
      <c r="B98" s="451"/>
      <c r="C98" s="285"/>
      <c r="D98" s="132"/>
      <c r="E98" s="539"/>
      <c r="F98" s="206"/>
      <c r="G98" s="85"/>
      <c r="H98" s="85"/>
      <c r="J98" s="27"/>
    </row>
    <row r="99" spans="1:10" s="30" customFormat="1" ht="25.5">
      <c r="A99" s="463" t="s">
        <v>37</v>
      </c>
      <c r="B99" s="500" t="s">
        <v>243</v>
      </c>
      <c r="C99" s="501"/>
      <c r="D99" s="466"/>
      <c r="E99" s="540"/>
      <c r="F99" s="502"/>
      <c r="G99" s="83"/>
      <c r="H99" s="83"/>
      <c r="I99" s="650"/>
      <c r="J99" s="27"/>
    </row>
    <row r="100" spans="1:10" s="30" customFormat="1" ht="12.75">
      <c r="A100" s="476"/>
      <c r="B100" s="503" t="s">
        <v>38</v>
      </c>
      <c r="C100" s="504" t="s">
        <v>17</v>
      </c>
      <c r="D100" s="479">
        <v>12.98</v>
      </c>
      <c r="E100" s="541"/>
      <c r="F100" s="480">
        <f>E100*D100</f>
        <v>0</v>
      </c>
      <c r="G100" s="85"/>
      <c r="H100" s="85"/>
      <c r="I100" s="650"/>
      <c r="J100" s="27"/>
    </row>
    <row r="101" spans="1:10" s="30" customFormat="1" ht="12.75">
      <c r="A101" s="419"/>
      <c r="B101" s="451"/>
      <c r="C101" s="285"/>
      <c r="D101" s="132"/>
      <c r="E101" s="539"/>
      <c r="F101" s="206"/>
      <c r="G101" s="85"/>
      <c r="H101" s="85"/>
      <c r="J101" s="27"/>
    </row>
    <row r="102" spans="1:10" s="30" customFormat="1" ht="12.75">
      <c r="A102" s="448">
        <v>4</v>
      </c>
      <c r="B102" s="509" t="s">
        <v>155</v>
      </c>
      <c r="C102" s="287" t="s">
        <v>18</v>
      </c>
      <c r="D102" s="268">
        <v>2</v>
      </c>
      <c r="E102" s="538"/>
      <c r="F102" s="189">
        <f>E102*D102</f>
        <v>0</v>
      </c>
      <c r="G102" s="85"/>
      <c r="H102" s="85"/>
      <c r="I102" s="650"/>
      <c r="J102" s="27"/>
    </row>
    <row r="103" spans="1:10" s="30" customFormat="1" ht="12.75">
      <c r="A103" s="419"/>
      <c r="B103" s="139"/>
      <c r="C103" s="382"/>
      <c r="D103" s="133"/>
      <c r="E103" s="539"/>
      <c r="F103" s="206"/>
      <c r="G103" s="85"/>
      <c r="H103" s="85"/>
      <c r="J103" s="27"/>
    </row>
    <row r="104" spans="1:10" s="30" customFormat="1" ht="12.75">
      <c r="A104" s="448">
        <v>5</v>
      </c>
      <c r="B104" s="509" t="s">
        <v>156</v>
      </c>
      <c r="C104" s="287" t="s">
        <v>18</v>
      </c>
      <c r="D104" s="268">
        <v>4</v>
      </c>
      <c r="E104" s="538"/>
      <c r="F104" s="189">
        <f>E104*D104</f>
        <v>0</v>
      </c>
      <c r="G104" s="85"/>
      <c r="H104" s="85"/>
      <c r="J104" s="27"/>
    </row>
    <row r="105" spans="1:10" s="30" customFormat="1" ht="12.75">
      <c r="A105" s="419"/>
      <c r="B105" s="422"/>
      <c r="C105" s="423"/>
      <c r="D105" s="133"/>
      <c r="E105" s="539"/>
      <c r="F105" s="421"/>
      <c r="G105" s="83"/>
      <c r="H105" s="83"/>
      <c r="J105" s="27"/>
    </row>
    <row r="106" spans="1:10" s="30" customFormat="1" ht="12.75">
      <c r="A106" s="463">
        <v>6</v>
      </c>
      <c r="B106" s="505" t="s">
        <v>180</v>
      </c>
      <c r="C106" s="506"/>
      <c r="D106" s="510"/>
      <c r="E106" s="540"/>
      <c r="F106" s="507"/>
      <c r="G106" s="85"/>
      <c r="H106" s="85"/>
      <c r="I106" s="650"/>
      <c r="J106" s="27"/>
    </row>
    <row r="107" spans="1:10" s="30" customFormat="1" ht="12.75">
      <c r="A107" s="476"/>
      <c r="B107" s="508" t="s">
        <v>181</v>
      </c>
      <c r="C107" s="478" t="s">
        <v>18</v>
      </c>
      <c r="D107" s="511">
        <v>1</v>
      </c>
      <c r="E107" s="541"/>
      <c r="F107" s="480">
        <f>E107*D107</f>
        <v>0</v>
      </c>
      <c r="G107" s="85"/>
      <c r="H107" s="85"/>
      <c r="I107" s="650"/>
      <c r="J107" s="27"/>
    </row>
    <row r="108" spans="1:10" s="30" customFormat="1" ht="12.75">
      <c r="A108" s="419"/>
      <c r="B108" s="422"/>
      <c r="C108" s="423"/>
      <c r="D108" s="133"/>
      <c r="E108" s="539"/>
      <c r="F108" s="421"/>
      <c r="G108" s="83"/>
      <c r="H108" s="83"/>
      <c r="J108" s="27"/>
    </row>
    <row r="109" spans="1:10" s="30" customFormat="1" ht="12.75">
      <c r="A109" s="463">
        <v>7</v>
      </c>
      <c r="B109" s="512" t="s">
        <v>39</v>
      </c>
      <c r="C109" s="501"/>
      <c r="D109" s="510"/>
      <c r="E109" s="540"/>
      <c r="F109" s="502"/>
      <c r="G109" s="83"/>
      <c r="H109" s="83"/>
      <c r="I109" s="650"/>
      <c r="J109" s="27"/>
    </row>
    <row r="110" spans="1:10" s="30" customFormat="1" ht="12.75">
      <c r="A110" s="476"/>
      <c r="B110" s="508" t="s">
        <v>40</v>
      </c>
      <c r="C110" s="478" t="s">
        <v>18</v>
      </c>
      <c r="D110" s="511">
        <v>1</v>
      </c>
      <c r="E110" s="541"/>
      <c r="F110" s="480">
        <f>E110*D110</f>
        <v>0</v>
      </c>
      <c r="G110" s="85"/>
      <c r="H110" s="85"/>
      <c r="J110" s="27"/>
    </row>
    <row r="111" spans="1:10" s="30" customFormat="1" ht="12.75">
      <c r="A111" s="419"/>
      <c r="B111" s="139"/>
      <c r="C111" s="499"/>
      <c r="D111" s="133"/>
      <c r="E111" s="539"/>
      <c r="F111" s="421"/>
      <c r="G111" s="83"/>
      <c r="H111" s="83"/>
      <c r="J111" s="27"/>
    </row>
    <row r="112" spans="1:10" s="30" customFormat="1" ht="12.75">
      <c r="A112" s="463">
        <v>8</v>
      </c>
      <c r="B112" s="512" t="s">
        <v>41</v>
      </c>
      <c r="C112" s="501"/>
      <c r="D112" s="510"/>
      <c r="E112" s="540"/>
      <c r="F112" s="502"/>
      <c r="G112" s="83"/>
      <c r="H112" s="83"/>
      <c r="J112" s="27"/>
    </row>
    <row r="113" spans="1:10" s="30" customFormat="1" ht="12.75">
      <c r="A113" s="476"/>
      <c r="B113" s="508" t="s">
        <v>42</v>
      </c>
      <c r="C113" s="478" t="s">
        <v>18</v>
      </c>
      <c r="D113" s="511">
        <v>2</v>
      </c>
      <c r="E113" s="541"/>
      <c r="F113" s="480">
        <f>E113*D113</f>
        <v>0</v>
      </c>
      <c r="G113" s="85"/>
      <c r="H113" s="85"/>
      <c r="J113" s="27"/>
    </row>
    <row r="114" spans="1:10" s="30" customFormat="1" ht="12.75">
      <c r="A114" s="419"/>
      <c r="B114" s="513"/>
      <c r="C114" s="499"/>
      <c r="D114" s="133"/>
      <c r="E114" s="387"/>
      <c r="F114" s="206"/>
      <c r="G114" s="85"/>
      <c r="H114" s="85"/>
      <c r="J114" s="27"/>
    </row>
    <row r="115" spans="1:10" s="30" customFormat="1" ht="12.75">
      <c r="A115" s="419"/>
      <c r="B115" s="462" t="s">
        <v>43</v>
      </c>
      <c r="C115" s="499"/>
      <c r="D115" s="133"/>
      <c r="E115" s="387"/>
      <c r="F115" s="421"/>
      <c r="G115" s="83"/>
      <c r="H115" s="83"/>
      <c r="J115" s="27"/>
    </row>
    <row r="116" spans="1:10" s="30" customFormat="1" ht="12.75">
      <c r="A116" s="419"/>
      <c r="B116" s="462"/>
      <c r="C116" s="499"/>
      <c r="D116" s="133"/>
      <c r="E116" s="387"/>
      <c r="F116" s="421"/>
      <c r="G116" s="83"/>
      <c r="H116" s="83"/>
      <c r="J116" s="27"/>
    </row>
    <row r="117" spans="1:10" s="30" customFormat="1" ht="51">
      <c r="A117" s="463">
        <v>1</v>
      </c>
      <c r="B117" s="514" t="s">
        <v>44</v>
      </c>
      <c r="C117" s="501"/>
      <c r="D117" s="510"/>
      <c r="E117" s="540"/>
      <c r="F117" s="502"/>
      <c r="G117" s="83"/>
      <c r="H117" s="83"/>
      <c r="J117" s="27"/>
    </row>
    <row r="118" spans="1:10" s="30" customFormat="1" ht="12.75">
      <c r="A118" s="476"/>
      <c r="B118" s="503" t="s">
        <v>48</v>
      </c>
      <c r="C118" s="515" t="s">
        <v>18</v>
      </c>
      <c r="D118" s="511">
        <v>1</v>
      </c>
      <c r="E118" s="541"/>
      <c r="F118" s="480">
        <f>E118*D118</f>
        <v>0</v>
      </c>
      <c r="G118" s="85"/>
      <c r="H118" s="85"/>
      <c r="J118" s="27"/>
    </row>
    <row r="119" spans="1:10" s="30" customFormat="1" ht="12.75">
      <c r="A119" s="419"/>
      <c r="B119" s="462"/>
      <c r="C119" s="499"/>
      <c r="D119" s="133"/>
      <c r="E119" s="539"/>
      <c r="F119" s="421"/>
      <c r="G119" s="83"/>
      <c r="H119" s="83"/>
      <c r="J119" s="27"/>
    </row>
    <row r="120" spans="1:10" s="30" customFormat="1" ht="12.75" customHeight="1">
      <c r="A120" s="463">
        <v>2</v>
      </c>
      <c r="B120" s="514" t="s">
        <v>157</v>
      </c>
      <c r="C120" s="501"/>
      <c r="D120" s="510"/>
      <c r="E120" s="540"/>
      <c r="F120" s="502"/>
      <c r="G120" s="83"/>
      <c r="H120" s="83"/>
      <c r="I120" s="650"/>
      <c r="J120" s="27"/>
    </row>
    <row r="121" spans="1:10" s="30" customFormat="1" ht="12.75">
      <c r="A121" s="476"/>
      <c r="B121" s="503" t="s">
        <v>48</v>
      </c>
      <c r="C121" s="515" t="s">
        <v>18</v>
      </c>
      <c r="D121" s="511">
        <v>1</v>
      </c>
      <c r="E121" s="541"/>
      <c r="F121" s="480">
        <f>E121*D121</f>
        <v>0</v>
      </c>
      <c r="G121" s="85"/>
      <c r="H121" s="85"/>
      <c r="J121" s="27"/>
    </row>
    <row r="122" spans="1:10" s="30" customFormat="1" ht="12.75">
      <c r="A122" s="419"/>
      <c r="B122" s="451"/>
      <c r="C122" s="499"/>
      <c r="D122" s="133"/>
      <c r="E122" s="539"/>
      <c r="F122" s="206"/>
      <c r="G122" s="85"/>
      <c r="H122" s="85"/>
      <c r="J122" s="27"/>
    </row>
    <row r="123" spans="1:10" s="30" customFormat="1" ht="89.25">
      <c r="A123" s="448">
        <v>3</v>
      </c>
      <c r="B123" s="516" t="s">
        <v>148</v>
      </c>
      <c r="C123" s="450" t="s">
        <v>18</v>
      </c>
      <c r="D123" s="268">
        <v>1</v>
      </c>
      <c r="E123" s="538"/>
      <c r="F123" s="189">
        <f>E123*D123</f>
        <v>0</v>
      </c>
      <c r="G123" s="85"/>
      <c r="H123" s="85"/>
      <c r="J123" s="27"/>
    </row>
    <row r="124" spans="1:10" s="30" customFormat="1" ht="12.75">
      <c r="A124" s="419"/>
      <c r="B124" s="462"/>
      <c r="C124" s="499"/>
      <c r="D124" s="133"/>
      <c r="E124" s="539"/>
      <c r="F124" s="421"/>
      <c r="G124" s="83"/>
      <c r="H124" s="83"/>
      <c r="J124" s="27"/>
    </row>
    <row r="125" spans="1:10" s="30" customFormat="1" ht="38.25">
      <c r="A125" s="463">
        <v>4</v>
      </c>
      <c r="B125" s="514" t="s">
        <v>47</v>
      </c>
      <c r="C125" s="501"/>
      <c r="D125" s="510"/>
      <c r="E125" s="540"/>
      <c r="F125" s="502"/>
      <c r="G125" s="83"/>
      <c r="H125" s="83"/>
      <c r="I125" s="650"/>
      <c r="J125" s="27"/>
    </row>
    <row r="126" spans="1:10" s="30" customFormat="1" ht="12.75">
      <c r="A126" s="476"/>
      <c r="B126" s="503" t="s">
        <v>48</v>
      </c>
      <c r="C126" s="515" t="s">
        <v>18</v>
      </c>
      <c r="D126" s="511">
        <v>1</v>
      </c>
      <c r="E126" s="541"/>
      <c r="F126" s="480">
        <f>E126*D126</f>
        <v>0</v>
      </c>
      <c r="G126" s="85"/>
      <c r="H126" s="85"/>
      <c r="J126" s="27"/>
    </row>
    <row r="127" spans="1:10" s="30" customFormat="1" ht="12.75">
      <c r="A127" s="513"/>
      <c r="B127" s="490"/>
      <c r="C127" s="423"/>
      <c r="D127" s="132"/>
      <c r="E127" s="387"/>
      <c r="F127" s="206"/>
      <c r="G127" s="85"/>
      <c r="H127" s="85"/>
      <c r="J127" s="27"/>
    </row>
    <row r="128" spans="1:10" s="67" customFormat="1" ht="13.5" thickBot="1">
      <c r="A128" s="517"/>
      <c r="B128" s="518" t="s">
        <v>188</v>
      </c>
      <c r="C128" s="519"/>
      <c r="D128" s="520"/>
      <c r="E128" s="458"/>
      <c r="F128" s="277">
        <f>SUM(F97:F127)</f>
        <v>0</v>
      </c>
      <c r="G128" s="94"/>
      <c r="H128" s="94"/>
      <c r="J128" s="80"/>
    </row>
    <row r="129" spans="1:10" s="30" customFormat="1" thickTop="1" thickBot="1">
      <c r="A129" s="490"/>
      <c r="B129" s="462"/>
      <c r="C129" s="496"/>
      <c r="D129" s="497"/>
      <c r="E129" s="387"/>
      <c r="F129" s="240"/>
      <c r="G129" s="83"/>
      <c r="H129" s="83"/>
      <c r="J129" s="27"/>
    </row>
    <row r="130" spans="1:10" s="30" customFormat="1" ht="13.5" thickBot="1">
      <c r="A130" s="431" t="s">
        <v>49</v>
      </c>
      <c r="B130" s="95" t="s">
        <v>198</v>
      </c>
      <c r="C130" s="423"/>
      <c r="D130" s="132"/>
      <c r="E130" s="387"/>
      <c r="F130" s="421"/>
      <c r="G130" s="83"/>
      <c r="H130" s="83"/>
      <c r="J130" s="27"/>
    </row>
    <row r="131" spans="1:10" s="30" customFormat="1" ht="12.75">
      <c r="A131" s="419"/>
      <c r="B131" s="438"/>
      <c r="C131" s="423"/>
      <c r="D131" s="132"/>
      <c r="E131" s="387"/>
      <c r="F131" s="421"/>
      <c r="G131" s="83"/>
      <c r="H131" s="83"/>
      <c r="J131" s="27"/>
    </row>
    <row r="132" spans="1:10" s="30" customFormat="1" ht="12.75">
      <c r="A132" s="448">
        <v>4</v>
      </c>
      <c r="B132" s="449" t="s">
        <v>255</v>
      </c>
      <c r="C132" s="450" t="s">
        <v>18</v>
      </c>
      <c r="D132" s="268">
        <v>2</v>
      </c>
      <c r="E132" s="538"/>
      <c r="F132" s="189">
        <f>E132*D132</f>
        <v>0</v>
      </c>
      <c r="G132" s="85"/>
      <c r="H132" s="85"/>
      <c r="I132" s="660"/>
      <c r="J132" s="27"/>
    </row>
    <row r="133" spans="1:10" s="30" customFormat="1" ht="12.75">
      <c r="A133" s="419"/>
      <c r="B133" s="462"/>
      <c r="C133" s="423"/>
      <c r="D133" s="132"/>
      <c r="E133" s="539"/>
      <c r="F133" s="421"/>
      <c r="G133" s="83"/>
      <c r="H133" s="83"/>
      <c r="J133" s="27"/>
    </row>
    <row r="134" spans="1:10" s="30" customFormat="1" ht="38.25">
      <c r="A134" s="463">
        <v>5</v>
      </c>
      <c r="B134" s="514" t="s">
        <v>50</v>
      </c>
      <c r="C134" s="465"/>
      <c r="D134" s="465"/>
      <c r="E134" s="540"/>
      <c r="F134" s="502"/>
      <c r="G134" s="83"/>
      <c r="H134" s="83"/>
      <c r="J134" s="27"/>
    </row>
    <row r="135" spans="1:10" s="30" customFormat="1" ht="12.75">
      <c r="A135" s="476"/>
      <c r="B135" s="503" t="s">
        <v>258</v>
      </c>
      <c r="C135" s="504" t="s">
        <v>17</v>
      </c>
      <c r="D135" s="479">
        <v>37.19</v>
      </c>
      <c r="E135" s="541"/>
      <c r="F135" s="480">
        <f>E135*D135</f>
        <v>0</v>
      </c>
      <c r="G135" s="85"/>
      <c r="H135" s="85"/>
      <c r="J135" s="27"/>
    </row>
    <row r="136" spans="1:10" s="30" customFormat="1" ht="12.75">
      <c r="A136" s="419"/>
      <c r="B136" s="451"/>
      <c r="C136" s="285"/>
      <c r="D136" s="132"/>
      <c r="E136" s="539"/>
      <c r="F136" s="421"/>
      <c r="G136" s="83"/>
      <c r="H136" s="83"/>
      <c r="J136" s="27"/>
    </row>
    <row r="137" spans="1:10" s="30" customFormat="1" ht="25.5" customHeight="1">
      <c r="A137" s="448">
        <v>6</v>
      </c>
      <c r="B137" s="449" t="s">
        <v>158</v>
      </c>
      <c r="C137" s="450" t="s">
        <v>18</v>
      </c>
      <c r="D137" s="268">
        <v>13</v>
      </c>
      <c r="E137" s="538"/>
      <c r="F137" s="189">
        <f>E137*D137</f>
        <v>0</v>
      </c>
      <c r="G137" s="85"/>
      <c r="H137" s="85"/>
      <c r="J137" s="27"/>
    </row>
    <row r="138" spans="1:10" s="30" customFormat="1" ht="12.75">
      <c r="A138" s="419"/>
      <c r="B138" s="451"/>
      <c r="C138" s="285"/>
      <c r="D138" s="132"/>
      <c r="E138" s="539"/>
      <c r="F138" s="421"/>
      <c r="G138" s="83"/>
      <c r="H138" s="83"/>
      <c r="J138" s="27"/>
    </row>
    <row r="139" spans="1:10" s="30" customFormat="1" ht="12.75">
      <c r="A139" s="448">
        <v>7</v>
      </c>
      <c r="B139" s="449" t="s">
        <v>52</v>
      </c>
      <c r="C139" s="450" t="s">
        <v>18</v>
      </c>
      <c r="D139" s="268">
        <v>1</v>
      </c>
      <c r="E139" s="538"/>
      <c r="F139" s="189">
        <f>E139*D139</f>
        <v>0</v>
      </c>
      <c r="G139" s="85"/>
      <c r="H139" s="85"/>
      <c r="J139" s="27"/>
    </row>
    <row r="140" spans="1:10" s="30" customFormat="1" ht="12.75">
      <c r="A140" s="419"/>
      <c r="B140" s="451"/>
      <c r="C140" s="285"/>
      <c r="D140" s="133"/>
      <c r="E140" s="539"/>
      <c r="F140" s="206"/>
      <c r="G140" s="85"/>
      <c r="H140" s="85"/>
      <c r="J140" s="27"/>
    </row>
    <row r="141" spans="1:10" s="30" customFormat="1" ht="12.75">
      <c r="A141" s="448">
        <v>8</v>
      </c>
      <c r="B141" s="449" t="s">
        <v>53</v>
      </c>
      <c r="C141" s="450" t="s">
        <v>18</v>
      </c>
      <c r="D141" s="268">
        <v>1</v>
      </c>
      <c r="E141" s="538"/>
      <c r="F141" s="189">
        <f>E141*D141</f>
        <v>0</v>
      </c>
      <c r="G141" s="85"/>
      <c r="H141" s="85"/>
      <c r="J141" s="27"/>
    </row>
    <row r="142" spans="1:10" s="30" customFormat="1" ht="12.75">
      <c r="A142" s="419"/>
      <c r="B142" s="451"/>
      <c r="C142" s="285"/>
      <c r="D142" s="521"/>
      <c r="E142" s="539"/>
      <c r="F142" s="206"/>
      <c r="G142" s="85"/>
      <c r="H142" s="85"/>
      <c r="J142" s="27"/>
    </row>
    <row r="143" spans="1:10" s="30" customFormat="1" ht="63.75">
      <c r="A143" s="448">
        <v>9</v>
      </c>
      <c r="B143" s="449" t="s">
        <v>256</v>
      </c>
      <c r="C143" s="450" t="s">
        <v>18</v>
      </c>
      <c r="D143" s="268">
        <v>2</v>
      </c>
      <c r="E143" s="538"/>
      <c r="F143" s="189">
        <f>E143*D143</f>
        <v>0</v>
      </c>
      <c r="G143" s="85"/>
      <c r="H143" s="85"/>
      <c r="I143" s="650"/>
      <c r="J143" s="27"/>
    </row>
    <row r="144" spans="1:10" s="30" customFormat="1" ht="12.75">
      <c r="A144" s="419"/>
      <c r="B144" s="451"/>
      <c r="C144" s="285"/>
      <c r="D144" s="133"/>
      <c r="E144" s="539"/>
      <c r="F144" s="206"/>
      <c r="G144" s="85"/>
      <c r="H144" s="85"/>
      <c r="J144" s="27"/>
    </row>
    <row r="145" spans="1:10" s="30" customFormat="1" ht="25.5">
      <c r="A145" s="448">
        <v>10</v>
      </c>
      <c r="B145" s="449" t="s">
        <v>54</v>
      </c>
      <c r="C145" s="450" t="s">
        <v>17</v>
      </c>
      <c r="D145" s="454">
        <v>37.19</v>
      </c>
      <c r="E145" s="538"/>
      <c r="F145" s="189">
        <f>E145*D145</f>
        <v>0</v>
      </c>
      <c r="G145" s="85"/>
      <c r="H145" s="85"/>
      <c r="J145" s="27"/>
    </row>
    <row r="146" spans="1:10" s="30" customFormat="1" ht="12.75">
      <c r="A146" s="419"/>
      <c r="B146" s="451"/>
      <c r="C146" s="285"/>
      <c r="D146" s="132"/>
      <c r="E146" s="539"/>
      <c r="F146" s="206"/>
      <c r="G146" s="85"/>
      <c r="H146" s="85"/>
      <c r="J146" s="27"/>
    </row>
    <row r="147" spans="1:10" s="30" customFormat="1" ht="25.5">
      <c r="A147" s="448">
        <v>12</v>
      </c>
      <c r="B147" s="449" t="s">
        <v>257</v>
      </c>
      <c r="C147" s="450" t="s">
        <v>17</v>
      </c>
      <c r="D147" s="454">
        <v>37.19</v>
      </c>
      <c r="E147" s="538"/>
      <c r="F147" s="189">
        <f>E147*D147</f>
        <v>0</v>
      </c>
      <c r="G147" s="85"/>
      <c r="H147" s="85"/>
      <c r="I147" s="650"/>
      <c r="J147" s="27"/>
    </row>
    <row r="148" spans="1:10" s="30" customFormat="1" ht="12.75" customHeight="1">
      <c r="A148" s="419"/>
      <c r="B148" s="451"/>
      <c r="C148" s="285"/>
      <c r="D148" s="132"/>
      <c r="E148" s="539"/>
      <c r="F148" s="421"/>
      <c r="G148" s="83"/>
      <c r="H148" s="83"/>
      <c r="J148" s="27"/>
    </row>
    <row r="149" spans="1:10" s="30" customFormat="1" ht="12.75">
      <c r="A149" s="448">
        <v>13</v>
      </c>
      <c r="B149" s="449" t="s">
        <v>55</v>
      </c>
      <c r="C149" s="450" t="s">
        <v>17</v>
      </c>
      <c r="D149" s="454">
        <v>37.19</v>
      </c>
      <c r="E149" s="538"/>
      <c r="F149" s="189">
        <f>E149*D149</f>
        <v>0</v>
      </c>
      <c r="G149" s="85"/>
      <c r="H149" s="85"/>
      <c r="J149" s="27"/>
    </row>
    <row r="150" spans="1:10" s="30" customFormat="1" ht="12.75">
      <c r="A150" s="513"/>
      <c r="B150" s="490"/>
      <c r="C150" s="423"/>
      <c r="D150" s="132"/>
      <c r="E150" s="387"/>
      <c r="F150" s="391"/>
      <c r="G150" s="85"/>
      <c r="H150" s="85"/>
      <c r="J150" s="27"/>
    </row>
    <row r="151" spans="1:10" s="30" customFormat="1" ht="13.5" thickBot="1">
      <c r="A151" s="513"/>
      <c r="B151" s="455" t="s">
        <v>190</v>
      </c>
      <c r="C151" s="519"/>
      <c r="D151" s="520"/>
      <c r="E151" s="458"/>
      <c r="F151" s="277">
        <f>SUM(F132:F149)</f>
        <v>0</v>
      </c>
      <c r="G151" s="83"/>
      <c r="H151" s="83"/>
      <c r="I151" s="650"/>
      <c r="J151" s="27"/>
    </row>
    <row r="152" spans="1:10" s="30" customFormat="1" ht="13.5" thickTop="1">
      <c r="A152" s="522"/>
      <c r="B152" s="438"/>
      <c r="C152" s="496"/>
      <c r="D152" s="497"/>
      <c r="E152" s="387"/>
      <c r="F152" s="421"/>
      <c r="G152" s="83"/>
      <c r="H152" s="83"/>
      <c r="I152" s="650"/>
      <c r="J152" s="27"/>
    </row>
    <row r="153" spans="1:10" s="30" customFormat="1" ht="12.75">
      <c r="A153" s="419"/>
      <c r="B153" s="438"/>
      <c r="C153" s="423"/>
      <c r="D153" s="132"/>
      <c r="E153" s="387"/>
      <c r="F153" s="239"/>
      <c r="G153" s="83"/>
      <c r="H153" s="83"/>
      <c r="I153" s="86"/>
      <c r="J153" s="27"/>
    </row>
    <row r="154" spans="1:10" s="30" customFormat="1" ht="12.75">
      <c r="A154" s="139"/>
      <c r="B154" s="139"/>
      <c r="C154" s="139"/>
      <c r="D154" s="139"/>
      <c r="E154" s="139"/>
      <c r="F154" s="139"/>
      <c r="G154" s="83"/>
      <c r="H154" s="83"/>
      <c r="I154" s="86"/>
      <c r="J154" s="27"/>
    </row>
    <row r="155" spans="1:10" s="30" customFormat="1" ht="12.75">
      <c r="A155" s="139"/>
      <c r="B155" s="139"/>
      <c r="C155" s="139"/>
      <c r="D155" s="139"/>
      <c r="E155" s="139"/>
      <c r="F155" s="139"/>
      <c r="G155" s="83"/>
      <c r="H155" s="83"/>
      <c r="I155" s="86"/>
      <c r="J155" s="27"/>
    </row>
    <row r="156" spans="1:10" s="30" customFormat="1" ht="12.75">
      <c r="A156" s="139"/>
      <c r="B156" s="139"/>
      <c r="C156" s="139"/>
      <c r="D156" s="139"/>
      <c r="E156" s="139"/>
      <c r="F156" s="139"/>
      <c r="G156" s="83"/>
      <c r="H156" s="83"/>
      <c r="I156" s="86"/>
      <c r="J156" s="27"/>
    </row>
    <row r="157" spans="1:10" s="30" customFormat="1" ht="12.75">
      <c r="A157" s="139"/>
      <c r="B157" s="139"/>
      <c r="C157" s="139"/>
      <c r="D157" s="139"/>
      <c r="E157" s="139"/>
      <c r="F157" s="139"/>
      <c r="G157" s="83"/>
      <c r="H157" s="83"/>
      <c r="I157" s="86"/>
      <c r="J157" s="27"/>
    </row>
    <row r="158" spans="1:10" s="30" customFormat="1" ht="15">
      <c r="A158" s="419"/>
      <c r="B158" s="403" t="s">
        <v>196</v>
      </c>
      <c r="C158" s="420"/>
      <c r="D158" s="132"/>
      <c r="E158" s="387"/>
      <c r="F158" s="240"/>
      <c r="G158" s="83"/>
      <c r="H158" s="83"/>
      <c r="I158" s="86"/>
      <c r="J158" s="27"/>
    </row>
    <row r="159" spans="1:10" s="30" customFormat="1" ht="15">
      <c r="A159" s="419"/>
      <c r="B159" s="403"/>
      <c r="C159" s="420"/>
      <c r="D159" s="132"/>
      <c r="E159" s="387"/>
      <c r="F159" s="240"/>
      <c r="G159" s="83"/>
      <c r="H159" s="83"/>
      <c r="I159" s="86"/>
      <c r="J159" s="27"/>
    </row>
    <row r="160" spans="1:10" s="30" customFormat="1" ht="15">
      <c r="A160" s="419"/>
      <c r="B160" s="403" t="s">
        <v>56</v>
      </c>
      <c r="C160" s="420"/>
      <c r="D160" s="132"/>
      <c r="E160" s="387"/>
      <c r="F160" s="240"/>
      <c r="G160" s="83"/>
      <c r="H160" s="83"/>
      <c r="I160" s="86"/>
      <c r="J160" s="27"/>
    </row>
    <row r="161" spans="1:10" s="30" customFormat="1" ht="12.75">
      <c r="A161" s="419"/>
      <c r="B161" s="416"/>
      <c r="C161" s="420"/>
      <c r="D161" s="132"/>
      <c r="E161" s="387"/>
      <c r="F161" s="240"/>
      <c r="G161" s="83"/>
      <c r="H161" s="83"/>
      <c r="I161" s="86"/>
      <c r="J161" s="27"/>
    </row>
    <row r="162" spans="1:10" s="30" customFormat="1" ht="12.75">
      <c r="A162" s="419"/>
      <c r="B162" s="422"/>
      <c r="C162" s="423"/>
      <c r="D162" s="132"/>
      <c r="E162" s="387"/>
      <c r="F162" s="240"/>
      <c r="G162" s="83"/>
      <c r="H162" s="83"/>
      <c r="I162" s="86"/>
      <c r="J162" s="27"/>
    </row>
    <row r="163" spans="1:10" s="67" customFormat="1" ht="15.95" customHeight="1">
      <c r="A163" s="424"/>
      <c r="B163" s="425" t="s">
        <v>57</v>
      </c>
      <c r="C163" s="426"/>
      <c r="D163" s="427"/>
      <c r="E163" s="428"/>
      <c r="F163" s="235">
        <f>F186</f>
        <v>0</v>
      </c>
      <c r="G163" s="94"/>
      <c r="H163" s="94"/>
      <c r="I163" s="96"/>
      <c r="J163" s="80"/>
    </row>
    <row r="164" spans="1:10" s="67" customFormat="1" ht="9.9499999999999993" customHeight="1">
      <c r="A164" s="273"/>
      <c r="B164" s="523"/>
      <c r="C164" s="460"/>
      <c r="D164" s="282"/>
      <c r="E164" s="284"/>
      <c r="F164" s="524"/>
      <c r="G164" s="94"/>
      <c r="H164" s="94"/>
      <c r="I164" s="96"/>
      <c r="J164" s="80"/>
    </row>
    <row r="165" spans="1:10" s="67" customFormat="1" ht="15.95" customHeight="1">
      <c r="A165" s="424"/>
      <c r="B165" s="425" t="s">
        <v>58</v>
      </c>
      <c r="C165" s="430"/>
      <c r="D165" s="427"/>
      <c r="E165" s="428"/>
      <c r="F165" s="235">
        <f>F212</f>
        <v>0</v>
      </c>
      <c r="G165" s="94"/>
      <c r="H165" s="94"/>
      <c r="I165" s="96"/>
      <c r="J165" s="80"/>
    </row>
    <row r="166" spans="1:10" s="67" customFormat="1" ht="9.9499999999999993" customHeight="1">
      <c r="A166" s="273"/>
      <c r="B166" s="523"/>
      <c r="C166" s="525"/>
      <c r="D166" s="282"/>
      <c r="E166" s="284"/>
      <c r="F166" s="524"/>
      <c r="G166" s="94"/>
      <c r="H166" s="94"/>
      <c r="I166" s="96"/>
      <c r="J166" s="80"/>
    </row>
    <row r="167" spans="1:10" s="67" customFormat="1" ht="15.95" customHeight="1">
      <c r="A167" s="424"/>
      <c r="B167" s="425" t="s">
        <v>32</v>
      </c>
      <c r="C167" s="426"/>
      <c r="D167" s="427"/>
      <c r="E167" s="428"/>
      <c r="F167" s="235">
        <f>F219</f>
        <v>0</v>
      </c>
      <c r="G167" s="94"/>
      <c r="H167" s="94"/>
      <c r="I167" s="96"/>
      <c r="J167" s="80"/>
    </row>
    <row r="168" spans="1:10" s="67" customFormat="1" ht="9.9499999999999993" customHeight="1">
      <c r="A168" s="440"/>
      <c r="B168" s="523"/>
      <c r="C168" s="460"/>
      <c r="D168" s="282"/>
      <c r="E168" s="284"/>
      <c r="F168" s="524"/>
      <c r="G168" s="94"/>
      <c r="H168" s="94"/>
      <c r="I168" s="96"/>
      <c r="J168" s="80"/>
    </row>
    <row r="169" spans="1:10" s="67" customFormat="1" ht="15.95" customHeight="1">
      <c r="A169" s="424"/>
      <c r="B169" s="425" t="s">
        <v>35</v>
      </c>
      <c r="C169" s="426"/>
      <c r="D169" s="427"/>
      <c r="E169" s="428"/>
      <c r="F169" s="235">
        <f>F244</f>
        <v>0</v>
      </c>
      <c r="G169" s="94"/>
      <c r="H169" s="94"/>
      <c r="I169" s="96"/>
      <c r="J169" s="80"/>
    </row>
    <row r="170" spans="1:10" s="67" customFormat="1" ht="9.9499999999999993" customHeight="1">
      <c r="A170" s="440"/>
      <c r="B170" s="523"/>
      <c r="C170" s="460"/>
      <c r="D170" s="282"/>
      <c r="E170" s="284"/>
      <c r="F170" s="524"/>
      <c r="G170" s="94"/>
      <c r="H170" s="94"/>
      <c r="I170" s="96"/>
      <c r="J170" s="80"/>
    </row>
    <row r="171" spans="1:10" s="67" customFormat="1" ht="15.95" customHeight="1">
      <c r="A171" s="424"/>
      <c r="B171" s="425" t="s">
        <v>59</v>
      </c>
      <c r="C171" s="426"/>
      <c r="D171" s="427"/>
      <c r="E171" s="428"/>
      <c r="F171" s="235">
        <f>F264</f>
        <v>0</v>
      </c>
      <c r="G171" s="97"/>
      <c r="H171" s="97"/>
      <c r="I171" s="96"/>
      <c r="J171" s="80"/>
    </row>
    <row r="172" spans="1:10" s="30" customFormat="1" ht="12.75">
      <c r="A172" s="431"/>
      <c r="B172" s="438"/>
      <c r="C172" s="423"/>
      <c r="D172" s="132"/>
      <c r="E172" s="387"/>
      <c r="F172" s="169"/>
      <c r="G172" s="82"/>
      <c r="H172" s="82"/>
      <c r="J172" s="27"/>
    </row>
    <row r="173" spans="1:10" s="30" customFormat="1" ht="15.75" thickBot="1">
      <c r="A173" s="431"/>
      <c r="B173" s="526" t="s">
        <v>197</v>
      </c>
      <c r="C173" s="527"/>
      <c r="D173" s="528"/>
      <c r="E173" s="529"/>
      <c r="F173" s="172">
        <f>SUM(F163:F172)</f>
        <v>0</v>
      </c>
      <c r="G173" s="87"/>
      <c r="H173" s="87"/>
      <c r="J173" s="27"/>
    </row>
    <row r="174" spans="1:10" s="30" customFormat="1" ht="13.5" thickTop="1">
      <c r="A174" s="139"/>
      <c r="B174" s="139"/>
      <c r="C174" s="139"/>
      <c r="D174" s="139"/>
      <c r="E174" s="139"/>
      <c r="F174" s="139"/>
      <c r="G174" s="82"/>
      <c r="H174" s="82"/>
      <c r="J174" s="27"/>
    </row>
    <row r="175" spans="1:10" s="30" customFormat="1" ht="12.75">
      <c r="A175" s="139"/>
      <c r="B175" s="139"/>
      <c r="C175" s="139"/>
      <c r="D175" s="139"/>
      <c r="E175" s="139"/>
      <c r="F175" s="139"/>
      <c r="G175" s="82"/>
      <c r="H175" s="82"/>
      <c r="J175" s="27"/>
    </row>
    <row r="176" spans="1:10" s="30" customFormat="1" ht="12.75">
      <c r="A176" s="431"/>
      <c r="B176" s="416"/>
      <c r="C176" s="423"/>
      <c r="D176" s="132"/>
      <c r="E176" s="387"/>
      <c r="F176" s="240"/>
      <c r="G176" s="82"/>
      <c r="H176" s="82"/>
      <c r="J176" s="27"/>
    </row>
    <row r="177" spans="1:9" s="27" customFormat="1" ht="12.75">
      <c r="A177" s="445" t="s">
        <v>60</v>
      </c>
      <c r="B177" s="438" t="s">
        <v>159</v>
      </c>
      <c r="C177" s="423"/>
      <c r="D177" s="132"/>
      <c r="E177" s="387"/>
      <c r="F177" s="239"/>
      <c r="G177" s="83"/>
      <c r="H177" s="83"/>
      <c r="I177" s="84"/>
    </row>
    <row r="178" spans="1:9" s="27" customFormat="1" ht="12.75">
      <c r="A178" s="445"/>
      <c r="B178" s="438"/>
      <c r="C178" s="423"/>
      <c r="D178" s="132"/>
      <c r="E178" s="387"/>
      <c r="F178" s="239"/>
      <c r="G178" s="83"/>
      <c r="H178" s="83"/>
      <c r="I178" s="84"/>
    </row>
    <row r="179" spans="1:9" s="27" customFormat="1" ht="13.5" thickBot="1">
      <c r="A179" s="445"/>
      <c r="B179" s="438"/>
      <c r="C179" s="423"/>
      <c r="D179" s="132"/>
      <c r="E179" s="387"/>
      <c r="F179" s="239"/>
      <c r="G179" s="83"/>
      <c r="H179" s="83"/>
      <c r="I179" s="84"/>
    </row>
    <row r="180" spans="1:9" s="27" customFormat="1" ht="13.5" thickBot="1">
      <c r="A180" s="431" t="s">
        <v>13</v>
      </c>
      <c r="B180" s="447" t="s">
        <v>15</v>
      </c>
      <c r="C180" s="423"/>
      <c r="D180" s="132"/>
      <c r="E180" s="387"/>
      <c r="F180" s="239"/>
      <c r="G180" s="83"/>
      <c r="H180" s="83"/>
      <c r="I180" s="84"/>
    </row>
    <row r="181" spans="1:9" s="27" customFormat="1" ht="12.75">
      <c r="A181" s="639"/>
      <c r="B181" s="643"/>
      <c r="C181" s="640"/>
      <c r="D181" s="641"/>
      <c r="E181" s="387"/>
      <c r="F181" s="239"/>
      <c r="G181" s="83"/>
      <c r="H181" s="83"/>
      <c r="I181" s="84"/>
    </row>
    <row r="182" spans="1:9" s="27" customFormat="1" ht="51">
      <c r="A182" s="448">
        <v>2</v>
      </c>
      <c r="B182" s="452" t="s">
        <v>16</v>
      </c>
      <c r="C182" s="453" t="s">
        <v>17</v>
      </c>
      <c r="D182" s="454">
        <v>12.89</v>
      </c>
      <c r="E182" s="538"/>
      <c r="F182" s="189">
        <f>E182*D182</f>
        <v>0</v>
      </c>
      <c r="G182" s="85"/>
      <c r="H182" s="85"/>
    </row>
    <row r="183" spans="1:9" s="27" customFormat="1" ht="12.75">
      <c r="A183" s="419"/>
      <c r="B183" s="530"/>
      <c r="C183" s="423"/>
      <c r="D183" s="132"/>
      <c r="E183" s="539"/>
      <c r="F183" s="421"/>
      <c r="G183" s="83"/>
      <c r="H183" s="83"/>
    </row>
    <row r="184" spans="1:9" s="27" customFormat="1" ht="38.25">
      <c r="A184" s="448">
        <v>3</v>
      </c>
      <c r="B184" s="452" t="s">
        <v>19</v>
      </c>
      <c r="C184" s="453" t="s">
        <v>18</v>
      </c>
      <c r="D184" s="268">
        <v>2</v>
      </c>
      <c r="E184" s="538"/>
      <c r="F184" s="189">
        <f>E184*D184</f>
        <v>0</v>
      </c>
      <c r="G184" s="85"/>
      <c r="H184" s="85"/>
    </row>
    <row r="185" spans="1:9" s="27" customFormat="1" ht="12.75">
      <c r="A185" s="419"/>
      <c r="B185" s="451"/>
      <c r="C185" s="423"/>
      <c r="D185" s="132"/>
      <c r="E185" s="387"/>
      <c r="F185" s="206"/>
      <c r="G185" s="85"/>
      <c r="H185" s="85"/>
    </row>
    <row r="186" spans="1:9" s="27" customFormat="1" ht="13.5" thickBot="1">
      <c r="A186" s="419"/>
      <c r="B186" s="531" t="s">
        <v>186</v>
      </c>
      <c r="C186" s="532"/>
      <c r="D186" s="533"/>
      <c r="E186" s="494"/>
      <c r="F186" s="495">
        <f>SUM(F182:F184)</f>
        <v>0</v>
      </c>
      <c r="G186" s="83"/>
      <c r="H186" s="83"/>
    </row>
    <row r="187" spans="1:9" s="27" customFormat="1" thickTop="1" thickBot="1">
      <c r="A187" s="419"/>
      <c r="B187" s="438"/>
      <c r="C187" s="423"/>
      <c r="D187" s="132"/>
      <c r="E187" s="387"/>
      <c r="F187" s="240"/>
      <c r="G187" s="83"/>
      <c r="H187" s="83"/>
    </row>
    <row r="188" spans="1:9" s="27" customFormat="1" ht="13.5" thickBot="1">
      <c r="A188" s="431" t="s">
        <v>14</v>
      </c>
      <c r="B188" s="447" t="s">
        <v>20</v>
      </c>
      <c r="C188" s="423"/>
      <c r="D188" s="132"/>
      <c r="E188" s="387"/>
      <c r="F188" s="240"/>
      <c r="G188" s="83"/>
      <c r="H188" s="83"/>
    </row>
    <row r="189" spans="1:9" s="27" customFormat="1" ht="12.75">
      <c r="A189" s="419"/>
      <c r="B189" s="438"/>
      <c r="C189" s="423"/>
      <c r="D189" s="132"/>
      <c r="E189" s="387"/>
      <c r="F189" s="240"/>
      <c r="G189" s="83"/>
      <c r="H189" s="83"/>
    </row>
    <row r="190" spans="1:9" s="27" customFormat="1" ht="25.5">
      <c r="A190" s="448">
        <v>1</v>
      </c>
      <c r="B190" s="267" t="s">
        <v>21</v>
      </c>
      <c r="C190" s="287" t="s">
        <v>22</v>
      </c>
      <c r="D190" s="454">
        <v>5.78</v>
      </c>
      <c r="E190" s="538"/>
      <c r="F190" s="189">
        <f>E190*D190</f>
        <v>0</v>
      </c>
      <c r="G190" s="85"/>
      <c r="H190" s="85"/>
    </row>
    <row r="191" spans="1:9" s="27" customFormat="1" ht="12.75">
      <c r="A191" s="419"/>
      <c r="B191" s="438"/>
      <c r="C191" s="423"/>
      <c r="D191" s="132"/>
      <c r="E191" s="539"/>
      <c r="F191" s="240"/>
      <c r="G191" s="83"/>
      <c r="H191" s="83"/>
    </row>
    <row r="192" spans="1:9" s="27" customFormat="1" ht="51" customHeight="1">
      <c r="A192" s="463">
        <v>2</v>
      </c>
      <c r="B192" s="464" t="s">
        <v>153</v>
      </c>
      <c r="C192" s="465"/>
      <c r="D192" s="466"/>
      <c r="E192" s="540"/>
      <c r="F192" s="467"/>
      <c r="G192" s="83"/>
      <c r="H192" s="83"/>
    </row>
    <row r="193" spans="1:8" s="27" customFormat="1" ht="12.75">
      <c r="A193" s="468"/>
      <c r="B193" s="469"/>
      <c r="C193" s="470"/>
      <c r="D193" s="471"/>
      <c r="E193" s="542"/>
      <c r="F193" s="472"/>
      <c r="G193" s="83"/>
      <c r="H193" s="83"/>
    </row>
    <row r="194" spans="1:8" s="27" customFormat="1" ht="12.75">
      <c r="A194" s="468"/>
      <c r="B194" s="469" t="s">
        <v>23</v>
      </c>
      <c r="C194" s="470"/>
      <c r="D194" s="471"/>
      <c r="E194" s="542"/>
      <c r="F194" s="472"/>
      <c r="G194" s="83"/>
      <c r="H194" s="83"/>
    </row>
    <row r="195" spans="1:8" s="27" customFormat="1" ht="12.75">
      <c r="A195" s="468"/>
      <c r="B195" s="473" t="s">
        <v>24</v>
      </c>
      <c r="C195" s="474" t="s">
        <v>22</v>
      </c>
      <c r="D195" s="471">
        <v>37.24</v>
      </c>
      <c r="E195" s="542"/>
      <c r="F195" s="475">
        <f>E195*D195</f>
        <v>0</v>
      </c>
      <c r="G195" s="85"/>
      <c r="H195" s="85"/>
    </row>
    <row r="196" spans="1:8" s="27" customFormat="1" ht="12.75">
      <c r="A196" s="476"/>
      <c r="B196" s="477" t="s">
        <v>25</v>
      </c>
      <c r="C196" s="478" t="s">
        <v>22</v>
      </c>
      <c r="D196" s="479">
        <v>4.1399999999999997</v>
      </c>
      <c r="E196" s="541"/>
      <c r="F196" s="480">
        <f>E196*D196</f>
        <v>0</v>
      </c>
      <c r="G196" s="85"/>
      <c r="H196" s="85"/>
    </row>
    <row r="197" spans="1:8" s="27" customFormat="1" ht="12.75">
      <c r="A197" s="419"/>
      <c r="B197" s="481"/>
      <c r="C197" s="423"/>
      <c r="D197" s="132"/>
      <c r="E197" s="539"/>
      <c r="F197" s="240"/>
      <c r="G197" s="83"/>
      <c r="H197" s="83"/>
    </row>
    <row r="198" spans="1:8" s="27" customFormat="1" ht="25.5">
      <c r="A198" s="448">
        <v>3</v>
      </c>
      <c r="B198" s="664" t="s">
        <v>26</v>
      </c>
      <c r="C198" s="287" t="s">
        <v>27</v>
      </c>
      <c r="D198" s="454">
        <v>38.67</v>
      </c>
      <c r="E198" s="538"/>
      <c r="F198" s="189">
        <f>E198*D198</f>
        <v>0</v>
      </c>
      <c r="G198" s="85"/>
      <c r="H198" s="85"/>
    </row>
    <row r="199" spans="1:8" s="27" customFormat="1" ht="12.75">
      <c r="A199" s="419"/>
      <c r="B199" s="482"/>
      <c r="C199" s="423"/>
      <c r="D199" s="132"/>
      <c r="E199" s="539"/>
      <c r="F199" s="240"/>
      <c r="G199" s="83"/>
      <c r="H199" s="83"/>
    </row>
    <row r="200" spans="1:8" s="27" customFormat="1" ht="12.75">
      <c r="A200" s="448">
        <v>4</v>
      </c>
      <c r="B200" s="483" t="s">
        <v>28</v>
      </c>
      <c r="C200" s="287" t="s">
        <v>27</v>
      </c>
      <c r="D200" s="454">
        <v>15.8</v>
      </c>
      <c r="E200" s="538"/>
      <c r="F200" s="189">
        <f>E200*D200</f>
        <v>0</v>
      </c>
      <c r="G200" s="85"/>
      <c r="H200" s="85"/>
    </row>
    <row r="201" spans="1:8" s="27" customFormat="1" ht="12.75">
      <c r="A201" s="419"/>
      <c r="B201" s="484"/>
      <c r="C201" s="177"/>
      <c r="D201" s="132"/>
      <c r="E201" s="539"/>
      <c r="F201" s="206"/>
      <c r="G201" s="85"/>
      <c r="H201" s="85"/>
    </row>
    <row r="202" spans="1:8" s="27" customFormat="1" ht="26.25" customHeight="1">
      <c r="A202" s="448">
        <v>5</v>
      </c>
      <c r="B202" s="534" t="s">
        <v>29</v>
      </c>
      <c r="C202" s="287" t="s">
        <v>22</v>
      </c>
      <c r="D202" s="454">
        <v>3.57</v>
      </c>
      <c r="E202" s="538"/>
      <c r="F202" s="189">
        <f>E202*D202</f>
        <v>0</v>
      </c>
      <c r="G202" s="85"/>
      <c r="H202" s="85"/>
    </row>
    <row r="203" spans="1:8" s="27" customFormat="1" ht="12.75">
      <c r="A203" s="419"/>
      <c r="B203" s="484"/>
      <c r="C203" s="177"/>
      <c r="D203" s="132"/>
      <c r="E203" s="539"/>
      <c r="F203" s="206"/>
      <c r="G203" s="85"/>
      <c r="H203" s="85"/>
    </row>
    <row r="204" spans="1:8" s="27" customFormat="1" ht="25.5">
      <c r="A204" s="448">
        <v>6</v>
      </c>
      <c r="B204" s="485" t="s">
        <v>30</v>
      </c>
      <c r="C204" s="287" t="s">
        <v>22</v>
      </c>
      <c r="D204" s="454">
        <v>3.57</v>
      </c>
      <c r="E204" s="538"/>
      <c r="F204" s="189">
        <f>E204*D204</f>
        <v>0</v>
      </c>
      <c r="G204" s="85"/>
      <c r="H204" s="85"/>
    </row>
    <row r="205" spans="1:8" s="27" customFormat="1" ht="12.75">
      <c r="A205" s="419"/>
      <c r="B205" s="438"/>
      <c r="C205" s="423"/>
      <c r="D205" s="132"/>
      <c r="E205" s="539"/>
      <c r="F205" s="240"/>
      <c r="G205" s="83"/>
      <c r="H205" s="83"/>
    </row>
    <row r="206" spans="1:8" s="27" customFormat="1" ht="63.6" customHeight="1">
      <c r="A206" s="448">
        <v>7</v>
      </c>
      <c r="B206" s="486" t="s">
        <v>240</v>
      </c>
      <c r="C206" s="287" t="s">
        <v>22</v>
      </c>
      <c r="D206" s="454">
        <v>10.66</v>
      </c>
      <c r="E206" s="538"/>
      <c r="F206" s="189">
        <f>E206*D206</f>
        <v>0</v>
      </c>
      <c r="G206" s="85"/>
      <c r="H206" s="85"/>
    </row>
    <row r="207" spans="1:8" s="27" customFormat="1" ht="12.75">
      <c r="A207" s="419"/>
      <c r="B207" s="451"/>
      <c r="C207" s="285"/>
      <c r="D207" s="132"/>
      <c r="E207" s="539"/>
      <c r="F207" s="421"/>
      <c r="G207" s="83"/>
      <c r="H207" s="83"/>
    </row>
    <row r="208" spans="1:8" s="27" customFormat="1" ht="51">
      <c r="A208" s="448">
        <v>8</v>
      </c>
      <c r="B208" s="483" t="s">
        <v>154</v>
      </c>
      <c r="C208" s="287" t="s">
        <v>22</v>
      </c>
      <c r="D208" s="454">
        <v>26.86</v>
      </c>
      <c r="E208" s="538"/>
      <c r="F208" s="189">
        <f>E208*D208</f>
        <v>0</v>
      </c>
      <c r="G208" s="85"/>
      <c r="H208" s="85"/>
    </row>
    <row r="209" spans="1:8" s="27" customFormat="1" ht="12.75">
      <c r="A209" s="419"/>
      <c r="B209" s="487"/>
      <c r="C209" s="177"/>
      <c r="D209" s="132"/>
      <c r="E209" s="539"/>
      <c r="F209" s="206"/>
      <c r="G209" s="85"/>
      <c r="H209" s="85"/>
    </row>
    <row r="210" spans="1:8" s="27" customFormat="1" ht="26.25" customHeight="1">
      <c r="A210" s="448">
        <v>9</v>
      </c>
      <c r="B210" s="488" t="s">
        <v>259</v>
      </c>
      <c r="C210" s="287" t="s">
        <v>22</v>
      </c>
      <c r="D210" s="454">
        <v>14.5</v>
      </c>
      <c r="E210" s="538"/>
      <c r="F210" s="189">
        <f>E210*D210</f>
        <v>0</v>
      </c>
      <c r="G210" s="85"/>
      <c r="H210" s="85"/>
    </row>
    <row r="211" spans="1:8" s="27" customFormat="1" ht="12.75">
      <c r="A211" s="419"/>
      <c r="B211" s="451"/>
      <c r="C211" s="423"/>
      <c r="D211" s="132"/>
      <c r="E211" s="387"/>
      <c r="F211" s="206"/>
      <c r="G211" s="85"/>
      <c r="H211" s="85"/>
    </row>
    <row r="212" spans="1:8" s="80" customFormat="1" ht="13.5" thickBot="1">
      <c r="A212" s="273"/>
      <c r="B212" s="455" t="s">
        <v>187</v>
      </c>
      <c r="C212" s="456"/>
      <c r="D212" s="457"/>
      <c r="E212" s="458"/>
      <c r="F212" s="277">
        <f>SUM(F190:F210)</f>
        <v>0</v>
      </c>
      <c r="G212" s="94"/>
      <c r="H212" s="94"/>
    </row>
    <row r="213" spans="1:8" s="27" customFormat="1" ht="13.5" thickTop="1">
      <c r="A213" s="419"/>
      <c r="B213" s="451"/>
      <c r="C213" s="285"/>
      <c r="D213" s="132"/>
      <c r="E213" s="387"/>
      <c r="F213" s="206"/>
      <c r="G213" s="85"/>
      <c r="H213" s="85"/>
    </row>
    <row r="214" spans="1:8" s="27" customFormat="1" ht="13.5" thickBot="1">
      <c r="A214" s="419"/>
      <c r="B214" s="422"/>
      <c r="C214" s="423"/>
      <c r="D214" s="132"/>
      <c r="E214" s="387"/>
      <c r="F214" s="421"/>
      <c r="G214" s="83"/>
      <c r="H214" s="83"/>
    </row>
    <row r="215" spans="1:8" s="27" customFormat="1" ht="13.5" thickBot="1">
      <c r="A215" s="431" t="s">
        <v>31</v>
      </c>
      <c r="B215" s="447" t="s">
        <v>32</v>
      </c>
      <c r="C215" s="423"/>
      <c r="D215" s="132"/>
      <c r="E215" s="387"/>
      <c r="F215" s="421"/>
      <c r="G215" s="83"/>
      <c r="H215" s="83"/>
    </row>
    <row r="216" spans="1:8" s="27" customFormat="1" ht="12.75">
      <c r="A216" s="419"/>
      <c r="B216" s="438"/>
      <c r="C216" s="423"/>
      <c r="D216" s="132"/>
      <c r="E216" s="387"/>
      <c r="F216" s="421"/>
      <c r="G216" s="83"/>
      <c r="H216" s="83"/>
    </row>
    <row r="217" spans="1:8" s="27" customFormat="1" ht="25.5">
      <c r="A217" s="448">
        <v>1</v>
      </c>
      <c r="B217" s="489" t="s">
        <v>260</v>
      </c>
      <c r="C217" s="287" t="s">
        <v>17</v>
      </c>
      <c r="D217" s="454">
        <v>12.89</v>
      </c>
      <c r="E217" s="538"/>
      <c r="F217" s="189">
        <f>E217*D217</f>
        <v>0</v>
      </c>
      <c r="G217" s="85"/>
      <c r="H217" s="85"/>
    </row>
    <row r="218" spans="1:8" s="27" customFormat="1" ht="12.75">
      <c r="A218" s="490"/>
      <c r="B218" s="490"/>
      <c r="C218" s="423"/>
      <c r="D218" s="132"/>
      <c r="E218" s="387"/>
      <c r="F218" s="128"/>
      <c r="G218" s="85"/>
      <c r="H218" s="85"/>
    </row>
    <row r="219" spans="1:8" s="80" customFormat="1" ht="13.5" thickBot="1">
      <c r="A219" s="273"/>
      <c r="B219" s="518" t="s">
        <v>162</v>
      </c>
      <c r="C219" s="519"/>
      <c r="D219" s="520"/>
      <c r="E219" s="458"/>
      <c r="F219" s="277">
        <f>SUM(F217:F217)</f>
        <v>0</v>
      </c>
      <c r="G219" s="94"/>
      <c r="H219" s="94"/>
    </row>
    <row r="220" spans="1:8" s="27" customFormat="1" ht="13.5" thickTop="1">
      <c r="A220" s="419"/>
      <c r="B220" s="462"/>
      <c r="C220" s="496"/>
      <c r="D220" s="497"/>
      <c r="E220" s="387"/>
      <c r="F220" s="421"/>
      <c r="G220" s="83"/>
      <c r="H220" s="83"/>
    </row>
    <row r="221" spans="1:8" s="27" customFormat="1" ht="13.5" thickBot="1">
      <c r="A221" s="419"/>
      <c r="B221" s="462"/>
      <c r="C221" s="496"/>
      <c r="D221" s="497"/>
      <c r="E221" s="387"/>
      <c r="F221" s="421"/>
      <c r="G221" s="83"/>
      <c r="H221" s="83"/>
    </row>
    <row r="222" spans="1:8" s="27" customFormat="1" ht="13.5" thickBot="1">
      <c r="A222" s="431" t="s">
        <v>34</v>
      </c>
      <c r="B222" s="447" t="s">
        <v>35</v>
      </c>
      <c r="C222" s="498"/>
      <c r="D222" s="132"/>
      <c r="E222" s="387"/>
      <c r="F222" s="421"/>
      <c r="G222" s="83"/>
      <c r="H222" s="83"/>
    </row>
    <row r="223" spans="1:8" s="27" customFormat="1" ht="12.75">
      <c r="A223" s="419"/>
      <c r="B223" s="462"/>
      <c r="C223" s="499"/>
      <c r="D223" s="132"/>
      <c r="E223" s="387"/>
      <c r="F223" s="421"/>
      <c r="G223" s="83"/>
      <c r="H223" s="83"/>
    </row>
    <row r="224" spans="1:8" s="27" customFormat="1" ht="38.25">
      <c r="A224" s="463">
        <v>1</v>
      </c>
      <c r="B224" s="500" t="s">
        <v>245</v>
      </c>
      <c r="C224" s="501"/>
      <c r="D224" s="466"/>
      <c r="E224" s="540"/>
      <c r="F224" s="502"/>
      <c r="G224" s="83"/>
      <c r="H224" s="83"/>
    </row>
    <row r="225" spans="1:8" s="27" customFormat="1" ht="12.75">
      <c r="A225" s="476"/>
      <c r="B225" s="503" t="s">
        <v>36</v>
      </c>
      <c r="C225" s="504" t="s">
        <v>17</v>
      </c>
      <c r="D225" s="479">
        <v>12.89</v>
      </c>
      <c r="E225" s="541"/>
      <c r="F225" s="480">
        <f>E225*D225</f>
        <v>0</v>
      </c>
      <c r="G225" s="85"/>
      <c r="H225" s="85"/>
    </row>
    <row r="226" spans="1:8" s="27" customFormat="1" ht="12.75">
      <c r="A226" s="419"/>
      <c r="B226" s="451"/>
      <c r="C226" s="285"/>
      <c r="D226" s="132"/>
      <c r="E226" s="539"/>
      <c r="F226" s="206"/>
      <c r="G226" s="85"/>
      <c r="H226" s="85"/>
    </row>
    <row r="227" spans="1:8" s="27" customFormat="1" ht="25.5">
      <c r="A227" s="463" t="s">
        <v>37</v>
      </c>
      <c r="B227" s="500" t="s">
        <v>244</v>
      </c>
      <c r="C227" s="501"/>
      <c r="D227" s="466"/>
      <c r="E227" s="540"/>
      <c r="F227" s="502"/>
      <c r="G227" s="83"/>
      <c r="H227" s="83"/>
    </row>
    <row r="228" spans="1:8" s="27" customFormat="1" ht="12.75">
      <c r="A228" s="476"/>
      <c r="B228" s="503" t="s">
        <v>38</v>
      </c>
      <c r="C228" s="504" t="s">
        <v>17</v>
      </c>
      <c r="D228" s="479">
        <v>12.89</v>
      </c>
      <c r="E228" s="541"/>
      <c r="F228" s="480">
        <f>E228*D228</f>
        <v>0</v>
      </c>
      <c r="G228" s="85"/>
      <c r="H228" s="85"/>
    </row>
    <row r="229" spans="1:8" s="27" customFormat="1" ht="12.75">
      <c r="A229" s="419"/>
      <c r="B229" s="451"/>
      <c r="C229" s="285"/>
      <c r="D229" s="132"/>
      <c r="E229" s="539"/>
      <c r="F229" s="206"/>
      <c r="G229" s="85"/>
      <c r="H229" s="85"/>
    </row>
    <row r="230" spans="1:8" s="27" customFormat="1" ht="12.75">
      <c r="A230" s="463">
        <v>3</v>
      </c>
      <c r="B230" s="667" t="s">
        <v>261</v>
      </c>
      <c r="C230" s="506"/>
      <c r="D230" s="466"/>
      <c r="E230" s="540"/>
      <c r="F230" s="507"/>
      <c r="G230" s="85"/>
      <c r="H230" s="85"/>
    </row>
    <row r="231" spans="1:8" s="27" customFormat="1" ht="12.75">
      <c r="A231" s="476"/>
      <c r="B231" s="535" t="s">
        <v>61</v>
      </c>
      <c r="C231" s="478" t="s">
        <v>18</v>
      </c>
      <c r="D231" s="479">
        <v>1</v>
      </c>
      <c r="E231" s="541"/>
      <c r="F231" s="480">
        <f>E231*D231</f>
        <v>0</v>
      </c>
      <c r="G231" s="85"/>
      <c r="H231" s="85"/>
    </row>
    <row r="232" spans="1:8" s="27" customFormat="1" ht="12.75">
      <c r="A232" s="419"/>
      <c r="B232" s="139"/>
      <c r="C232" s="382"/>
      <c r="D232" s="132"/>
      <c r="E232" s="539"/>
      <c r="F232" s="206"/>
      <c r="G232" s="85"/>
      <c r="H232" s="85"/>
    </row>
    <row r="233" spans="1:8" s="27" customFormat="1" ht="12.75">
      <c r="A233" s="463">
        <v>4</v>
      </c>
      <c r="B233" s="512" t="s">
        <v>41</v>
      </c>
      <c r="C233" s="501"/>
      <c r="D233" s="466"/>
      <c r="E233" s="540"/>
      <c r="F233" s="502"/>
      <c r="G233" s="83"/>
      <c r="H233" s="83"/>
    </row>
    <row r="234" spans="1:8" s="27" customFormat="1" ht="12.75">
      <c r="A234" s="476"/>
      <c r="B234" s="535" t="s">
        <v>42</v>
      </c>
      <c r="C234" s="478" t="s">
        <v>18</v>
      </c>
      <c r="D234" s="479">
        <v>3</v>
      </c>
      <c r="E234" s="541"/>
      <c r="F234" s="480">
        <f>E234*D234</f>
        <v>0</v>
      </c>
      <c r="G234" s="85"/>
      <c r="H234" s="85"/>
    </row>
    <row r="235" spans="1:8" s="27" customFormat="1" ht="12.75">
      <c r="A235" s="419"/>
      <c r="B235" s="513"/>
      <c r="C235" s="499"/>
      <c r="D235" s="132"/>
      <c r="E235" s="387"/>
      <c r="F235" s="206"/>
      <c r="G235" s="85"/>
      <c r="H235" s="85"/>
    </row>
    <row r="236" spans="1:8" s="27" customFormat="1" ht="12.75">
      <c r="A236" s="419"/>
      <c r="B236" s="462" t="s">
        <v>43</v>
      </c>
      <c r="C236" s="499"/>
      <c r="D236" s="132"/>
      <c r="E236" s="387"/>
      <c r="F236" s="421"/>
      <c r="G236" s="83"/>
      <c r="H236" s="83"/>
    </row>
    <row r="237" spans="1:8" s="27" customFormat="1" ht="12.75">
      <c r="A237" s="419"/>
      <c r="B237" s="462"/>
      <c r="C237" s="499"/>
      <c r="D237" s="132"/>
      <c r="E237" s="387"/>
      <c r="F237" s="421"/>
      <c r="G237" s="83"/>
      <c r="H237" s="83"/>
    </row>
    <row r="238" spans="1:8" s="27" customFormat="1" ht="51">
      <c r="A238" s="463">
        <v>1</v>
      </c>
      <c r="B238" s="514" t="s">
        <v>44</v>
      </c>
      <c r="C238" s="501"/>
      <c r="D238" s="466"/>
      <c r="E238" s="540"/>
      <c r="F238" s="502"/>
      <c r="G238" s="83"/>
      <c r="H238" s="83"/>
    </row>
    <row r="239" spans="1:8" s="27" customFormat="1" ht="12.75">
      <c r="A239" s="476"/>
      <c r="B239" s="503" t="s">
        <v>46</v>
      </c>
      <c r="C239" s="515" t="s">
        <v>18</v>
      </c>
      <c r="D239" s="479">
        <v>2</v>
      </c>
      <c r="E239" s="541"/>
      <c r="F239" s="480">
        <f>E239*D239</f>
        <v>0</v>
      </c>
      <c r="G239" s="85"/>
      <c r="H239" s="85"/>
    </row>
    <row r="240" spans="1:8" s="27" customFormat="1" ht="12.75">
      <c r="A240" s="419"/>
      <c r="B240" s="462"/>
      <c r="C240" s="499"/>
      <c r="D240" s="132"/>
      <c r="E240" s="539"/>
      <c r="F240" s="421"/>
      <c r="G240" s="83"/>
      <c r="H240" s="83"/>
    </row>
    <row r="241" spans="1:9" s="27" customFormat="1" ht="12.75" customHeight="1">
      <c r="A241" s="463">
        <v>2</v>
      </c>
      <c r="B241" s="514" t="s">
        <v>45</v>
      </c>
      <c r="C241" s="501"/>
      <c r="D241" s="466"/>
      <c r="E241" s="540"/>
      <c r="F241" s="502"/>
      <c r="G241" s="83"/>
      <c r="H241" s="83"/>
    </row>
    <row r="242" spans="1:9" s="27" customFormat="1" ht="12.75">
      <c r="A242" s="476"/>
      <c r="B242" s="503" t="s">
        <v>46</v>
      </c>
      <c r="C242" s="515" t="s">
        <v>18</v>
      </c>
      <c r="D242" s="479">
        <v>2</v>
      </c>
      <c r="E242" s="541"/>
      <c r="F242" s="480">
        <f>E242*D242</f>
        <v>0</v>
      </c>
      <c r="G242" s="85"/>
      <c r="H242" s="85"/>
    </row>
    <row r="243" spans="1:9" s="27" customFormat="1" ht="12.75">
      <c r="A243" s="513"/>
      <c r="B243" s="490"/>
      <c r="C243" s="423"/>
      <c r="D243" s="132"/>
      <c r="E243" s="387"/>
      <c r="F243" s="128"/>
      <c r="G243" s="85"/>
      <c r="H243" s="85"/>
    </row>
    <row r="244" spans="1:9" s="80" customFormat="1" ht="13.5" thickBot="1">
      <c r="A244" s="517"/>
      <c r="B244" s="518" t="s">
        <v>188</v>
      </c>
      <c r="C244" s="519"/>
      <c r="D244" s="520"/>
      <c r="E244" s="458"/>
      <c r="F244" s="277">
        <f>SUM(F225:F242)</f>
        <v>0</v>
      </c>
      <c r="G244" s="94"/>
      <c r="H244" s="94"/>
    </row>
    <row r="245" spans="1:9" s="27" customFormat="1" ht="13.5" thickTop="1">
      <c r="A245" s="536"/>
      <c r="B245" s="462"/>
      <c r="C245" s="496"/>
      <c r="D245" s="497"/>
      <c r="E245" s="387"/>
      <c r="F245" s="240"/>
      <c r="G245" s="83"/>
      <c r="H245" s="83"/>
    </row>
    <row r="246" spans="1:9" s="27" customFormat="1" ht="13.5" thickBot="1">
      <c r="A246" s="490"/>
      <c r="B246" s="462"/>
      <c r="C246" s="496"/>
      <c r="D246" s="497"/>
      <c r="E246" s="387"/>
      <c r="F246" s="240"/>
      <c r="G246" s="83"/>
      <c r="H246" s="83"/>
    </row>
    <row r="247" spans="1:9" s="27" customFormat="1" ht="13.5" thickBot="1">
      <c r="A247" s="431" t="s">
        <v>49</v>
      </c>
      <c r="B247" s="95" t="s">
        <v>189</v>
      </c>
      <c r="C247" s="423"/>
      <c r="D247" s="132"/>
      <c r="E247" s="387"/>
      <c r="F247" s="421"/>
      <c r="G247" s="83"/>
      <c r="H247" s="83"/>
    </row>
    <row r="248" spans="1:9" s="27" customFormat="1" ht="12.75">
      <c r="A248" s="419"/>
      <c r="B248" s="438"/>
      <c r="C248" s="423"/>
      <c r="D248" s="132"/>
      <c r="E248" s="387"/>
      <c r="F248" s="421"/>
      <c r="G248" s="83"/>
      <c r="H248" s="83"/>
    </row>
    <row r="249" spans="1:9" s="27" customFormat="1" ht="12.75">
      <c r="A249" s="448">
        <v>4</v>
      </c>
      <c r="B249" s="449" t="s">
        <v>255</v>
      </c>
      <c r="C249" s="450" t="s">
        <v>18</v>
      </c>
      <c r="D249" s="268">
        <v>2</v>
      </c>
      <c r="E249" s="538"/>
      <c r="F249" s="189">
        <f>E249*D249</f>
        <v>0</v>
      </c>
      <c r="G249" s="85"/>
      <c r="H249" s="85"/>
      <c r="I249" s="670"/>
    </row>
    <row r="250" spans="1:9" s="27" customFormat="1" ht="12.75">
      <c r="A250" s="419"/>
      <c r="B250" s="438"/>
      <c r="C250" s="423"/>
      <c r="D250" s="132"/>
      <c r="E250" s="539"/>
      <c r="F250" s="421"/>
      <c r="G250" s="83"/>
      <c r="H250" s="83"/>
    </row>
    <row r="251" spans="1:9" s="27" customFormat="1" ht="38.25">
      <c r="A251" s="463">
        <v>5</v>
      </c>
      <c r="B251" s="514" t="s">
        <v>50</v>
      </c>
      <c r="C251" s="465"/>
      <c r="D251" s="465"/>
      <c r="E251" s="540"/>
      <c r="F251" s="502"/>
      <c r="G251" s="83"/>
      <c r="H251" s="83"/>
    </row>
    <row r="252" spans="1:9" s="27" customFormat="1" ht="12.75">
      <c r="A252" s="476"/>
      <c r="B252" s="503" t="s">
        <v>51</v>
      </c>
      <c r="C252" s="504" t="s">
        <v>17</v>
      </c>
      <c r="D252" s="479">
        <v>12.89</v>
      </c>
      <c r="E252" s="541"/>
      <c r="F252" s="480">
        <f>E252*D252</f>
        <v>0</v>
      </c>
      <c r="G252" s="85"/>
      <c r="H252" s="85"/>
    </row>
    <row r="253" spans="1:9" s="27" customFormat="1" ht="12.75">
      <c r="A253" s="419"/>
      <c r="B253" s="451"/>
      <c r="C253" s="285"/>
      <c r="D253" s="132"/>
      <c r="E253" s="539"/>
      <c r="F253" s="421"/>
      <c r="G253" s="83"/>
      <c r="H253" s="83"/>
    </row>
    <row r="254" spans="1:9" s="27" customFormat="1" ht="25.5" customHeight="1">
      <c r="A254" s="448">
        <v>5</v>
      </c>
      <c r="B254" s="449" t="s">
        <v>158</v>
      </c>
      <c r="C254" s="450" t="s">
        <v>18</v>
      </c>
      <c r="D254" s="268">
        <v>2</v>
      </c>
      <c r="E254" s="538"/>
      <c r="F254" s="189">
        <f>E254*D254</f>
        <v>0</v>
      </c>
      <c r="G254" s="85"/>
      <c r="H254" s="85"/>
    </row>
    <row r="255" spans="1:9" s="27" customFormat="1" ht="12.75">
      <c r="A255" s="419"/>
      <c r="B255" s="451"/>
      <c r="C255" s="285"/>
      <c r="D255" s="132"/>
      <c r="E255" s="539"/>
      <c r="F255" s="421"/>
      <c r="G255" s="83"/>
      <c r="H255" s="83"/>
    </row>
    <row r="256" spans="1:9" s="27" customFormat="1" ht="63.75">
      <c r="A256" s="448">
        <v>6</v>
      </c>
      <c r="B256" s="449" t="s">
        <v>256</v>
      </c>
      <c r="C256" s="450" t="s">
        <v>18</v>
      </c>
      <c r="D256" s="268">
        <v>2</v>
      </c>
      <c r="E256" s="538"/>
      <c r="F256" s="189">
        <f>E256*D256</f>
        <v>0</v>
      </c>
      <c r="G256" s="85"/>
      <c r="H256" s="85"/>
      <c r="I256" s="650"/>
    </row>
    <row r="257" spans="1:9" s="27" customFormat="1" ht="12.75">
      <c r="A257" s="419"/>
      <c r="B257" s="451"/>
      <c r="C257" s="285"/>
      <c r="D257" s="133"/>
      <c r="E257" s="539"/>
      <c r="F257" s="206"/>
      <c r="G257" s="85"/>
      <c r="H257" s="85"/>
    </row>
    <row r="258" spans="1:9" s="27" customFormat="1" ht="25.5">
      <c r="A258" s="448">
        <v>7</v>
      </c>
      <c r="B258" s="449" t="s">
        <v>54</v>
      </c>
      <c r="C258" s="450" t="s">
        <v>17</v>
      </c>
      <c r="D258" s="454">
        <v>12.89</v>
      </c>
      <c r="E258" s="538"/>
      <c r="F258" s="189">
        <f>E258*D258</f>
        <v>0</v>
      </c>
      <c r="G258" s="85"/>
      <c r="H258" s="85"/>
    </row>
    <row r="259" spans="1:9" s="27" customFormat="1" ht="12.75">
      <c r="A259" s="419"/>
      <c r="B259" s="451"/>
      <c r="C259" s="285"/>
      <c r="D259" s="132"/>
      <c r="E259" s="539"/>
      <c r="F259" s="206"/>
      <c r="G259" s="85"/>
      <c r="H259" s="85"/>
    </row>
    <row r="260" spans="1:9" s="27" customFormat="1" ht="25.5">
      <c r="A260" s="448">
        <v>9</v>
      </c>
      <c r="B260" s="449" t="s">
        <v>257</v>
      </c>
      <c r="C260" s="450" t="s">
        <v>17</v>
      </c>
      <c r="D260" s="454">
        <v>12.89</v>
      </c>
      <c r="E260" s="538"/>
      <c r="F260" s="189">
        <f>E260*D260</f>
        <v>0</v>
      </c>
      <c r="G260" s="85"/>
      <c r="H260" s="85"/>
      <c r="I260" s="650"/>
    </row>
    <row r="261" spans="1:9" s="27" customFormat="1" ht="12.75">
      <c r="A261" s="419"/>
      <c r="B261" s="451"/>
      <c r="C261" s="285"/>
      <c r="D261" s="132"/>
      <c r="E261" s="539"/>
      <c r="F261" s="421"/>
      <c r="G261" s="83"/>
      <c r="H261" s="83"/>
    </row>
    <row r="262" spans="1:9" s="27" customFormat="1" ht="12.75">
      <c r="A262" s="448">
        <v>10</v>
      </c>
      <c r="B262" s="449" t="s">
        <v>55</v>
      </c>
      <c r="C262" s="450" t="s">
        <v>17</v>
      </c>
      <c r="D262" s="454">
        <v>12.89</v>
      </c>
      <c r="E262" s="538"/>
      <c r="F262" s="189">
        <f>E262*D262</f>
        <v>0</v>
      </c>
      <c r="G262" s="85"/>
      <c r="H262" s="85"/>
    </row>
    <row r="263" spans="1:9" s="27" customFormat="1" ht="12.75">
      <c r="A263" s="513"/>
      <c r="B263" s="490"/>
      <c r="C263" s="423"/>
      <c r="D263" s="132"/>
      <c r="E263" s="387"/>
      <c r="F263" s="391"/>
      <c r="G263" s="85"/>
      <c r="H263" s="85"/>
    </row>
    <row r="264" spans="1:9" s="80" customFormat="1" ht="13.5" thickBot="1">
      <c r="A264" s="537"/>
      <c r="B264" s="455" t="s">
        <v>190</v>
      </c>
      <c r="C264" s="519"/>
      <c r="D264" s="520"/>
      <c r="E264" s="458"/>
      <c r="F264" s="277">
        <f>SUM(F249:F262)</f>
        <v>0</v>
      </c>
      <c r="G264" s="94"/>
      <c r="H264" s="94"/>
    </row>
    <row r="265" spans="1:9" s="27" customFormat="1" ht="13.5" thickTop="1">
      <c r="A265" s="522"/>
      <c r="B265" s="438"/>
      <c r="C265" s="496"/>
      <c r="D265" s="497"/>
      <c r="E265" s="387"/>
      <c r="F265" s="240"/>
      <c r="G265" s="83"/>
      <c r="H265" s="83"/>
    </row>
    <row r="266" spans="1:9" s="27" customFormat="1" ht="12.75">
      <c r="G266" s="83"/>
      <c r="H266" s="83"/>
    </row>
    <row r="267" spans="1:9" s="27" customFormat="1" ht="12.75">
      <c r="G267" s="83"/>
      <c r="H267" s="83"/>
    </row>
    <row r="268" spans="1:9" s="27" customFormat="1" ht="12.75">
      <c r="G268" s="83"/>
      <c r="H268" s="83"/>
    </row>
    <row r="269" spans="1:9" s="27" customFormat="1" ht="12.75">
      <c r="G269" s="83"/>
      <c r="H269" s="83"/>
    </row>
    <row r="270" spans="1:9" s="27" customFormat="1" ht="12.75">
      <c r="G270" s="83"/>
      <c r="H270" s="83"/>
    </row>
    <row r="271" spans="1:9" s="27" customFormat="1" ht="12.75">
      <c r="G271" s="83"/>
      <c r="H271" s="83"/>
    </row>
    <row r="272" spans="1:9" s="27" customFormat="1" ht="12.75">
      <c r="G272" s="82"/>
      <c r="H272" s="82"/>
    </row>
    <row r="273" spans="1:8" s="27" customFormat="1" ht="12.75">
      <c r="G273" s="82"/>
      <c r="H273" s="82"/>
    </row>
    <row r="274" spans="1:8" s="27" customFormat="1" ht="12.75">
      <c r="G274" s="82"/>
      <c r="H274" s="82"/>
    </row>
    <row r="275" spans="1:8" s="27" customFormat="1" ht="12.75">
      <c r="G275" s="87"/>
      <c r="H275" s="87"/>
    </row>
    <row r="276" spans="1:8" s="27" customFormat="1" ht="12.75">
      <c r="G276" s="82"/>
      <c r="H276" s="82"/>
    </row>
    <row r="277" spans="1:8" s="27" customFormat="1" ht="12.75">
      <c r="G277" s="82"/>
      <c r="H277" s="82"/>
    </row>
    <row r="278" spans="1:8" s="27" customFormat="1" ht="12.75">
      <c r="G278" s="82"/>
      <c r="H278" s="82"/>
    </row>
    <row r="279" spans="1:8" s="27" customFormat="1" ht="12.75">
      <c r="G279" s="82"/>
      <c r="H279" s="82"/>
    </row>
    <row r="280" spans="1:8" s="27" customFormat="1" ht="12.75">
      <c r="G280" s="82"/>
      <c r="H280" s="82"/>
    </row>
    <row r="281" spans="1:8" s="27" customFormat="1" ht="12.75">
      <c r="G281" s="82"/>
      <c r="H281" s="82"/>
    </row>
    <row r="282" spans="1:8" s="27" customFormat="1" ht="12.75">
      <c r="G282" s="82"/>
      <c r="H282" s="82"/>
    </row>
    <row r="283" spans="1:8" s="27" customFormat="1" ht="12.75">
      <c r="G283" s="88"/>
      <c r="H283" s="88"/>
    </row>
    <row r="284" spans="1:8" s="27" customFormat="1" ht="12.75">
      <c r="G284" s="82"/>
      <c r="H284" s="82"/>
    </row>
    <row r="285" spans="1:8" s="27" customFormat="1" ht="12.75">
      <c r="A285" s="1"/>
      <c r="B285" s="13"/>
      <c r="C285" s="10"/>
      <c r="D285" s="25"/>
      <c r="E285" s="38"/>
      <c r="F285" s="45"/>
    </row>
    <row r="286" spans="1:8" s="27" customFormat="1" ht="12.75">
      <c r="A286" s="1"/>
      <c r="B286" s="14"/>
      <c r="C286" s="10"/>
      <c r="D286" s="25"/>
      <c r="E286" s="38"/>
      <c r="F286" s="42"/>
    </row>
    <row r="287" spans="1:8" s="27" customFormat="1" ht="12.75">
      <c r="A287" s="1"/>
      <c r="B287" s="12"/>
      <c r="C287" s="10"/>
      <c r="D287" s="25"/>
      <c r="E287" s="38"/>
      <c r="F287" s="42"/>
    </row>
    <row r="288" spans="1:8" s="27" customFormat="1" ht="12.75">
      <c r="A288" s="1"/>
      <c r="B288" s="12"/>
      <c r="C288" s="10"/>
      <c r="D288" s="25"/>
      <c r="E288" s="39"/>
      <c r="F288" s="43"/>
    </row>
    <row r="289" spans="1:6" s="27" customFormat="1" ht="12.75">
      <c r="A289" s="1"/>
      <c r="B289" s="15"/>
      <c r="C289" s="10"/>
      <c r="D289" s="25"/>
      <c r="E289" s="38"/>
      <c r="F289" s="44"/>
    </row>
    <row r="290" spans="1:6" s="27" customFormat="1" ht="12.75">
      <c r="A290" s="1"/>
      <c r="B290" s="13"/>
      <c r="C290" s="10"/>
      <c r="D290" s="25"/>
      <c r="E290" s="38"/>
      <c r="F290" s="43"/>
    </row>
    <row r="291" spans="1:6" s="27" customFormat="1" ht="12.75">
      <c r="A291" s="11"/>
      <c r="B291" s="13"/>
      <c r="C291" s="10"/>
      <c r="D291" s="25"/>
      <c r="E291" s="38"/>
      <c r="F291" s="43"/>
    </row>
    <row r="292" spans="1:6" s="27" customFormat="1" ht="12.75">
      <c r="A292" s="11"/>
      <c r="B292" s="15"/>
      <c r="C292" s="10"/>
      <c r="D292" s="25"/>
      <c r="E292" s="38"/>
      <c r="F292" s="44"/>
    </row>
    <row r="293" spans="1:6" s="27" customFormat="1" ht="12.75">
      <c r="A293" s="11"/>
      <c r="B293" s="13"/>
      <c r="C293" s="10"/>
      <c r="D293" s="25"/>
      <c r="E293" s="38"/>
      <c r="F293" s="43"/>
    </row>
    <row r="294" spans="1:6" s="28" customFormat="1">
      <c r="A294" s="11"/>
      <c r="B294" s="13"/>
      <c r="C294" s="10"/>
      <c r="D294" s="25"/>
      <c r="E294" s="38"/>
      <c r="F294" s="43"/>
    </row>
    <row r="295" spans="1:6" s="28" customFormat="1">
      <c r="A295" s="11"/>
      <c r="B295" s="15"/>
      <c r="C295" s="10"/>
      <c r="D295" s="25"/>
      <c r="E295" s="38"/>
      <c r="F295" s="44"/>
    </row>
    <row r="296" spans="1:6" s="28" customFormat="1">
      <c r="B296" s="31"/>
      <c r="C296" s="32"/>
      <c r="D296" s="32"/>
      <c r="E296" s="40"/>
      <c r="F296" s="41"/>
    </row>
    <row r="297" spans="1:6" s="28" customFormat="1">
      <c r="B297" s="31"/>
      <c r="C297" s="32"/>
      <c r="D297" s="32"/>
      <c r="E297" s="40"/>
      <c r="F297" s="41"/>
    </row>
  </sheetData>
  <sheetProtection sheet="1" objects="1" scenarios="1"/>
  <mergeCells count="2">
    <mergeCell ref="B20:F20"/>
    <mergeCell ref="A3:E3"/>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vodovoda&amp;R&amp;9&amp;P/&amp;N</oddFooter>
  </headerFooter>
  <rowBreaks count="9" manualBreakCount="9">
    <brk id="21" max="16383" man="1"/>
    <brk id="41" max="16383" man="1"/>
    <brk id="93" max="5" man="1"/>
    <brk id="129" max="5" man="1"/>
    <brk id="153" max="5" man="1"/>
    <brk id="176" max="16383" man="1"/>
    <brk id="187" max="5" man="1"/>
    <brk id="214" max="5" man="1"/>
    <brk id="24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Zeros="0" view="pageBreakPreview" zoomScaleNormal="100" zoomScaleSheetLayoutView="100" workbookViewId="0"/>
  </sheetViews>
  <sheetFormatPr defaultColWidth="9.140625" defaultRowHeight="12.75"/>
  <cols>
    <col min="1" max="1" width="5" style="4" customWidth="1"/>
    <col min="2" max="2" width="42.7109375" style="16" customWidth="1"/>
    <col min="3" max="3" width="7.5703125" style="26" customWidth="1"/>
    <col min="4" max="4" width="8.28515625" style="2" bestFit="1" customWidth="1"/>
    <col min="5" max="5" width="9.85546875" style="3" customWidth="1"/>
    <col min="6" max="6" width="13.28515625" style="3" customWidth="1"/>
    <col min="7" max="16384" width="9.140625" style="33"/>
  </cols>
  <sheetData>
    <row r="1" spans="1:6">
      <c r="A1" s="127"/>
      <c r="B1" s="125"/>
      <c r="C1" s="126"/>
      <c r="D1" s="126"/>
      <c r="E1" s="127"/>
      <c r="F1" s="295"/>
    </row>
    <row r="2" spans="1:6">
      <c r="A2" s="127"/>
      <c r="B2" s="125"/>
      <c r="C2" s="126"/>
      <c r="D2" s="126"/>
      <c r="E2" s="127"/>
      <c r="F2" s="295"/>
    </row>
    <row r="3" spans="1:6" ht="15.75">
      <c r="A3" s="682" t="s">
        <v>207</v>
      </c>
      <c r="B3" s="682"/>
      <c r="C3" s="682"/>
      <c r="D3" s="682"/>
      <c r="E3" s="682"/>
      <c r="F3" s="682"/>
    </row>
    <row r="4" spans="1:6" ht="15">
      <c r="A4" s="296"/>
      <c r="B4" s="125"/>
      <c r="C4" s="126"/>
      <c r="D4" s="126"/>
      <c r="E4" s="127"/>
      <c r="F4" s="295"/>
    </row>
    <row r="5" spans="1:6" ht="15">
      <c r="A5" s="297" t="s">
        <v>199</v>
      </c>
      <c r="B5" s="298"/>
      <c r="C5" s="299"/>
      <c r="D5" s="300"/>
      <c r="E5" s="295"/>
      <c r="F5" s="295"/>
    </row>
    <row r="6" spans="1:6">
      <c r="A6" s="301"/>
      <c r="B6" s="298"/>
      <c r="C6" s="299"/>
      <c r="D6" s="300"/>
      <c r="E6" s="295"/>
      <c r="F6" s="295"/>
    </row>
    <row r="7" spans="1:6">
      <c r="A7" s="301"/>
      <c r="B7" s="298"/>
      <c r="C7" s="299"/>
      <c r="D7" s="300"/>
      <c r="E7" s="295"/>
      <c r="F7" s="295"/>
    </row>
    <row r="8" spans="1:6">
      <c r="A8" s="301"/>
      <c r="B8" s="302"/>
      <c r="C8" s="303"/>
      <c r="D8" s="304"/>
      <c r="E8" s="305"/>
      <c r="F8" s="305"/>
    </row>
    <row r="9" spans="1:6" ht="15">
      <c r="A9" s="98" t="s">
        <v>200</v>
      </c>
      <c r="B9" s="306" t="s">
        <v>32</v>
      </c>
      <c r="C9" s="307"/>
      <c r="D9" s="308"/>
      <c r="E9" s="309"/>
      <c r="F9" s="310">
        <f>F28</f>
        <v>0</v>
      </c>
    </row>
    <row r="10" spans="1:6" ht="15">
      <c r="A10" s="99" t="s">
        <v>201</v>
      </c>
      <c r="B10" s="311" t="s">
        <v>203</v>
      </c>
      <c r="C10" s="312"/>
      <c r="D10" s="312"/>
      <c r="E10" s="313"/>
      <c r="F10" s="314">
        <f>F48</f>
        <v>0</v>
      </c>
    </row>
    <row r="11" spans="1:6" ht="15.75" thickBot="1">
      <c r="A11" s="100" t="s">
        <v>202</v>
      </c>
      <c r="B11" s="315" t="s">
        <v>204</v>
      </c>
      <c r="C11" s="316"/>
      <c r="D11" s="316"/>
      <c r="E11" s="317"/>
      <c r="F11" s="318">
        <f>F58</f>
        <v>400</v>
      </c>
    </row>
    <row r="12" spans="1:6" ht="15">
      <c r="A12" s="101"/>
      <c r="B12" s="319"/>
      <c r="C12" s="320"/>
      <c r="D12" s="320"/>
      <c r="E12" s="321"/>
      <c r="F12" s="322"/>
    </row>
    <row r="13" spans="1:6" ht="15.75" thickBot="1">
      <c r="A13" s="323"/>
      <c r="B13" s="324" t="s">
        <v>205</v>
      </c>
      <c r="C13" s="325"/>
      <c r="D13" s="326"/>
      <c r="E13" s="327"/>
      <c r="F13" s="328">
        <f>SUM(F9:F11)</f>
        <v>400</v>
      </c>
    </row>
    <row r="14" spans="1:6" ht="15" thickTop="1">
      <c r="A14" s="323"/>
      <c r="B14" s="329"/>
      <c r="C14" s="330"/>
      <c r="D14" s="331"/>
      <c r="E14" s="321"/>
      <c r="F14" s="321"/>
    </row>
    <row r="15" spans="1:6" ht="14.25">
      <c r="A15" s="323"/>
      <c r="B15" s="329"/>
      <c r="C15" s="330"/>
      <c r="D15" s="331"/>
      <c r="E15" s="321"/>
      <c r="F15" s="321"/>
    </row>
    <row r="16" spans="1:6" ht="30" customHeight="1">
      <c r="A16" s="323"/>
      <c r="B16" s="681" t="s">
        <v>237</v>
      </c>
      <c r="C16" s="681"/>
      <c r="D16" s="681"/>
      <c r="E16" s="681"/>
      <c r="F16" s="681"/>
    </row>
    <row r="17" spans="1:6">
      <c r="A17" s="301"/>
      <c r="B17" s="332"/>
      <c r="C17" s="299"/>
      <c r="D17" s="300"/>
      <c r="E17" s="295"/>
      <c r="F17" s="295"/>
    </row>
    <row r="18" spans="1:6" ht="13.5" thickBot="1">
      <c r="A18" s="301"/>
      <c r="B18" s="332"/>
      <c r="C18" s="299"/>
      <c r="D18" s="300"/>
      <c r="E18" s="295"/>
      <c r="F18" s="295"/>
    </row>
    <row r="19" spans="1:6" ht="15" thickBot="1">
      <c r="A19" s="323"/>
      <c r="B19" s="333" t="s">
        <v>63</v>
      </c>
      <c r="C19" s="331"/>
      <c r="D19" s="334"/>
      <c r="E19" s="335"/>
      <c r="F19" s="335"/>
    </row>
    <row r="20" spans="1:6" ht="14.25">
      <c r="A20" s="323"/>
      <c r="B20" s="336"/>
      <c r="C20" s="330"/>
      <c r="D20" s="331"/>
      <c r="E20" s="321"/>
      <c r="F20" s="321"/>
    </row>
    <row r="21" spans="1:6">
      <c r="A21" s="102" t="s">
        <v>209</v>
      </c>
      <c r="B21" s="103" t="s">
        <v>210</v>
      </c>
      <c r="C21" s="104" t="s">
        <v>185</v>
      </c>
      <c r="D21" s="105" t="s">
        <v>127</v>
      </c>
      <c r="E21" s="265" t="s">
        <v>211</v>
      </c>
      <c r="F21" s="104" t="s">
        <v>176</v>
      </c>
    </row>
    <row r="22" spans="1:6" ht="5.0999999999999996" customHeight="1">
      <c r="A22" s="337"/>
      <c r="B22" s="338"/>
      <c r="C22" s="339"/>
      <c r="D22" s="340"/>
      <c r="E22" s="341"/>
      <c r="F22" s="341"/>
    </row>
    <row r="23" spans="1:6" s="30" customFormat="1" ht="38.25" customHeight="1">
      <c r="A23" s="448">
        <v>1</v>
      </c>
      <c r="B23" s="668" t="s">
        <v>64</v>
      </c>
      <c r="C23" s="268">
        <v>1</v>
      </c>
      <c r="D23" s="269" t="s">
        <v>18</v>
      </c>
      <c r="E23" s="291"/>
      <c r="F23" s="669">
        <f>E23*C23</f>
        <v>0</v>
      </c>
    </row>
    <row r="24" spans="1:6" ht="38.25">
      <c r="A24" s="342">
        <v>2</v>
      </c>
      <c r="B24" s="347" t="s">
        <v>65</v>
      </c>
      <c r="C24" s="344">
        <v>1</v>
      </c>
      <c r="D24" s="344" t="s">
        <v>18</v>
      </c>
      <c r="E24" s="380"/>
      <c r="F24" s="346">
        <f>E24*C24</f>
        <v>0</v>
      </c>
    </row>
    <row r="25" spans="1:6" ht="25.5">
      <c r="A25" s="342">
        <v>3</v>
      </c>
      <c r="B25" s="343" t="s">
        <v>66</v>
      </c>
      <c r="C25" s="345">
        <v>0.5</v>
      </c>
      <c r="D25" s="345" t="s">
        <v>67</v>
      </c>
      <c r="E25" s="377"/>
      <c r="F25" s="346">
        <f>E25*C25</f>
        <v>0</v>
      </c>
    </row>
    <row r="26" spans="1:6">
      <c r="A26" s="342">
        <v>4</v>
      </c>
      <c r="B26" s="343" t="s">
        <v>68</v>
      </c>
      <c r="C26" s="344">
        <v>1</v>
      </c>
      <c r="D26" s="345" t="s">
        <v>69</v>
      </c>
      <c r="E26" s="377"/>
      <c r="F26" s="346">
        <f>E26*C26</f>
        <v>0</v>
      </c>
    </row>
    <row r="27" spans="1:6">
      <c r="A27" s="301"/>
      <c r="B27" s="348"/>
      <c r="C27" s="349"/>
      <c r="D27" s="350"/>
      <c r="E27" s="351"/>
      <c r="F27" s="351"/>
    </row>
    <row r="28" spans="1:6" ht="13.5" thickBot="1">
      <c r="A28" s="352"/>
      <c r="B28" s="353" t="s">
        <v>162</v>
      </c>
      <c r="C28" s="354"/>
      <c r="D28" s="355"/>
      <c r="E28" s="356"/>
      <c r="F28" s="357">
        <f>SUM(F23:F26)</f>
        <v>0</v>
      </c>
    </row>
    <row r="29" spans="1:6" ht="13.5" thickTop="1">
      <c r="A29" s="352"/>
      <c r="B29" s="358"/>
      <c r="C29" s="303"/>
      <c r="D29" s="304"/>
      <c r="E29" s="305"/>
      <c r="F29" s="305"/>
    </row>
    <row r="30" spans="1:6" ht="13.5" thickBot="1">
      <c r="A30" s="301"/>
      <c r="B30" s="332"/>
      <c r="C30" s="300"/>
      <c r="D30" s="299"/>
      <c r="E30" s="295"/>
      <c r="F30" s="295"/>
    </row>
    <row r="31" spans="1:6" ht="13.5" thickBot="1">
      <c r="A31" s="301"/>
      <c r="B31" s="333" t="s">
        <v>70</v>
      </c>
      <c r="C31" s="300"/>
      <c r="D31" s="359"/>
      <c r="E31" s="295"/>
      <c r="F31" s="295"/>
    </row>
    <row r="32" spans="1:6">
      <c r="A32" s="301"/>
      <c r="B32" s="302"/>
      <c r="C32" s="300"/>
      <c r="D32" s="299"/>
      <c r="E32" s="295"/>
      <c r="F32" s="295"/>
    </row>
    <row r="33" spans="1:6">
      <c r="A33" s="102" t="s">
        <v>209</v>
      </c>
      <c r="B33" s="103" t="s">
        <v>210</v>
      </c>
      <c r="C33" s="104" t="s">
        <v>185</v>
      </c>
      <c r="D33" s="105" t="s">
        <v>127</v>
      </c>
      <c r="E33" s="265" t="s">
        <v>211</v>
      </c>
      <c r="F33" s="104" t="s">
        <v>176</v>
      </c>
    </row>
    <row r="34" spans="1:6" s="106" customFormat="1" ht="5.0999999999999996" customHeight="1">
      <c r="A34" s="107"/>
      <c r="B34" s="108"/>
      <c r="C34" s="109"/>
      <c r="D34" s="110"/>
      <c r="E34" s="360"/>
      <c r="F34" s="109"/>
    </row>
    <row r="35" spans="1:6" ht="38.25">
      <c r="A35" s="361">
        <v>1</v>
      </c>
      <c r="B35" s="362" t="s">
        <v>224</v>
      </c>
      <c r="C35" s="363">
        <v>1</v>
      </c>
      <c r="D35" s="363" t="s">
        <v>18</v>
      </c>
      <c r="E35" s="378"/>
      <c r="F35" s="364">
        <f>E35*C35</f>
        <v>0</v>
      </c>
    </row>
    <row r="36" spans="1:6" s="106" customFormat="1" ht="25.5">
      <c r="A36" s="365"/>
      <c r="B36" s="366" t="s">
        <v>213</v>
      </c>
      <c r="C36" s="367"/>
      <c r="D36" s="367"/>
      <c r="E36" s="379"/>
      <c r="F36" s="368"/>
    </row>
    <row r="37" spans="1:6" s="106" customFormat="1" ht="25.5">
      <c r="A37" s="365"/>
      <c r="B37" s="366" t="s">
        <v>214</v>
      </c>
      <c r="C37" s="367"/>
      <c r="D37" s="367"/>
      <c r="E37" s="379"/>
      <c r="F37" s="368"/>
    </row>
    <row r="38" spans="1:6" s="106" customFormat="1">
      <c r="A38" s="365"/>
      <c r="B38" s="366" t="s">
        <v>215</v>
      </c>
      <c r="C38" s="367"/>
      <c r="D38" s="367"/>
      <c r="E38" s="379"/>
      <c r="F38" s="368"/>
    </row>
    <row r="39" spans="1:6" s="106" customFormat="1" ht="25.5">
      <c r="A39" s="365"/>
      <c r="B39" s="366" t="s">
        <v>216</v>
      </c>
      <c r="C39" s="367"/>
      <c r="D39" s="367"/>
      <c r="E39" s="379"/>
      <c r="F39" s="368"/>
    </row>
    <row r="40" spans="1:6" s="106" customFormat="1" ht="25.5">
      <c r="A40" s="365"/>
      <c r="B40" s="366" t="s">
        <v>217</v>
      </c>
      <c r="C40" s="367"/>
      <c r="D40" s="367"/>
      <c r="E40" s="379"/>
      <c r="F40" s="368"/>
    </row>
    <row r="41" spans="1:6" s="106" customFormat="1">
      <c r="A41" s="365"/>
      <c r="B41" s="366" t="s">
        <v>218</v>
      </c>
      <c r="C41" s="367"/>
      <c r="D41" s="367"/>
      <c r="E41" s="379"/>
      <c r="F41" s="368"/>
    </row>
    <row r="42" spans="1:6" s="106" customFormat="1" ht="25.5">
      <c r="A42" s="365"/>
      <c r="B42" s="366" t="s">
        <v>219</v>
      </c>
      <c r="C42" s="367"/>
      <c r="D42" s="367"/>
      <c r="E42" s="379"/>
      <c r="F42" s="368"/>
    </row>
    <row r="43" spans="1:6" s="106" customFormat="1">
      <c r="A43" s="365"/>
      <c r="B43" s="366" t="s">
        <v>220</v>
      </c>
      <c r="C43" s="367"/>
      <c r="D43" s="367"/>
      <c r="E43" s="379"/>
      <c r="F43" s="368"/>
    </row>
    <row r="44" spans="1:6" s="106" customFormat="1">
      <c r="A44" s="365"/>
      <c r="B44" s="366" t="s">
        <v>221</v>
      </c>
      <c r="C44" s="367"/>
      <c r="D44" s="367"/>
      <c r="E44" s="379"/>
      <c r="F44" s="368"/>
    </row>
    <row r="45" spans="1:6" s="106" customFormat="1" ht="25.5">
      <c r="A45" s="365"/>
      <c r="B45" s="366" t="s">
        <v>222</v>
      </c>
      <c r="C45" s="367"/>
      <c r="D45" s="367"/>
      <c r="E45" s="379"/>
      <c r="F45" s="368"/>
    </row>
    <row r="46" spans="1:6" s="106" customFormat="1" ht="25.5">
      <c r="A46" s="365"/>
      <c r="B46" s="366" t="s">
        <v>223</v>
      </c>
      <c r="C46" s="367"/>
      <c r="D46" s="367"/>
      <c r="E46" s="379"/>
      <c r="F46" s="368"/>
    </row>
    <row r="47" spans="1:6">
      <c r="A47" s="301"/>
      <c r="B47" s="369"/>
      <c r="C47" s="370"/>
      <c r="D47" s="300"/>
      <c r="E47" s="128"/>
      <c r="F47" s="371"/>
    </row>
    <row r="48" spans="1:6" ht="13.5" thickBot="1">
      <c r="A48" s="352"/>
      <c r="B48" s="353" t="s">
        <v>212</v>
      </c>
      <c r="C48" s="354"/>
      <c r="D48" s="355"/>
      <c r="E48" s="372"/>
      <c r="F48" s="357">
        <f>F35</f>
        <v>0</v>
      </c>
    </row>
    <row r="49" spans="1:8" ht="13.5" thickTop="1">
      <c r="A49" s="301"/>
      <c r="B49" s="332"/>
      <c r="C49" s="300"/>
      <c r="D49" s="299"/>
      <c r="E49" s="295"/>
      <c r="F49" s="295"/>
    </row>
    <row r="50" spans="1:8" ht="13.5" thickBot="1">
      <c r="A50" s="352"/>
      <c r="B50" s="302"/>
      <c r="C50" s="303"/>
      <c r="D50" s="304"/>
      <c r="E50" s="305"/>
      <c r="F50" s="305"/>
    </row>
    <row r="51" spans="1:8" ht="13.5" thickBot="1">
      <c r="A51" s="301"/>
      <c r="B51" s="333" t="s">
        <v>71</v>
      </c>
      <c r="C51" s="300"/>
      <c r="D51" s="359"/>
      <c r="E51" s="295"/>
      <c r="F51" s="295"/>
    </row>
    <row r="52" spans="1:8">
      <c r="A52" s="301"/>
      <c r="B52" s="302"/>
      <c r="C52" s="300"/>
      <c r="D52" s="299"/>
      <c r="E52" s="295"/>
      <c r="F52" s="295"/>
    </row>
    <row r="53" spans="1:8">
      <c r="A53" s="102" t="s">
        <v>209</v>
      </c>
      <c r="B53" s="103" t="s">
        <v>210</v>
      </c>
      <c r="C53" s="104" t="s">
        <v>185</v>
      </c>
      <c r="D53" s="105" t="s">
        <v>127</v>
      </c>
      <c r="E53" s="265" t="s">
        <v>211</v>
      </c>
      <c r="F53" s="104" t="s">
        <v>176</v>
      </c>
    </row>
    <row r="54" spans="1:8" s="106" customFormat="1" ht="5.0999999999999996" customHeight="1">
      <c r="A54" s="111"/>
      <c r="B54" s="112"/>
      <c r="C54" s="113"/>
      <c r="D54" s="114"/>
      <c r="E54" s="373"/>
      <c r="F54" s="113"/>
    </row>
    <row r="55" spans="1:8" ht="38.25">
      <c r="A55" s="448">
        <v>1</v>
      </c>
      <c r="B55" s="449" t="s">
        <v>251</v>
      </c>
      <c r="C55" s="637"/>
      <c r="D55" s="638"/>
      <c r="E55" s="377"/>
      <c r="F55" s="346">
        <v>400</v>
      </c>
      <c r="H55" s="652"/>
    </row>
    <row r="56" spans="1:8">
      <c r="A56" s="342">
        <v>2</v>
      </c>
      <c r="B56" s="347" t="s">
        <v>72</v>
      </c>
      <c r="C56" s="344">
        <v>1</v>
      </c>
      <c r="D56" s="374" t="s">
        <v>69</v>
      </c>
      <c r="E56" s="377"/>
      <c r="F56" s="346">
        <f>+E56*C56</f>
        <v>0</v>
      </c>
    </row>
    <row r="57" spans="1:8">
      <c r="A57" s="301"/>
      <c r="B57" s="375"/>
      <c r="C57" s="300"/>
      <c r="D57" s="299"/>
      <c r="E57" s="295"/>
      <c r="F57" s="295"/>
    </row>
    <row r="58" spans="1:8" ht="13.5" thickBot="1">
      <c r="A58" s="352"/>
      <c r="B58" s="376" t="s">
        <v>225</v>
      </c>
      <c r="C58" s="354"/>
      <c r="D58" s="355"/>
      <c r="E58" s="372"/>
      <c r="F58" s="372">
        <f>SUM(F55:F56)</f>
        <v>400</v>
      </c>
    </row>
    <row r="59" spans="1:8" ht="13.5" thickTop="1">
      <c r="A59" s="5"/>
      <c r="B59" s="34"/>
      <c r="C59" s="6"/>
      <c r="D59" s="7"/>
      <c r="E59" s="8"/>
      <c r="F59" s="8"/>
    </row>
  </sheetData>
  <sheetProtection algorithmName="SHA-512" hashValue="Emx3FSRHuPeTG+jvOKO+ku2NV8TPa65SeHBc0ODZ5RSFrrBvG0VpXO8i1xHvo6bEyNWEWAwoj1B1CnGzuYQsxg==" saltValue="k/U/S6HjrCuonfoJ1pKDbA==" spinCount="100000" sheet="1" objects="1" scenarios="1"/>
  <mergeCells count="2">
    <mergeCell ref="B16:F16"/>
    <mergeCell ref="A3:F3"/>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elektroenergetskega omrežja&amp;R&amp;9&amp;P/&amp;N</oddFooter>
  </headerFooter>
  <rowBreaks count="2" manualBreakCount="2">
    <brk id="18" max="16383" man="1"/>
    <brk id="5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Zeros="0" view="pageBreakPreview" zoomScaleNormal="100" zoomScaleSheetLayoutView="100" workbookViewId="0"/>
  </sheetViews>
  <sheetFormatPr defaultColWidth="9.140625" defaultRowHeight="14.25"/>
  <cols>
    <col min="1" max="1" width="4.85546875" style="177" customWidth="1"/>
    <col min="2" max="2" width="45.7109375" style="251" customWidth="1"/>
    <col min="3" max="3" width="7.7109375" style="252" customWidth="1"/>
    <col min="4" max="4" width="5.85546875" style="253" customWidth="1"/>
    <col min="5" max="5" width="10.7109375" style="254" customWidth="1"/>
    <col min="6" max="6" width="12.7109375" style="255" customWidth="1"/>
    <col min="7" max="7" width="9.140625" style="140"/>
    <col min="8" max="8" width="16" style="140" customWidth="1"/>
    <col min="9" max="16384" width="9.140625" style="140"/>
  </cols>
  <sheetData>
    <row r="1" spans="1:6">
      <c r="A1" s="124"/>
      <c r="B1" s="125"/>
      <c r="C1" s="126"/>
      <c r="D1" s="126"/>
      <c r="E1" s="127"/>
      <c r="F1" s="128"/>
    </row>
    <row r="2" spans="1:6">
      <c r="A2" s="124"/>
      <c r="B2" s="125"/>
      <c r="C2" s="126"/>
      <c r="D2" s="126"/>
      <c r="E2" s="127"/>
      <c r="F2" s="128"/>
    </row>
    <row r="3" spans="1:6" ht="15.75">
      <c r="A3" s="682" t="s">
        <v>226</v>
      </c>
      <c r="B3" s="682"/>
      <c r="C3" s="682"/>
      <c r="D3" s="682"/>
      <c r="E3" s="682"/>
      <c r="F3" s="682"/>
    </row>
    <row r="4" spans="1:6" ht="15">
      <c r="A4" s="129"/>
      <c r="B4" s="125"/>
      <c r="C4" s="126"/>
      <c r="D4" s="126"/>
      <c r="E4" s="127"/>
      <c r="F4" s="128"/>
    </row>
    <row r="5" spans="1:6" ht="15">
      <c r="A5" s="130" t="s">
        <v>199</v>
      </c>
      <c r="B5" s="131"/>
      <c r="C5" s="132"/>
      <c r="D5" s="133"/>
      <c r="E5" s="128"/>
      <c r="F5" s="128"/>
    </row>
    <row r="9" spans="1:6" s="236" customFormat="1" ht="17.100000000000001" customHeight="1">
      <c r="A9" s="230" t="s">
        <v>73</v>
      </c>
      <c r="B9" s="231" t="s">
        <v>32</v>
      </c>
      <c r="C9" s="232"/>
      <c r="D9" s="233"/>
      <c r="E9" s="234"/>
      <c r="F9" s="235">
        <f>F29</f>
        <v>0</v>
      </c>
    </row>
    <row r="10" spans="1:6" ht="9.9499999999999993" customHeight="1">
      <c r="A10" s="237"/>
      <c r="B10" s="238"/>
      <c r="C10" s="177"/>
      <c r="D10" s="239"/>
      <c r="E10" s="240"/>
      <c r="F10" s="241"/>
    </row>
    <row r="11" spans="1:6" s="236" customFormat="1" ht="17.100000000000001" customHeight="1">
      <c r="A11" s="230" t="s">
        <v>79</v>
      </c>
      <c r="B11" s="242" t="s">
        <v>80</v>
      </c>
      <c r="C11" s="232"/>
      <c r="D11" s="233"/>
      <c r="E11" s="234"/>
      <c r="F11" s="235">
        <f>F47</f>
        <v>0</v>
      </c>
    </row>
    <row r="12" spans="1:6" ht="9.9499999999999993" customHeight="1">
      <c r="A12" s="243"/>
      <c r="B12" s="244"/>
      <c r="C12" s="177"/>
      <c r="D12" s="239"/>
      <c r="E12" s="240"/>
      <c r="F12" s="241"/>
    </row>
    <row r="13" spans="1:6" s="236" customFormat="1" ht="17.100000000000001" customHeight="1" thickBot="1">
      <c r="A13" s="245"/>
      <c r="B13" s="246" t="s">
        <v>172</v>
      </c>
      <c r="C13" s="247"/>
      <c r="D13" s="248"/>
      <c r="E13" s="249"/>
      <c r="F13" s="250">
        <f>SUM(F9:F11)</f>
        <v>0</v>
      </c>
    </row>
    <row r="14" spans="1:6" ht="15" thickTop="1"/>
    <row r="16" spans="1:6" ht="28.5" customHeight="1">
      <c r="B16" s="681" t="s">
        <v>237</v>
      </c>
      <c r="C16" s="681"/>
      <c r="D16" s="681"/>
      <c r="E16" s="681"/>
      <c r="F16" s="681"/>
    </row>
    <row r="17" spans="1:6" ht="12.75" customHeight="1" thickBot="1">
      <c r="A17" s="256"/>
      <c r="B17" s="257"/>
      <c r="C17" s="258"/>
      <c r="D17" s="258"/>
      <c r="E17" s="259"/>
      <c r="F17" s="259"/>
    </row>
    <row r="18" spans="1:6" s="236" customFormat="1" ht="15" thickBot="1">
      <c r="A18" s="260" t="s">
        <v>73</v>
      </c>
      <c r="B18" s="261" t="s">
        <v>32</v>
      </c>
      <c r="C18" s="262"/>
      <c r="D18" s="263"/>
      <c r="E18" s="264"/>
      <c r="F18" s="264"/>
    </row>
    <row r="19" spans="1:6">
      <c r="A19" s="260"/>
      <c r="B19" s="238"/>
      <c r="C19" s="262"/>
      <c r="D19" s="263"/>
      <c r="E19" s="264"/>
      <c r="F19" s="264"/>
    </row>
    <row r="20" spans="1:6">
      <c r="A20" s="102" t="s">
        <v>209</v>
      </c>
      <c r="B20" s="103" t="s">
        <v>210</v>
      </c>
      <c r="C20" s="104" t="s">
        <v>185</v>
      </c>
      <c r="D20" s="105" t="s">
        <v>127</v>
      </c>
      <c r="E20" s="265" t="s">
        <v>211</v>
      </c>
      <c r="F20" s="104" t="s">
        <v>176</v>
      </c>
    </row>
    <row r="21" spans="1:6" ht="5.0999999999999996" customHeight="1">
      <c r="A21" s="260"/>
      <c r="B21" s="238"/>
      <c r="C21" s="262"/>
      <c r="D21" s="263"/>
      <c r="E21" s="264"/>
      <c r="F21" s="264"/>
    </row>
    <row r="22" spans="1:6">
      <c r="A22" s="260"/>
      <c r="B22" s="238"/>
      <c r="C22" s="262"/>
      <c r="D22" s="263"/>
      <c r="E22" s="264"/>
      <c r="F22" s="264"/>
    </row>
    <row r="23" spans="1:6" ht="38.25">
      <c r="A23" s="266" t="s">
        <v>74</v>
      </c>
      <c r="B23" s="267" t="s">
        <v>228</v>
      </c>
      <c r="C23" s="268">
        <v>1</v>
      </c>
      <c r="D23" s="269" t="s">
        <v>69</v>
      </c>
      <c r="E23" s="291"/>
      <c r="F23" s="189">
        <f>(E23*C23)</f>
        <v>0</v>
      </c>
    </row>
    <row r="24" spans="1:6">
      <c r="A24" s="260"/>
      <c r="B24" s="238"/>
      <c r="C24" s="262"/>
      <c r="D24" s="262"/>
      <c r="E24" s="115"/>
      <c r="F24" s="206"/>
    </row>
    <row r="25" spans="1:6" ht="38.25">
      <c r="A25" s="266" t="s">
        <v>75</v>
      </c>
      <c r="B25" s="267" t="s">
        <v>229</v>
      </c>
      <c r="C25" s="268">
        <v>1</v>
      </c>
      <c r="D25" s="269" t="s">
        <v>69</v>
      </c>
      <c r="E25" s="291"/>
      <c r="F25" s="189">
        <f>(E25*C25)</f>
        <v>0</v>
      </c>
    </row>
    <row r="26" spans="1:6" s="270" customFormat="1" ht="12.75">
      <c r="A26" s="260"/>
      <c r="B26" s="238"/>
      <c r="C26" s="263"/>
      <c r="D26" s="262"/>
      <c r="E26" s="115"/>
      <c r="F26" s="206"/>
    </row>
    <row r="27" spans="1:6" ht="102" customHeight="1">
      <c r="A27" s="266" t="s">
        <v>76</v>
      </c>
      <c r="B27" s="267" t="s">
        <v>77</v>
      </c>
      <c r="C27" s="269">
        <v>3</v>
      </c>
      <c r="D27" s="269" t="s">
        <v>78</v>
      </c>
      <c r="E27" s="291"/>
      <c r="F27" s="189">
        <f>(E27*C27)</f>
        <v>0</v>
      </c>
    </row>
    <row r="28" spans="1:6">
      <c r="A28" s="272"/>
      <c r="B28" s="131"/>
      <c r="C28" s="177"/>
      <c r="D28" s="273"/>
      <c r="E28" s="179"/>
      <c r="F28" s="206"/>
    </row>
    <row r="29" spans="1:6" s="236" customFormat="1" ht="15" thickBot="1">
      <c r="A29" s="260"/>
      <c r="B29" s="274" t="s">
        <v>162</v>
      </c>
      <c r="C29" s="275"/>
      <c r="D29" s="276"/>
      <c r="E29" s="249"/>
      <c r="F29" s="277">
        <f>SUM(F23:F27)</f>
        <v>0</v>
      </c>
    </row>
    <row r="30" spans="1:6" ht="15.75" thickTop="1" thickBot="1">
      <c r="A30" s="278"/>
      <c r="B30" s="279"/>
      <c r="C30" s="177"/>
      <c r="D30" s="280"/>
      <c r="E30" s="240"/>
      <c r="F30" s="240"/>
    </row>
    <row r="31" spans="1:6" s="236" customFormat="1" ht="15" thickBot="1">
      <c r="A31" s="260" t="s">
        <v>79</v>
      </c>
      <c r="B31" s="281" t="s">
        <v>80</v>
      </c>
      <c r="C31" s="273"/>
      <c r="D31" s="282"/>
      <c r="E31" s="283"/>
      <c r="F31" s="284"/>
    </row>
    <row r="32" spans="1:6">
      <c r="A32" s="272"/>
      <c r="B32" s="257"/>
      <c r="C32" s="285"/>
      <c r="D32" s="285"/>
      <c r="E32" s="286"/>
      <c r="F32" s="286"/>
    </row>
    <row r="33" spans="1:6" ht="25.5">
      <c r="A33" s="266" t="s">
        <v>81</v>
      </c>
      <c r="B33" s="267" t="s">
        <v>82</v>
      </c>
      <c r="C33" s="287">
        <v>1</v>
      </c>
      <c r="D33" s="287" t="s">
        <v>69</v>
      </c>
      <c r="E33" s="291"/>
      <c r="F33" s="189">
        <f>PRODUCT(E33*C33)</f>
        <v>0</v>
      </c>
    </row>
    <row r="34" spans="1:6" s="139" customFormat="1" ht="12.75">
      <c r="A34" s="272"/>
      <c r="B34" s="257"/>
      <c r="C34" s="285"/>
      <c r="D34" s="285"/>
      <c r="E34" s="292"/>
      <c r="F34" s="286"/>
    </row>
    <row r="35" spans="1:6" ht="15" customHeight="1">
      <c r="A35" s="266" t="s">
        <v>83</v>
      </c>
      <c r="B35" s="267" t="s">
        <v>84</v>
      </c>
      <c r="C35" s="287">
        <v>10</v>
      </c>
      <c r="D35" s="287" t="s">
        <v>78</v>
      </c>
      <c r="E35" s="291"/>
      <c r="F35" s="189">
        <f>PRODUCT(E35*C35)</f>
        <v>0</v>
      </c>
    </row>
    <row r="36" spans="1:6" s="139" customFormat="1" ht="12.75">
      <c r="A36" s="272"/>
      <c r="B36" s="257"/>
      <c r="C36" s="177"/>
      <c r="D36" s="177"/>
      <c r="E36" s="293"/>
      <c r="F36" s="206"/>
    </row>
    <row r="37" spans="1:6">
      <c r="A37" s="266" t="s">
        <v>85</v>
      </c>
      <c r="B37" s="267" t="s">
        <v>86</v>
      </c>
      <c r="C37" s="287">
        <v>15</v>
      </c>
      <c r="D37" s="287" t="s">
        <v>78</v>
      </c>
      <c r="E37" s="291"/>
      <c r="F37" s="189">
        <f>PRODUCT(E37*C37)</f>
        <v>0</v>
      </c>
    </row>
    <row r="38" spans="1:6" s="139" customFormat="1" ht="12.75">
      <c r="A38" s="272"/>
      <c r="B38" s="257"/>
      <c r="C38" s="177"/>
      <c r="D38" s="177"/>
      <c r="E38" s="293"/>
      <c r="F38" s="206"/>
    </row>
    <row r="39" spans="1:6" ht="25.5">
      <c r="A39" s="266" t="s">
        <v>87</v>
      </c>
      <c r="B39" s="267" t="s">
        <v>88</v>
      </c>
      <c r="C39" s="287">
        <v>2</v>
      </c>
      <c r="D39" s="287" t="s">
        <v>18</v>
      </c>
      <c r="E39" s="291"/>
      <c r="F39" s="189">
        <f>PRODUCT(E39*C39)</f>
        <v>0</v>
      </c>
    </row>
    <row r="40" spans="1:6" s="139" customFormat="1" ht="12.75">
      <c r="A40" s="272"/>
      <c r="B40" s="257"/>
      <c r="C40" s="177"/>
      <c r="D40" s="177"/>
      <c r="E40" s="293"/>
      <c r="F40" s="206"/>
    </row>
    <row r="41" spans="1:6" ht="25.5">
      <c r="A41" s="266" t="s">
        <v>89</v>
      </c>
      <c r="B41" s="267" t="s">
        <v>90</v>
      </c>
      <c r="C41" s="287">
        <v>4</v>
      </c>
      <c r="D41" s="287" t="s">
        <v>18</v>
      </c>
      <c r="E41" s="291"/>
      <c r="F41" s="189">
        <f>PRODUCT(E41*C41)</f>
        <v>0</v>
      </c>
    </row>
    <row r="42" spans="1:6" s="139" customFormat="1" ht="12.75">
      <c r="A42" s="272"/>
      <c r="B42" s="257"/>
      <c r="C42" s="177"/>
      <c r="D42" s="177"/>
      <c r="E42" s="293"/>
      <c r="F42" s="206"/>
    </row>
    <row r="43" spans="1:6" ht="25.5">
      <c r="A43" s="266" t="s">
        <v>91</v>
      </c>
      <c r="B43" s="267" t="s">
        <v>92</v>
      </c>
      <c r="C43" s="287">
        <v>4</v>
      </c>
      <c r="D43" s="287" t="s">
        <v>18</v>
      </c>
      <c r="E43" s="291"/>
      <c r="F43" s="189">
        <f>PRODUCT(E43*C43)</f>
        <v>0</v>
      </c>
    </row>
    <row r="44" spans="1:6" s="139" customFormat="1" ht="12.75">
      <c r="A44" s="272"/>
      <c r="B44" s="257"/>
      <c r="C44" s="177"/>
      <c r="D44" s="177"/>
      <c r="E44" s="293"/>
      <c r="F44" s="206"/>
    </row>
    <row r="45" spans="1:6" ht="51">
      <c r="A45" s="266" t="s">
        <v>93</v>
      </c>
      <c r="B45" s="267" t="s">
        <v>230</v>
      </c>
      <c r="C45" s="287">
        <v>1</v>
      </c>
      <c r="D45" s="287" t="s">
        <v>69</v>
      </c>
      <c r="E45" s="294"/>
      <c r="F45" s="189">
        <f>PRODUCT(E45*C45)</f>
        <v>0</v>
      </c>
    </row>
    <row r="46" spans="1:6">
      <c r="A46" s="272"/>
      <c r="B46" s="131"/>
      <c r="C46" s="177"/>
      <c r="D46" s="273"/>
      <c r="E46" s="179"/>
      <c r="F46" s="206"/>
    </row>
    <row r="47" spans="1:6" s="236" customFormat="1" ht="15" thickBot="1">
      <c r="A47" s="245"/>
      <c r="B47" s="274" t="s">
        <v>227</v>
      </c>
      <c r="C47" s="276"/>
      <c r="D47" s="276"/>
      <c r="E47" s="249"/>
      <c r="F47" s="277">
        <f>SUM(F32:F45)</f>
        <v>0</v>
      </c>
    </row>
    <row r="48" spans="1:6" ht="15" thickTop="1">
      <c r="A48" s="157"/>
      <c r="B48" s="157"/>
      <c r="C48" s="288"/>
      <c r="D48" s="288"/>
      <c r="E48" s="157"/>
      <c r="F48" s="157"/>
    </row>
    <row r="49" spans="1:6">
      <c r="A49" s="157"/>
      <c r="B49" s="157"/>
      <c r="C49" s="288"/>
      <c r="D49" s="288"/>
      <c r="E49" s="157"/>
      <c r="F49" s="157"/>
    </row>
    <row r="50" spans="1:6">
      <c r="B50" s="289"/>
    </row>
    <row r="51" spans="1:6">
      <c r="B51" s="257"/>
    </row>
    <row r="52" spans="1:6">
      <c r="B52" s="289"/>
    </row>
    <row r="53" spans="1:6">
      <c r="B53" s="289"/>
    </row>
    <row r="54" spans="1:6">
      <c r="B54" s="257"/>
    </row>
    <row r="55" spans="1:6">
      <c r="B55" s="289"/>
    </row>
    <row r="56" spans="1:6">
      <c r="B56" s="257"/>
    </row>
    <row r="57" spans="1:6">
      <c r="B57" s="289"/>
    </row>
    <row r="58" spans="1:6">
      <c r="B58" s="289"/>
    </row>
    <row r="59" spans="1:6">
      <c r="B59" s="289"/>
    </row>
    <row r="60" spans="1:6">
      <c r="B60" s="289"/>
    </row>
    <row r="61" spans="1:6">
      <c r="B61" s="290"/>
    </row>
    <row r="62" spans="1:6">
      <c r="B62" s="290"/>
    </row>
    <row r="63" spans="1:6">
      <c r="B63" s="289"/>
    </row>
    <row r="64" spans="1:6">
      <c r="B64" s="289"/>
    </row>
    <row r="65" spans="2:2">
      <c r="B65" s="289"/>
    </row>
    <row r="66" spans="2:2">
      <c r="B66" s="289"/>
    </row>
    <row r="67" spans="2:2">
      <c r="B67" s="257"/>
    </row>
    <row r="68" spans="2:2">
      <c r="B68" s="257"/>
    </row>
    <row r="69" spans="2:2">
      <c r="B69" s="257"/>
    </row>
    <row r="70" spans="2:2">
      <c r="B70" s="257"/>
    </row>
    <row r="71" spans="2:2">
      <c r="B71" s="257"/>
    </row>
  </sheetData>
  <sheetProtection algorithmName="SHA-512" hashValue="o96Qrz/FAtjj7uO6uubHtVA+fg1RbN+IWqnyw33Q+euLikCAF1OSDmZxWuB0QXlOMbzYbrQy5S7632itRxiFDw==" saltValue="Ik109HCJ+yT36b8CdrFRYg==" spinCount="100000" sheet="1" objects="1" scenarios="1"/>
  <mergeCells count="2">
    <mergeCell ref="B16:F16"/>
    <mergeCell ref="A3:F3"/>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prestavitve javne razsvetljave&amp;R&amp;9&amp;P/&amp;N</oddFooter>
  </headerFooter>
  <rowBreaks count="1" manualBreakCount="1">
    <brk id="17"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Zeros="0" view="pageBreakPreview" zoomScaleNormal="100" zoomScaleSheetLayoutView="100" workbookViewId="0"/>
  </sheetViews>
  <sheetFormatPr defaultColWidth="9.140625" defaultRowHeight="14.25"/>
  <cols>
    <col min="1" max="1" width="4.7109375" style="140" customWidth="1"/>
    <col min="2" max="2" width="48.7109375" style="140" customWidth="1"/>
    <col min="3" max="3" width="5.7109375" style="140" customWidth="1"/>
    <col min="4" max="4" width="6.7109375" style="140" customWidth="1"/>
    <col min="5" max="5" width="8.7109375" style="140" customWidth="1"/>
    <col min="6" max="6" width="12.7109375" style="173" customWidth="1"/>
    <col min="7" max="16384" width="9.140625" style="140"/>
  </cols>
  <sheetData>
    <row r="1" spans="1:6" s="139" customFormat="1" ht="12.75">
      <c r="A1" s="124"/>
      <c r="B1" s="125"/>
      <c r="C1" s="126"/>
      <c r="D1" s="126"/>
      <c r="E1" s="127"/>
      <c r="F1" s="128"/>
    </row>
    <row r="2" spans="1:6" s="139" customFormat="1" ht="12.75">
      <c r="A2" s="124"/>
      <c r="B2" s="125"/>
      <c r="C2" s="126"/>
      <c r="D2" s="126"/>
      <c r="E2" s="127"/>
      <c r="F2" s="128"/>
    </row>
    <row r="3" spans="1:6" s="139" customFormat="1" ht="15.75">
      <c r="A3" s="682" t="s">
        <v>231</v>
      </c>
      <c r="B3" s="682"/>
      <c r="C3" s="682"/>
      <c r="D3" s="682"/>
      <c r="E3" s="682"/>
      <c r="F3" s="682"/>
    </row>
    <row r="4" spans="1:6" s="139" customFormat="1" ht="15">
      <c r="A4" s="129"/>
      <c r="B4" s="125"/>
      <c r="C4" s="126"/>
      <c r="D4" s="126"/>
      <c r="E4" s="127"/>
      <c r="F4" s="128"/>
    </row>
    <row r="5" spans="1:6" ht="15">
      <c r="A5" s="130" t="s">
        <v>199</v>
      </c>
      <c r="B5" s="131"/>
      <c r="C5" s="132"/>
      <c r="D5" s="133"/>
      <c r="E5" s="128"/>
      <c r="F5" s="128"/>
    </row>
    <row r="6" spans="1:6" s="139" customFormat="1" ht="12.75">
      <c r="F6" s="141"/>
    </row>
    <row r="7" spans="1:6" s="139" customFormat="1" ht="12.75">
      <c r="F7" s="141"/>
    </row>
    <row r="8" spans="1:6" s="139" customFormat="1" ht="12.75">
      <c r="A8" s="142"/>
      <c r="B8" s="143"/>
      <c r="C8" s="144"/>
      <c r="D8" s="142"/>
      <c r="E8" s="145"/>
      <c r="F8" s="146"/>
    </row>
    <row r="9" spans="1:6" s="139" customFormat="1">
      <c r="A9" s="147" t="s">
        <v>94</v>
      </c>
      <c r="B9" s="148"/>
      <c r="C9" s="149"/>
      <c r="D9" s="150"/>
      <c r="E9" s="151"/>
      <c r="F9" s="152"/>
    </row>
    <row r="10" spans="1:6" s="139" customFormat="1" ht="12.75">
      <c r="B10" s="153"/>
      <c r="C10" s="154"/>
      <c r="D10" s="153"/>
      <c r="E10" s="155"/>
      <c r="F10" s="156"/>
    </row>
    <row r="11" spans="1:6" s="139" customFormat="1" ht="12.75">
      <c r="F11" s="141"/>
    </row>
    <row r="12" spans="1:6" ht="15">
      <c r="A12" s="157"/>
      <c r="B12" s="683"/>
      <c r="C12" s="684"/>
      <c r="D12" s="684"/>
      <c r="E12" s="684"/>
      <c r="F12" s="684"/>
    </row>
    <row r="13" spans="1:6" ht="15">
      <c r="A13" s="158" t="s">
        <v>95</v>
      </c>
      <c r="B13" s="685" t="s">
        <v>149</v>
      </c>
      <c r="C13" s="686"/>
      <c r="D13" s="686"/>
      <c r="E13" s="686"/>
      <c r="F13" s="159">
        <f>F33</f>
        <v>0</v>
      </c>
    </row>
    <row r="14" spans="1:6" ht="9.9499999999999993" customHeight="1">
      <c r="A14" s="160"/>
      <c r="B14" s="161"/>
      <c r="C14" s="162"/>
      <c r="D14" s="162"/>
      <c r="E14" s="162"/>
      <c r="F14" s="163"/>
    </row>
    <row r="15" spans="1:6" ht="15">
      <c r="A15" s="158" t="s">
        <v>37</v>
      </c>
      <c r="B15" s="685" t="s">
        <v>32</v>
      </c>
      <c r="C15" s="686"/>
      <c r="D15" s="686"/>
      <c r="E15" s="686"/>
      <c r="F15" s="159">
        <f>F42</f>
        <v>0</v>
      </c>
    </row>
    <row r="16" spans="1:6" ht="9.9499999999999993" customHeight="1">
      <c r="A16" s="160"/>
      <c r="B16" s="161"/>
      <c r="C16" s="162"/>
      <c r="D16" s="162"/>
      <c r="E16" s="162"/>
      <c r="F16" s="163"/>
    </row>
    <row r="17" spans="1:6" ht="15.75" thickBot="1">
      <c r="A17" s="164" t="s">
        <v>103</v>
      </c>
      <c r="B17" s="687" t="s">
        <v>150</v>
      </c>
      <c r="C17" s="688"/>
      <c r="D17" s="688"/>
      <c r="E17" s="688"/>
      <c r="F17" s="165">
        <f>F53</f>
        <v>300</v>
      </c>
    </row>
    <row r="18" spans="1:6" s="139" customFormat="1" ht="9" customHeight="1">
      <c r="A18" s="166"/>
      <c r="B18" s="167"/>
      <c r="C18" s="168"/>
      <c r="D18" s="168"/>
      <c r="E18" s="168"/>
      <c r="F18" s="169"/>
    </row>
    <row r="19" spans="1:6" ht="15.75" thickBot="1">
      <c r="A19" s="157"/>
      <c r="B19" s="170" t="s">
        <v>172</v>
      </c>
      <c r="C19" s="171"/>
      <c r="D19" s="171"/>
      <c r="E19" s="171"/>
      <c r="F19" s="172">
        <f>SUM(F13:F17)</f>
        <v>300</v>
      </c>
    </row>
    <row r="20" spans="1:6" ht="15" thickTop="1"/>
    <row r="22" spans="1:6" ht="30" customHeight="1">
      <c r="A22" s="645"/>
      <c r="B22" s="681" t="s">
        <v>237</v>
      </c>
      <c r="C22" s="681"/>
      <c r="D22" s="681"/>
      <c r="E22" s="681"/>
      <c r="F22" s="681"/>
    </row>
    <row r="24" spans="1:6">
      <c r="A24" s="120" t="s">
        <v>209</v>
      </c>
      <c r="B24" s="121" t="s">
        <v>210</v>
      </c>
      <c r="C24" s="122" t="s">
        <v>127</v>
      </c>
      <c r="D24" s="122" t="s">
        <v>185</v>
      </c>
      <c r="E24" s="174" t="s">
        <v>211</v>
      </c>
      <c r="F24" s="122" t="s">
        <v>176</v>
      </c>
    </row>
    <row r="25" spans="1:6" ht="5.0999999999999996" customHeight="1">
      <c r="A25" s="116"/>
      <c r="B25" s="117"/>
      <c r="C25" s="118"/>
      <c r="D25" s="118"/>
      <c r="E25" s="175"/>
      <c r="F25" s="118"/>
    </row>
    <row r="26" spans="1:6" ht="15" thickBot="1">
      <c r="A26" s="157"/>
      <c r="B26" s="176"/>
      <c r="C26" s="177"/>
      <c r="D26" s="177"/>
      <c r="E26" s="178"/>
      <c r="F26" s="179"/>
    </row>
    <row r="27" spans="1:6" s="139" customFormat="1" ht="14.25" customHeight="1" thickBot="1">
      <c r="A27" s="179" t="s">
        <v>95</v>
      </c>
      <c r="B27" s="180" t="s">
        <v>96</v>
      </c>
      <c r="C27" s="181"/>
      <c r="D27" s="181"/>
      <c r="E27" s="181"/>
      <c r="F27" s="179"/>
    </row>
    <row r="28" spans="1:6" s="139" customFormat="1" ht="14.25" customHeight="1">
      <c r="A28" s="182"/>
      <c r="B28" s="183"/>
      <c r="C28" s="184"/>
      <c r="D28" s="184"/>
      <c r="E28" s="184"/>
      <c r="F28" s="182"/>
    </row>
    <row r="29" spans="1:6" s="139" customFormat="1" ht="12.75">
      <c r="A29" s="185" t="s">
        <v>74</v>
      </c>
      <c r="B29" s="186" t="s">
        <v>97</v>
      </c>
      <c r="C29" s="187" t="s">
        <v>78</v>
      </c>
      <c r="D29" s="188">
        <v>72</v>
      </c>
      <c r="E29" s="138"/>
      <c r="F29" s="189">
        <f>D29*E29</f>
        <v>0</v>
      </c>
    </row>
    <row r="30" spans="1:6" s="139" customFormat="1" ht="12.75">
      <c r="A30" s="185" t="s">
        <v>75</v>
      </c>
      <c r="B30" s="186" t="s">
        <v>98</v>
      </c>
      <c r="C30" s="187" t="s">
        <v>78</v>
      </c>
      <c r="D30" s="188">
        <v>35</v>
      </c>
      <c r="E30" s="138"/>
      <c r="F30" s="189">
        <f t="shared" ref="F30:F48" si="0">D30*E30</f>
        <v>0</v>
      </c>
    </row>
    <row r="31" spans="1:6" s="139" customFormat="1" ht="12.75">
      <c r="A31" s="185" t="s">
        <v>76</v>
      </c>
      <c r="B31" s="186" t="s">
        <v>99</v>
      </c>
      <c r="C31" s="187" t="s">
        <v>78</v>
      </c>
      <c r="D31" s="188">
        <v>20</v>
      </c>
      <c r="E31" s="138"/>
      <c r="F31" s="189">
        <f t="shared" si="0"/>
        <v>0</v>
      </c>
    </row>
    <row r="32" spans="1:6" s="139" customFormat="1" ht="12.75">
      <c r="A32" s="190"/>
      <c r="B32" s="191"/>
      <c r="C32" s="192"/>
      <c r="D32" s="193"/>
      <c r="E32" s="193"/>
      <c r="F32" s="194"/>
    </row>
    <row r="33" spans="1:6" ht="15" thickBot="1">
      <c r="A33" s="195"/>
      <c r="B33" s="196"/>
      <c r="C33" s="197"/>
      <c r="D33" s="198"/>
      <c r="E33" s="199" t="s">
        <v>161</v>
      </c>
      <c r="F33" s="123">
        <f>SUM(F29:F31)</f>
        <v>0</v>
      </c>
    </row>
    <row r="34" spans="1:6" ht="15.75" thickTop="1" thickBot="1">
      <c r="A34" s="200"/>
      <c r="B34" s="201"/>
      <c r="C34" s="202"/>
      <c r="D34" s="203"/>
      <c r="E34" s="203"/>
      <c r="F34" s="204"/>
    </row>
    <row r="35" spans="1:6" s="139" customFormat="1" ht="13.5" thickBot="1">
      <c r="A35" s="179" t="s">
        <v>37</v>
      </c>
      <c r="B35" s="205" t="s">
        <v>100</v>
      </c>
      <c r="C35" s="202"/>
      <c r="D35" s="203"/>
      <c r="E35" s="203"/>
      <c r="F35" s="206"/>
    </row>
    <row r="36" spans="1:6" s="139" customFormat="1" ht="12.75">
      <c r="A36" s="182"/>
      <c r="B36" s="207"/>
      <c r="C36" s="208"/>
      <c r="D36" s="209"/>
      <c r="E36" s="209"/>
      <c r="F36" s="210"/>
    </row>
    <row r="37" spans="1:6" s="139" customFormat="1" ht="25.5">
      <c r="A37" s="185" t="s">
        <v>81</v>
      </c>
      <c r="B37" s="211" t="s">
        <v>101</v>
      </c>
      <c r="C37" s="212" t="s">
        <v>163</v>
      </c>
      <c r="D37" s="213">
        <v>0.12</v>
      </c>
      <c r="E37" s="137"/>
      <c r="F37" s="189">
        <f t="shared" si="0"/>
        <v>0</v>
      </c>
    </row>
    <row r="38" spans="1:6" s="139" customFormat="1" ht="51">
      <c r="A38" s="185" t="s">
        <v>83</v>
      </c>
      <c r="B38" s="214" t="s">
        <v>165</v>
      </c>
      <c r="C38" s="187" t="s">
        <v>78</v>
      </c>
      <c r="D38" s="188">
        <v>70</v>
      </c>
      <c r="E38" s="138"/>
      <c r="F38" s="189">
        <f t="shared" si="0"/>
        <v>0</v>
      </c>
    </row>
    <row r="39" spans="1:6" s="139" customFormat="1" ht="63.75">
      <c r="A39" s="185" t="s">
        <v>85</v>
      </c>
      <c r="B39" s="214" t="s">
        <v>166</v>
      </c>
      <c r="C39" s="187" t="s">
        <v>78</v>
      </c>
      <c r="D39" s="188">
        <v>18</v>
      </c>
      <c r="E39" s="138"/>
      <c r="F39" s="189">
        <f t="shared" si="0"/>
        <v>0</v>
      </c>
    </row>
    <row r="40" spans="1:6" s="139" customFormat="1" ht="51">
      <c r="A40" s="185" t="s">
        <v>87</v>
      </c>
      <c r="B40" s="214" t="s">
        <v>160</v>
      </c>
      <c r="C40" s="187" t="s">
        <v>18</v>
      </c>
      <c r="D40" s="215">
        <v>3</v>
      </c>
      <c r="E40" s="138"/>
      <c r="F40" s="189">
        <f t="shared" si="0"/>
        <v>0</v>
      </c>
    </row>
    <row r="41" spans="1:6" s="139" customFormat="1" ht="25.5">
      <c r="A41" s="185" t="s">
        <v>89</v>
      </c>
      <c r="B41" s="214" t="s">
        <v>102</v>
      </c>
      <c r="C41" s="187" t="s">
        <v>163</v>
      </c>
      <c r="D41" s="188">
        <v>0.12</v>
      </c>
      <c r="E41" s="138"/>
      <c r="F41" s="189">
        <f t="shared" si="0"/>
        <v>0</v>
      </c>
    </row>
    <row r="42" spans="1:6" s="139" customFormat="1" ht="13.5" thickBot="1">
      <c r="A42" s="216"/>
      <c r="B42" s="196"/>
      <c r="C42" s="197"/>
      <c r="D42" s="217"/>
      <c r="E42" s="199" t="s">
        <v>162</v>
      </c>
      <c r="F42" s="123">
        <f>SUM(F37:F41)</f>
        <v>0</v>
      </c>
    </row>
    <row r="43" spans="1:6" s="139" customFormat="1" thickTop="1" thickBot="1">
      <c r="A43" s="216"/>
      <c r="B43" s="201"/>
      <c r="C43" s="218"/>
      <c r="D43" s="219"/>
      <c r="E43" s="219"/>
      <c r="F43" s="220"/>
    </row>
    <row r="44" spans="1:6" s="139" customFormat="1" ht="13.5" thickBot="1">
      <c r="A44" s="179" t="s">
        <v>103</v>
      </c>
      <c r="B44" s="205" t="s">
        <v>104</v>
      </c>
      <c r="C44" s="202"/>
      <c r="D44" s="203"/>
      <c r="E44" s="203"/>
      <c r="F44" s="206"/>
    </row>
    <row r="45" spans="1:6" s="139" customFormat="1" ht="12.75">
      <c r="A45" s="182"/>
      <c r="B45" s="207"/>
      <c r="C45" s="208"/>
      <c r="D45" s="209"/>
      <c r="E45" s="209"/>
      <c r="F45" s="210"/>
    </row>
    <row r="46" spans="1:6" s="139" customFormat="1" ht="12.75">
      <c r="A46" s="185" t="s">
        <v>105</v>
      </c>
      <c r="B46" s="186" t="s">
        <v>106</v>
      </c>
      <c r="C46" s="187" t="s">
        <v>78</v>
      </c>
      <c r="D46" s="188">
        <v>125</v>
      </c>
      <c r="E46" s="138"/>
      <c r="F46" s="189">
        <f t="shared" si="0"/>
        <v>0</v>
      </c>
    </row>
    <row r="47" spans="1:6" s="139" customFormat="1" ht="25.5">
      <c r="A47" s="185" t="s">
        <v>107</v>
      </c>
      <c r="B47" s="186" t="s">
        <v>108</v>
      </c>
      <c r="C47" s="187" t="s">
        <v>18</v>
      </c>
      <c r="D47" s="188">
        <v>3</v>
      </c>
      <c r="E47" s="138"/>
      <c r="F47" s="189">
        <f t="shared" si="0"/>
        <v>0</v>
      </c>
    </row>
    <row r="48" spans="1:6" s="139" customFormat="1" ht="25.5">
      <c r="A48" s="185" t="s">
        <v>109</v>
      </c>
      <c r="B48" s="186" t="s">
        <v>110</v>
      </c>
      <c r="C48" s="187" t="s">
        <v>18</v>
      </c>
      <c r="D48" s="188">
        <v>1</v>
      </c>
      <c r="E48" s="138"/>
      <c r="F48" s="189">
        <f t="shared" si="0"/>
        <v>0</v>
      </c>
    </row>
    <row r="49" spans="1:8" s="139" customFormat="1" ht="38.25">
      <c r="A49" s="185" t="s">
        <v>111</v>
      </c>
      <c r="B49" s="186" t="s">
        <v>112</v>
      </c>
      <c r="C49" s="221" t="s">
        <v>69</v>
      </c>
      <c r="D49" s="222">
        <v>1</v>
      </c>
      <c r="E49" s="138"/>
      <c r="F49" s="189">
        <f>D49*E49</f>
        <v>0</v>
      </c>
    </row>
    <row r="50" spans="1:8" s="139" customFormat="1" ht="25.5">
      <c r="A50" s="185" t="s">
        <v>113</v>
      </c>
      <c r="B50" s="186" t="s">
        <v>102</v>
      </c>
      <c r="C50" s="221" t="s">
        <v>69</v>
      </c>
      <c r="D50" s="222">
        <v>1</v>
      </c>
      <c r="E50" s="138"/>
      <c r="F50" s="189">
        <f>D50*E50</f>
        <v>0</v>
      </c>
    </row>
    <row r="51" spans="1:8" s="139" customFormat="1" ht="25.5">
      <c r="A51" s="185" t="s">
        <v>114</v>
      </c>
      <c r="B51" s="186" t="s">
        <v>250</v>
      </c>
      <c r="C51" s="648"/>
      <c r="D51" s="649"/>
      <c r="E51" s="138"/>
      <c r="F51" s="189">
        <v>300</v>
      </c>
      <c r="H51" s="652"/>
    </row>
    <row r="52" spans="1:8">
      <c r="A52" s="135"/>
      <c r="B52" s="134"/>
      <c r="C52" s="223"/>
      <c r="D52" s="223"/>
      <c r="E52" s="223"/>
      <c r="F52" s="224"/>
      <c r="G52" s="139"/>
    </row>
    <row r="53" spans="1:8" ht="15.75" thickBot="1">
      <c r="A53" s="136"/>
      <c r="B53" s="225"/>
      <c r="C53" s="226"/>
      <c r="D53" s="227"/>
      <c r="E53" s="228" t="s">
        <v>164</v>
      </c>
      <c r="F53" s="123">
        <f>SUM(F46:F51)</f>
        <v>300</v>
      </c>
      <c r="G53" s="139"/>
    </row>
    <row r="54" spans="1:8" ht="15" thickTop="1">
      <c r="G54" s="139"/>
    </row>
    <row r="55" spans="1:8">
      <c r="G55" s="139"/>
    </row>
    <row r="56" spans="1:8">
      <c r="G56" s="139"/>
    </row>
    <row r="57" spans="1:8">
      <c r="G57" s="139"/>
    </row>
    <row r="58" spans="1:8">
      <c r="G58" s="139"/>
    </row>
    <row r="59" spans="1:8">
      <c r="G59" s="139"/>
    </row>
    <row r="60" spans="1:8">
      <c r="G60" s="139"/>
    </row>
    <row r="61" spans="1:8" ht="15">
      <c r="F61" s="229"/>
      <c r="G61" s="139"/>
    </row>
    <row r="62" spans="1:8">
      <c r="G62" s="139"/>
    </row>
    <row r="63" spans="1:8">
      <c r="G63" s="139"/>
    </row>
    <row r="64" spans="1:8">
      <c r="G64" s="139"/>
    </row>
    <row r="65" spans="7:7">
      <c r="G65" s="139"/>
    </row>
    <row r="66" spans="7:7">
      <c r="G66" s="139"/>
    </row>
    <row r="67" spans="7:7">
      <c r="G67" s="139"/>
    </row>
    <row r="68" spans="7:7">
      <c r="G68" s="139"/>
    </row>
  </sheetData>
  <sheetProtection algorithmName="SHA-512" hashValue="/Mu5G6grivU1LvcOnORUEeD476g2SslExO/+aKd+Ccmz1Bbo6SdRAxZtJsFl6S1eroPLCi9AbNpmsI9IYRp8Zg==" saltValue="sIc6DLJrOjsk0+SL+oG+Iw==" spinCount="100000" sheet="1" objects="1" scenarios="1"/>
  <mergeCells count="6">
    <mergeCell ref="A3:F3"/>
    <mergeCell ref="B22:F22"/>
    <mergeCell ref="B12:F12"/>
    <mergeCell ref="B13:E13"/>
    <mergeCell ref="B15:E15"/>
    <mergeCell ref="B17:E17"/>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telekomunikacijskih vodov &amp;R&amp;9&amp;P/&amp;N</oddFooter>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8</vt:i4>
      </vt:variant>
    </vt:vector>
  </HeadingPairs>
  <TitlesOfParts>
    <vt:vector size="15" baseType="lpstr">
      <vt:lpstr>OPOMBE</vt:lpstr>
      <vt:lpstr>rekapitulacija-Dolenja vas</vt:lpstr>
      <vt:lpstr>3_1-VGU</vt:lpstr>
      <vt:lpstr>3_2-VODOVOD</vt:lpstr>
      <vt:lpstr>4_1-ELEKTRO</vt:lpstr>
      <vt:lpstr>4_2-JR</vt:lpstr>
      <vt:lpstr>6_1-TK</vt:lpstr>
      <vt:lpstr>'3_1-VGU'!Področje_tiskanja</vt:lpstr>
      <vt:lpstr>'3_2-VODOVOD'!Področje_tiskanja</vt:lpstr>
      <vt:lpstr>'4_2-JR'!Področje_tiskanja</vt:lpstr>
      <vt:lpstr>'6_1-TK'!Področje_tiskanja</vt:lpstr>
      <vt:lpstr>OPOMBE!Področje_tiskanja</vt:lpstr>
      <vt:lpstr>'rekapitulacija-Dolenja vas'!Področje_tiskanja</vt:lpstr>
      <vt:lpstr>'3_1-VGU'!Tiskanje_naslovov</vt:lpstr>
      <vt:lpstr>'3_2-VODOVOD'!Tiskanje_naslovov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dc:creator>
  <cp:lastModifiedBy>Petra Rejc</cp:lastModifiedBy>
  <cp:lastPrinted>2019-05-24T08:21:56Z</cp:lastPrinted>
  <dcterms:created xsi:type="dcterms:W3CDTF">2016-03-18T08:00:15Z</dcterms:created>
  <dcterms:modified xsi:type="dcterms:W3CDTF">2019-05-24T11:18:54Z</dcterms:modified>
</cp:coreProperties>
</file>