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8520" activeTab="0"/>
  </bookViews>
  <sheets>
    <sheet name="POPIS DEL" sheetId="1" r:id="rId1"/>
  </sheets>
  <definedNames/>
  <calcPr fullCalcOnLoad="1"/>
</workbook>
</file>

<file path=xl/sharedStrings.xml><?xml version="1.0" encoding="utf-8"?>
<sst xmlns="http://schemas.openxmlformats.org/spreadsheetml/2006/main" count="166" uniqueCount="89">
  <si>
    <t xml:space="preserve">Zakoličba trase nasipa in zavarovanje zakoličene os. Obračun po tekočem metru trase nasipa.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</si>
  <si>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Postavljanje prečnih profilov nasipa in kontrola zakoličenja v času gradnje. Obračun po tekočem metru trase nasipa.</t>
  </si>
  <si>
    <t>PRIPRAVLJALNA DELA SKUPAJ:</t>
  </si>
  <si>
    <t>I. PRIPRAVLJALNA DELA</t>
  </si>
  <si>
    <t xml:space="preserve">    II ZEMELJSKA DELA</t>
  </si>
  <si>
    <t>Strojni izkop humusa na trasi izgradnje s širino pasu, ki zajema nasip. Humus se odstrani v debelini plasti, ki je ugotovljena na terenu, ter odrine na težiščno razdaljo do 20 m. Obračun po kubičnem metru odstranjene mase v raščenem stanju s predvideno debelino 20 cm.</t>
  </si>
  <si>
    <t>Ročna izdelava nasipa iz zemlje kategorije C/III (razgrinjanje in zbijanje zemeljskega materiala iz nahajališča v telo nasipa). Materiala se razgrinja v plasteh s težiščno oddaljenostjo 10 m. Največja višina plasti koherentnega materiala znaša 20 cm. Obračun po kubičnem metru zbitega materiala.</t>
  </si>
  <si>
    <t>Strojno oblikovanje nasipa in fino planiranje njegove površine v skladu z načrtovanim profilom z bagerjem. Izvedba planiranja z točnostjo +/- 5 cm. Obračun po kvadratnem metru vidne površine.</t>
  </si>
  <si>
    <t>Homusiranje vidljivih površin nasipa s plastjo humusa debeline 20 cm. Uporabi se humus iz izkopa, ki je bil začasno odložen ob trasi nasipa. Obračun po kubičnem metru humusne plasti, predvidene v projektu.</t>
  </si>
  <si>
    <t>Ročno zatravljanje nasipa s semeni, gnojenje in zalivanje, dosejavanje (dopolnjevanje), vzdrževanje in prva košnja. Obračun po kvadratnem metru vidne površine nasipa (krone in brežin).</t>
  </si>
  <si>
    <t>ZEMELJSKA DELA SKUPAJ:</t>
  </si>
  <si>
    <t>SKUPAJ NASIP:</t>
  </si>
  <si>
    <t>Geodetsko zakoličevanje osi ramp, postavitev prečnih pofilov, zavarovanje točk, kontrola zakoličenja med gradnjo in predaja geodetskih točk po končani izgradnji. Obračun po dolžinskem metru izvedene gradnje povprečne velikosti.</t>
  </si>
  <si>
    <r>
      <t>Strojna razgranja površinske plasti telesa obstoječe rampe v debelini plasti 50 cm. Obračun po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izkopanega materiala.</t>
    </r>
  </si>
  <si>
    <r>
      <t>Mehansko zbijanje mater C/III kategorija na površini razgrajenega telesa rampe. Obračun po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zbite podlage.</t>
    </r>
  </si>
  <si>
    <t>Nabava, natovarjanje in prevoz zemeljskega materiala kategorije C/III za vgradnjo v telo rampe od nahajališča do kraja vgradnje s tovornjaki z mehanskim razstovarjanjem. Transportna oddaljenost (- km) je obračunana glede na težiščno oddaljenost od ramp do nahajališča za količino potrebnega materiala v vgrajenem stanju.</t>
  </si>
  <si>
    <r>
      <t>Ročna izdelava in oblikovanje bankine iz pripeljanega zemeljskega materiala. Obračun del se izvaja po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vgrajenega in zbitega materiala.</t>
    </r>
  </si>
  <si>
    <r>
      <t>Fino planiranje ravnih in nagnjenih površin rampe z buldožerjem z natančnostjo +/- 5 cm. Obračun del se izvaja po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splanirane površine.</t>
    </r>
  </si>
  <si>
    <t xml:space="preserve">Prodnata cestna konstrukcija izvedena v skladu z normalnim prečnim profilom. Cena vključuje nabavo in prevoz (5 km) naravnega proda in njegovo strojno vgradnjo. Obračun po tekočem metru  cestne konstrukcije. </t>
  </si>
  <si>
    <t>Izdelava in vgradnja železnih tipskih pregrad širine 4,0 m na kroni nasipa, na mestih prehodnih ramp ter koncih projektiranega odseka nasipa. Obračun po kosu vgrajene pregrade.</t>
  </si>
  <si>
    <t>PREHODNE RAMPE SKUPAJ:</t>
  </si>
  <si>
    <t>Količina</t>
  </si>
  <si>
    <t>A.  NASIP</t>
  </si>
  <si>
    <t>m</t>
  </si>
  <si>
    <t>kom</t>
  </si>
  <si>
    <t>Kom</t>
  </si>
  <si>
    <t>Izvajanje spremljevalnih in nadzornih preverjanj vgrajenega materiala in vgradnje. V merski enoti cene preverjanja so zajeti vsi stroški namestitve in prevoza na terenu. Predvideno je izvajanje naslednjih preverjanj:</t>
  </si>
  <si>
    <t xml:space="preserve">a) Ureditev temeljnih tal : </t>
  </si>
  <si>
    <t>optimalna vsebnost vode in maksimalna prostorninska teža po standardnem Proctorjevem preiskusu U.B1.038</t>
  </si>
  <si>
    <t>granulumetrijska sestava U.B1.018</t>
  </si>
  <si>
    <t>Atterbergova meja plastičnosti    U.B1.020</t>
  </si>
  <si>
    <t>specifična teža U.B1.014</t>
  </si>
  <si>
    <t>organske primesi U.B1.024</t>
  </si>
  <si>
    <t>odvzem vzorcev tal (intaktni in neintaktni vzorci)  U.B1.010</t>
  </si>
  <si>
    <t>specifična teža U.B1.016-1968</t>
  </si>
  <si>
    <t>vlaznost  U.B1.012-1979</t>
  </si>
  <si>
    <r>
      <t>b) Izdelava nasipa</t>
    </r>
    <r>
      <rPr>
        <sz val="8"/>
        <rFont val="Arial"/>
        <family val="2"/>
      </rPr>
      <t xml:space="preserve"> (kontrolna preverjanje):</t>
    </r>
  </si>
  <si>
    <r>
      <t xml:space="preserve">c) </t>
    </r>
    <r>
      <rPr>
        <i/>
        <sz val="8"/>
        <rFont val="Arial"/>
        <family val="2"/>
      </rPr>
      <t>Izdelava nasipa</t>
    </r>
    <r>
      <rPr>
        <sz val="8"/>
        <rFont val="Arial"/>
        <family val="2"/>
      </rPr>
      <t xml:space="preserve">  (spremljevalna kontrola):</t>
    </r>
  </si>
  <si>
    <t>prostorninska teža U.B1.016-1968</t>
  </si>
  <si>
    <t>število preverjanj</t>
  </si>
  <si>
    <t>GEOTEHNIČNI NADZOR</t>
  </si>
  <si>
    <t>GEOTEHNIČNI NADZOR SKUPAJ:</t>
  </si>
  <si>
    <t>PREHODNE RAMPE</t>
  </si>
  <si>
    <t>A.</t>
  </si>
  <si>
    <t>NASIP</t>
  </si>
  <si>
    <t>B.</t>
  </si>
  <si>
    <t xml:space="preserve">F.   </t>
  </si>
  <si>
    <r>
      <t>[</t>
    </r>
    <r>
      <rPr>
        <sz val="8"/>
        <rFont val="Arial"/>
        <family val="2"/>
      </rPr>
      <t>€</t>
    </r>
    <r>
      <rPr>
        <sz val="8"/>
        <rFont val="Symbol"/>
        <family val="1"/>
      </rPr>
      <t>]</t>
    </r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</si>
  <si>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</si>
  <si>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</si>
  <si>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1</t>
    </r>
  </si>
  <si>
    <t>R  E  K  A  P  I  T  U  L  A  C  I  J  A</t>
  </si>
  <si>
    <t>Opis del</t>
  </si>
  <si>
    <t>št.</t>
  </si>
  <si>
    <t>Geodetska dela:</t>
  </si>
  <si>
    <t>Zap.</t>
  </si>
  <si>
    <t>cena</t>
  </si>
  <si>
    <t>SKUPAJ Z DDV</t>
  </si>
  <si>
    <t>mere</t>
  </si>
  <si>
    <t>Skupaj</t>
  </si>
  <si>
    <t>Nabava, natovarjanje in prevoz zemeljskega materiala kategorije C/III za vgradnjo v nasip; prevoz od nahajališča do kraja vgradnje s tovornjaki z mehanskim raztovarjanjem. Transportna oddaljenost (35km) je obračunana glede na težiščno oddaljenost od nasipa do nahajališča za količine potrebne zemlje v vgrajenem (zbitem) stanju.</t>
  </si>
  <si>
    <t xml:space="preserve"> SKUPAJ</t>
  </si>
  <si>
    <t>DDV</t>
  </si>
  <si>
    <t>B. MAKADAMSKA CESTA V INUNDACIJI</t>
  </si>
  <si>
    <t>enota</t>
  </si>
  <si>
    <t>produkt</t>
  </si>
  <si>
    <t>štev.</t>
  </si>
  <si>
    <t>Ureditev in stabilizacija posteljice makadamske ceste v zemeljskem materialu kategorije C/III. Obračun po kvadratnem metru površine posteljice, ki se nahaja ob nožici nasipa pri normalnem prečnem profilu.</t>
  </si>
  <si>
    <t>Utrditev prodnatne cestne konstrukcije širine 4,0 m in debeline 30 cm. Obračun po tekočem metru cestne konstrukcije.</t>
  </si>
  <si>
    <t>Vzdrževanje gradbiščne ceste tekom izvajanja del.</t>
  </si>
  <si>
    <t>4.</t>
  </si>
  <si>
    <t xml:space="preserve">Dokončna ureditev makadamske ceste po dokončanju navoza zemeljskega materiala </t>
  </si>
  <si>
    <t>GRADBIŠČNA CESTA SKUPAJ:</t>
  </si>
  <si>
    <t>MAKADAMSKA CESTA-SERVISNA POT OB NASIPU</t>
  </si>
  <si>
    <t>glineni naboj</t>
  </si>
  <si>
    <t xml:space="preserve"> BENICA OD PROFILA P1 DO PROFILA P27</t>
  </si>
  <si>
    <t>C. PREHODNE RAMPE (2 kosov)</t>
  </si>
  <si>
    <t>C.</t>
  </si>
  <si>
    <t>D.</t>
  </si>
  <si>
    <t>D. DODATNA DELA POTREBNA ZA DOKONČANJE NASIPA</t>
  </si>
  <si>
    <t>Izvedba geodetskih meritev po dokončanju visokovodnega nasipa Benica</t>
  </si>
  <si>
    <t>Izdelava projekta izvedenih del po dokončanju izgradnje visokovodnega nasipa</t>
  </si>
  <si>
    <t>DODATNA DELA SKUPAJ:</t>
  </si>
  <si>
    <t>DODATNA DELA ZA DOKONČANJA NASIPA</t>
  </si>
  <si>
    <t xml:space="preserve">POPIS DEL ZA IZVEDBO NASIPA </t>
  </si>
  <si>
    <r>
      <t>Mehanska ureditev odkopane površine nasipa. Utrdi se pripravljena podlaga starega nasipa, vse je zemlja III/C kategorije. Obračun po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zbite površine. </t>
    </r>
  </si>
  <si>
    <t>Strojna izdelava nasipa iz zemlje kategorije C/III (razgrinjanje in zbijanje zemeljskega materiala iz nahajališča v telo nasipa). Material se razgrinja v plasteh s težiščno oddaljenostjo 10 m. Največja višina plasti koherantnega materiala znaša 30 cm. Obračun po kubičnem metru zbitega materiala.</t>
  </si>
  <si>
    <r>
      <t>Strojna izdelava telesa rampe iz zemeljskega materiala kategorije C/III v plasteh po 30 cm. Delo vključuje nasipavanje, razgrinjanje, morebitno potrebno vlaženje ali sušenje, grobo planiranje materiala v nasipu z buldožerjem, v skladu s projektnimi izmerami in nagibi, kot tudi zbijanje. Obračun del se izvaja po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vgrajenega in zbitega materiala.</t>
    </r>
  </si>
  <si>
    <t>pavšal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</si>
</sst>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#,##0.000"/>
    <numFmt numFmtId="183" formatCode="#,##0.0"/>
    <numFmt numFmtId="184" formatCode="#,##0.0000"/>
    <numFmt numFmtId="185" formatCode="#,##0.00\ &quot;kn&quot;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  <numFmt numFmtId="189" formatCode="0.0"/>
  </numFmts>
  <fonts count="51">
    <font>
      <sz val="10"/>
      <name val="Times New Roman CE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Times New Roman CE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name val="Symbol"/>
      <family val="1"/>
    </font>
    <font>
      <b/>
      <sz val="8"/>
      <color indexed="10"/>
      <name val="Arial"/>
      <family val="2"/>
    </font>
    <font>
      <sz val="9"/>
      <name val="Arial"/>
      <family val="2"/>
    </font>
    <font>
      <sz val="9"/>
      <name val="Times New Roman CE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4" fontId="15" fillId="0" borderId="10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justify"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right" vertical="center" wrapText="1"/>
    </xf>
    <xf numFmtId="4" fontId="15" fillId="0" borderId="27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4" fillId="0" borderId="38" xfId="0" applyFont="1" applyBorder="1" applyAlignment="1">
      <alignment vertical="center"/>
    </xf>
    <xf numFmtId="0" fontId="8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8" fillId="0" borderId="46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4" fontId="8" fillId="0" borderId="47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48" xfId="0" applyFont="1" applyBorder="1" applyAlignment="1">
      <alignment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right" vertical="center" wrapText="1"/>
    </xf>
    <xf numFmtId="0" fontId="8" fillId="0" borderId="50" xfId="0" applyFont="1" applyBorder="1" applyAlignment="1">
      <alignment horizontal="right" vertical="center" wrapText="1"/>
    </xf>
    <xf numFmtId="0" fontId="14" fillId="0" borderId="46" xfId="0" applyFont="1" applyBorder="1" applyAlignment="1">
      <alignment vertical="center"/>
    </xf>
    <xf numFmtId="0" fontId="8" fillId="0" borderId="4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4" fontId="7" fillId="0" borderId="2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12" fillId="0" borderId="51" xfId="0" applyNumberFormat="1" applyFont="1" applyBorder="1" applyAlignment="1">
      <alignment horizontal="right" vertical="center" wrapText="1"/>
    </xf>
    <xf numFmtId="4" fontId="12" fillId="0" borderId="36" xfId="0" applyNumberFormat="1" applyFont="1" applyBorder="1" applyAlignment="1">
      <alignment horizontal="right" vertical="center" wrapText="1"/>
    </xf>
    <xf numFmtId="4" fontId="8" fillId="0" borderId="52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center"/>
    </xf>
    <xf numFmtId="4" fontId="15" fillId="0" borderId="26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vertical="center" wrapText="1"/>
    </xf>
    <xf numFmtId="0" fontId="15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 wrapText="1" readingOrder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" fontId="2" fillId="0" borderId="21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59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55" xfId="0" applyFont="1" applyBorder="1" applyAlignment="1">
      <alignment horizontal="center" vertical="center" textRotation="90" wrapText="1"/>
    </xf>
    <xf numFmtId="4" fontId="2" fillId="0" borderId="55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6" fillId="0" borderId="46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4" fontId="16" fillId="0" borderId="24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0" fontId="16" fillId="0" borderId="46" xfId="0" applyFont="1" applyBorder="1" applyAlignment="1">
      <alignment vertical="center"/>
    </xf>
    <xf numFmtId="0" fontId="16" fillId="0" borderId="10" xfId="0" applyFont="1" applyBorder="1" applyAlignment="1">
      <alignment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tabSelected="1" zoomScalePageLayoutView="0" workbookViewId="0" topLeftCell="A58">
      <selection activeCell="C72" sqref="C72:C81"/>
    </sheetView>
  </sheetViews>
  <sheetFormatPr defaultColWidth="9.125" defaultRowHeight="12.75"/>
  <cols>
    <col min="1" max="1" width="6.50390625" style="4" customWidth="1"/>
    <col min="2" max="2" width="51.00390625" style="3" customWidth="1"/>
    <col min="3" max="3" width="8.75390625" style="3" customWidth="1"/>
    <col min="4" max="4" width="10.75390625" style="3" customWidth="1"/>
    <col min="5" max="5" width="13.50390625" style="3" customWidth="1"/>
    <col min="6" max="6" width="13.00390625" style="3" customWidth="1"/>
    <col min="7" max="7" width="7.375" style="1" customWidth="1"/>
    <col min="8" max="8" width="10.125" style="2" customWidth="1"/>
    <col min="9" max="9" width="10.00390625" style="2" customWidth="1"/>
    <col min="10" max="10" width="51.50390625" style="2" customWidth="1"/>
    <col min="11" max="11" width="4.625" style="1" customWidth="1"/>
    <col min="12" max="13" width="9.125" style="1" hidden="1" customWidth="1"/>
    <col min="14" max="14" width="9.125" style="1" customWidth="1"/>
    <col min="15" max="15" width="12.375" style="1" customWidth="1"/>
    <col min="16" max="16" width="12.625" style="1" customWidth="1"/>
    <col min="17" max="16384" width="9.125" style="1" customWidth="1"/>
  </cols>
  <sheetData>
    <row r="2" spans="1:6" ht="17.25">
      <c r="A2" s="139" t="s">
        <v>84</v>
      </c>
      <c r="B2" s="139"/>
      <c r="C2" s="139"/>
      <c r="D2" s="139"/>
      <c r="E2" s="139"/>
      <c r="F2" s="139"/>
    </row>
    <row r="3" spans="2:7" ht="18" customHeight="1">
      <c r="B3" s="139" t="s">
        <v>75</v>
      </c>
      <c r="C3" s="139"/>
      <c r="D3" s="139"/>
      <c r="E3" s="139"/>
      <c r="F3" s="139"/>
      <c r="G3" s="139"/>
    </row>
    <row r="4" spans="1:6" ht="15">
      <c r="A4" s="140"/>
      <c r="B4" s="140"/>
      <c r="C4" s="140"/>
      <c r="D4" s="140"/>
      <c r="E4" s="140"/>
      <c r="F4" s="140"/>
    </row>
    <row r="6" spans="1:6" ht="18" customHeight="1">
      <c r="A6" s="141" t="s">
        <v>22</v>
      </c>
      <c r="B6" s="141"/>
      <c r="C6" s="46"/>
      <c r="D6" s="46"/>
      <c r="E6" s="46"/>
      <c r="F6" s="46"/>
    </row>
    <row r="7" spans="1:6" ht="12.75" customHeight="1" thickBot="1">
      <c r="A7" s="47"/>
      <c r="B7" s="46"/>
      <c r="C7" s="46"/>
      <c r="D7" s="46"/>
      <c r="E7" s="46"/>
      <c r="F7" s="46"/>
    </row>
    <row r="8" spans="1:6" ht="12.75" customHeight="1">
      <c r="A8" s="48" t="s">
        <v>55</v>
      </c>
      <c r="B8" s="49" t="s">
        <v>52</v>
      </c>
      <c r="C8" s="50" t="s">
        <v>21</v>
      </c>
      <c r="D8" s="51" t="s">
        <v>21</v>
      </c>
      <c r="E8" s="52" t="s">
        <v>56</v>
      </c>
      <c r="F8" s="53" t="s">
        <v>59</v>
      </c>
    </row>
    <row r="9" spans="1:6" ht="12.75" customHeight="1" thickBot="1">
      <c r="A9" s="54" t="s">
        <v>53</v>
      </c>
      <c r="B9" s="55"/>
      <c r="C9" s="56" t="s">
        <v>58</v>
      </c>
      <c r="D9" s="57"/>
      <c r="E9" s="58" t="s">
        <v>47</v>
      </c>
      <c r="F9" s="59" t="s">
        <v>47</v>
      </c>
    </row>
    <row r="10" spans="1:6" ht="15.75" customHeight="1">
      <c r="A10" s="60"/>
      <c r="B10" s="61" t="s">
        <v>3</v>
      </c>
      <c r="C10" s="62"/>
      <c r="D10" s="63"/>
      <c r="E10" s="63"/>
      <c r="F10" s="64"/>
    </row>
    <row r="11" spans="1:6" ht="15" customHeight="1">
      <c r="A11" s="142">
        <v>1</v>
      </c>
      <c r="B11" s="65" t="s">
        <v>54</v>
      </c>
      <c r="C11" s="66"/>
      <c r="D11" s="67"/>
      <c r="E11" s="67"/>
      <c r="F11" s="68"/>
    </row>
    <row r="12" spans="1:6" ht="26.25" customHeight="1">
      <c r="A12" s="143"/>
      <c r="B12" s="69" t="s">
        <v>0</v>
      </c>
      <c r="C12" s="21" t="s">
        <v>23</v>
      </c>
      <c r="D12" s="70">
        <v>882.43</v>
      </c>
      <c r="E12" s="70"/>
      <c r="F12" s="22">
        <f>ROUND(D12*E12,2)</f>
        <v>0</v>
      </c>
    </row>
    <row r="13" spans="1:6" ht="26.25" customHeight="1" thickBot="1">
      <c r="A13" s="144"/>
      <c r="B13" s="69" t="s">
        <v>1</v>
      </c>
      <c r="C13" s="10" t="s">
        <v>24</v>
      </c>
      <c r="D13" s="23">
        <v>27</v>
      </c>
      <c r="E13" s="23"/>
      <c r="F13" s="20">
        <f>ROUND(D13*E13,2)</f>
        <v>0</v>
      </c>
    </row>
    <row r="14" spans="1:6" ht="16.5" customHeight="1" thickBot="1">
      <c r="A14" s="72"/>
      <c r="B14" s="73" t="s">
        <v>2</v>
      </c>
      <c r="C14" s="74"/>
      <c r="D14" s="75"/>
      <c r="E14" s="76"/>
      <c r="F14" s="5">
        <f>SUM(F12:F13)</f>
        <v>0</v>
      </c>
    </row>
    <row r="15" spans="1:6" ht="16.5" customHeight="1" thickBot="1">
      <c r="A15" s="1"/>
      <c r="B15" s="1"/>
      <c r="C15" s="1"/>
      <c r="D15" s="77"/>
      <c r="E15" s="78"/>
      <c r="F15" s="77"/>
    </row>
    <row r="16" spans="1:6" ht="12.75" customHeight="1">
      <c r="A16" s="48" t="s">
        <v>55</v>
      </c>
      <c r="B16" s="49" t="s">
        <v>52</v>
      </c>
      <c r="C16" s="50" t="s">
        <v>21</v>
      </c>
      <c r="D16" s="51" t="s">
        <v>21</v>
      </c>
      <c r="E16" s="52" t="s">
        <v>56</v>
      </c>
      <c r="F16" s="53" t="s">
        <v>59</v>
      </c>
    </row>
    <row r="17" spans="1:6" ht="12.75" customHeight="1" thickBot="1">
      <c r="A17" s="54" t="s">
        <v>53</v>
      </c>
      <c r="B17" s="55"/>
      <c r="C17" s="56" t="s">
        <v>58</v>
      </c>
      <c r="D17" s="57"/>
      <c r="E17" s="58" t="s">
        <v>47</v>
      </c>
      <c r="F17" s="59" t="s">
        <v>47</v>
      </c>
    </row>
    <row r="18" spans="1:8" ht="18" customHeight="1">
      <c r="A18" s="80"/>
      <c r="B18" s="61" t="s">
        <v>4</v>
      </c>
      <c r="C18" s="81"/>
      <c r="D18" s="82"/>
      <c r="E18" s="82"/>
      <c r="F18" s="83"/>
      <c r="H18" s="1"/>
    </row>
    <row r="19" spans="1:8" ht="60.75" customHeight="1">
      <c r="A19" s="6">
        <v>1</v>
      </c>
      <c r="B19" s="19" t="s">
        <v>5</v>
      </c>
      <c r="C19" s="7" t="s">
        <v>49</v>
      </c>
      <c r="D19" s="8">
        <v>6083.03</v>
      </c>
      <c r="E19" s="8"/>
      <c r="F19" s="9">
        <f>ROUND(D19*E19,2)</f>
        <v>0</v>
      </c>
      <c r="H19" s="1"/>
    </row>
    <row r="20" spans="1:8" ht="46.5" customHeight="1">
      <c r="A20" s="6">
        <v>2</v>
      </c>
      <c r="B20" s="19" t="s">
        <v>85</v>
      </c>
      <c r="C20" s="10" t="s">
        <v>48</v>
      </c>
      <c r="D20" s="11">
        <v>16394.74</v>
      </c>
      <c r="E20" s="11"/>
      <c r="F20" s="9">
        <f>ROUND(D20*E20,2)</f>
        <v>0</v>
      </c>
      <c r="H20" s="1"/>
    </row>
    <row r="21" spans="1:8" ht="73.5" customHeight="1">
      <c r="A21" s="6">
        <v>3</v>
      </c>
      <c r="B21" s="19" t="s">
        <v>60</v>
      </c>
      <c r="C21" s="10" t="s">
        <v>49</v>
      </c>
      <c r="D21" s="11">
        <v>23677.19</v>
      </c>
      <c r="E21" s="11"/>
      <c r="F21" s="9">
        <f>ROUND(D21*E21,2)</f>
        <v>0</v>
      </c>
      <c r="H21" s="1"/>
    </row>
    <row r="22" spans="1:8" ht="65.25" customHeight="1">
      <c r="A22" s="6">
        <v>4</v>
      </c>
      <c r="B22" s="19" t="s">
        <v>86</v>
      </c>
      <c r="C22" s="10" t="s">
        <v>49</v>
      </c>
      <c r="D22" s="11">
        <v>21309.47</v>
      </c>
      <c r="E22" s="11"/>
      <c r="F22" s="9">
        <f>ROUND(D22*E22,2)</f>
        <v>0</v>
      </c>
      <c r="H22" s="1"/>
    </row>
    <row r="23" spans="1:8" ht="67.5" customHeight="1">
      <c r="A23" s="6">
        <v>5</v>
      </c>
      <c r="B23" s="19" t="s">
        <v>6</v>
      </c>
      <c r="C23" s="10" t="s">
        <v>49</v>
      </c>
      <c r="D23" s="11">
        <v>2367.72</v>
      </c>
      <c r="E23" s="11"/>
      <c r="F23" s="9">
        <f>ROUND(D23*E23,2)</f>
        <v>0</v>
      </c>
      <c r="H23" s="1"/>
    </row>
    <row r="24" spans="1:8" ht="15" customHeight="1" hidden="1">
      <c r="A24" s="6"/>
      <c r="B24" s="19"/>
      <c r="C24" s="10"/>
      <c r="D24" s="12"/>
      <c r="E24" s="12"/>
      <c r="F24" s="13">
        <f>D24*E24</f>
        <v>0</v>
      </c>
      <c r="H24" s="1"/>
    </row>
    <row r="25" spans="1:8" ht="45" customHeight="1">
      <c r="A25" s="6">
        <v>6</v>
      </c>
      <c r="B25" s="25" t="s">
        <v>7</v>
      </c>
      <c r="C25" s="10" t="s">
        <v>48</v>
      </c>
      <c r="D25" s="11">
        <v>15457.93</v>
      </c>
      <c r="E25" s="11"/>
      <c r="F25" s="9">
        <f>ROUND(D25*E25,2)</f>
        <v>0</v>
      </c>
      <c r="H25" s="1"/>
    </row>
    <row r="26" spans="1:8" ht="45" customHeight="1">
      <c r="A26" s="6">
        <v>7</v>
      </c>
      <c r="B26" s="25" t="s">
        <v>8</v>
      </c>
      <c r="C26" s="10" t="s">
        <v>49</v>
      </c>
      <c r="D26" s="11">
        <v>4900.89</v>
      </c>
      <c r="E26" s="11"/>
      <c r="F26" s="9">
        <f>ROUND(D26*E26,2)</f>
        <v>0</v>
      </c>
      <c r="H26" s="1"/>
    </row>
    <row r="27" spans="1:6" ht="43.5" customHeight="1" thickBot="1">
      <c r="A27" s="6">
        <v>8</v>
      </c>
      <c r="B27" s="27" t="s">
        <v>9</v>
      </c>
      <c r="C27" s="14" t="s">
        <v>48</v>
      </c>
      <c r="D27" s="15">
        <v>17167.26</v>
      </c>
      <c r="E27" s="15"/>
      <c r="F27" s="9">
        <f>ROUND(D27*E27,2)</f>
        <v>0</v>
      </c>
    </row>
    <row r="28" spans="1:6" ht="43.5" customHeight="1" thickBot="1">
      <c r="A28" s="136">
        <v>9</v>
      </c>
      <c r="B28" s="126" t="s">
        <v>74</v>
      </c>
      <c r="C28" s="137"/>
      <c r="D28" s="138"/>
      <c r="E28" s="138"/>
      <c r="F28" s="9">
        <f>ROUND(D28*E28,2)</f>
        <v>0</v>
      </c>
    </row>
    <row r="29" spans="1:6" ht="23.25" customHeight="1" thickBot="1">
      <c r="A29" s="84"/>
      <c r="B29" s="85" t="s">
        <v>10</v>
      </c>
      <c r="C29" s="74"/>
      <c r="D29" s="44"/>
      <c r="E29" s="44"/>
      <c r="F29" s="45">
        <f>SUM(F19:F28)</f>
        <v>0</v>
      </c>
    </row>
    <row r="30" spans="1:6" ht="13.5" customHeight="1" thickBot="1">
      <c r="A30" s="86"/>
      <c r="B30" s="87"/>
      <c r="C30" s="87"/>
      <c r="D30" s="88"/>
      <c r="E30" s="88"/>
      <c r="F30" s="88"/>
    </row>
    <row r="31" spans="1:6" ht="21" customHeight="1" thickBot="1">
      <c r="A31" s="145" t="s">
        <v>11</v>
      </c>
      <c r="B31" s="146"/>
      <c r="C31" s="74"/>
      <c r="D31" s="44"/>
      <c r="E31" s="44"/>
      <c r="F31" s="45">
        <f>F29+F14</f>
        <v>0</v>
      </c>
    </row>
    <row r="32" spans="1:6" ht="21" customHeight="1">
      <c r="A32" s="116"/>
      <c r="B32" s="116"/>
      <c r="C32" s="89"/>
      <c r="D32" s="90"/>
      <c r="E32" s="90"/>
      <c r="F32" s="91"/>
    </row>
    <row r="33" spans="1:6" ht="13.5" customHeight="1">
      <c r="A33" s="147" t="s">
        <v>63</v>
      </c>
      <c r="B33" s="147"/>
      <c r="C33" s="148"/>
      <c r="D33" s="96"/>
      <c r="E33" s="90"/>
      <c r="F33" s="42"/>
    </row>
    <row r="34" spans="1:6" ht="22.5" customHeight="1" thickBot="1">
      <c r="A34" s="119"/>
      <c r="B34" s="120"/>
      <c r="C34" s="121"/>
      <c r="D34" s="96"/>
      <c r="E34" s="90"/>
      <c r="F34" s="90"/>
    </row>
    <row r="35" spans="1:6" ht="18" customHeight="1">
      <c r="A35" s="122" t="s">
        <v>55</v>
      </c>
      <c r="B35" s="123" t="s">
        <v>52</v>
      </c>
      <c r="C35" s="51" t="s">
        <v>64</v>
      </c>
      <c r="D35" s="50" t="s">
        <v>21</v>
      </c>
      <c r="E35" s="51" t="s">
        <v>56</v>
      </c>
      <c r="F35" s="53" t="s">
        <v>65</v>
      </c>
    </row>
    <row r="36" spans="1:6" ht="12.75" customHeight="1" thickBot="1">
      <c r="A36" s="124" t="s">
        <v>66</v>
      </c>
      <c r="B36" s="56"/>
      <c r="C36" s="125"/>
      <c r="D36" s="126"/>
      <c r="E36" s="127" t="s">
        <v>47</v>
      </c>
      <c r="F36" s="59" t="s">
        <v>47</v>
      </c>
    </row>
    <row r="37" spans="1:6" ht="51.75" customHeight="1">
      <c r="A37" s="117">
        <v>1</v>
      </c>
      <c r="B37" s="128" t="s">
        <v>67</v>
      </c>
      <c r="C37" s="7" t="s">
        <v>48</v>
      </c>
      <c r="D37" s="8">
        <v>3480</v>
      </c>
      <c r="E37" s="8"/>
      <c r="F37" s="9">
        <f>ROUND(D37*E37,2)</f>
        <v>0</v>
      </c>
    </row>
    <row r="38" spans="1:6" ht="36.75" customHeight="1">
      <c r="A38" s="6">
        <v>2</v>
      </c>
      <c r="B38" s="19" t="s">
        <v>68</v>
      </c>
      <c r="C38" s="10" t="s">
        <v>50</v>
      </c>
      <c r="D38" s="11">
        <v>882.43</v>
      </c>
      <c r="E38" s="11"/>
      <c r="F38" s="9">
        <f>ROUND(D38*E38,2)</f>
        <v>0</v>
      </c>
    </row>
    <row r="39" spans="1:6" ht="26.25" customHeight="1">
      <c r="A39" s="118">
        <v>3</v>
      </c>
      <c r="B39" s="129" t="s">
        <v>69</v>
      </c>
      <c r="C39" s="10" t="s">
        <v>50</v>
      </c>
      <c r="D39" s="11">
        <v>882.43</v>
      </c>
      <c r="E39" s="11"/>
      <c r="F39" s="9">
        <f>ROUND(D39*E39,2)</f>
        <v>0</v>
      </c>
    </row>
    <row r="40" spans="1:6" ht="26.25" customHeight="1">
      <c r="A40" s="118" t="s">
        <v>70</v>
      </c>
      <c r="B40" s="129" t="s">
        <v>71</v>
      </c>
      <c r="C40" s="10" t="s">
        <v>50</v>
      </c>
      <c r="D40" s="11">
        <v>882.43</v>
      </c>
      <c r="E40" s="11"/>
      <c r="F40" s="9">
        <f>ROUND(D40*E40,2)</f>
        <v>0</v>
      </c>
    </row>
    <row r="41" spans="1:6" ht="25.5" customHeight="1" thickBot="1">
      <c r="A41" s="130" t="s">
        <v>72</v>
      </c>
      <c r="B41" s="131"/>
      <c r="C41" s="132"/>
      <c r="D41" s="133"/>
      <c r="E41" s="133"/>
      <c r="F41" s="134">
        <f>SUM(F37:F40)</f>
        <v>0</v>
      </c>
    </row>
    <row r="42" spans="4:6" ht="68.25" customHeight="1">
      <c r="D42" s="90"/>
      <c r="E42" s="90"/>
      <c r="F42" s="91"/>
    </row>
    <row r="43" spans="1:6" ht="34.5" customHeight="1">
      <c r="A43" s="92" t="s">
        <v>76</v>
      </c>
      <c r="B43" s="93"/>
      <c r="C43" s="46"/>
      <c r="D43" s="46"/>
      <c r="E43" s="46"/>
      <c r="F43" s="46"/>
    </row>
    <row r="44" spans="1:6" ht="35.25" customHeight="1" thickBot="1">
      <c r="A44" s="94"/>
      <c r="B44" s="93"/>
      <c r="C44" s="71"/>
      <c r="D44" s="46"/>
      <c r="E44" s="46"/>
      <c r="F44" s="46"/>
    </row>
    <row r="45" spans="1:6" ht="48" customHeight="1">
      <c r="A45" s="48" t="s">
        <v>55</v>
      </c>
      <c r="B45" s="49" t="s">
        <v>52</v>
      </c>
      <c r="C45" s="50" t="s">
        <v>21</v>
      </c>
      <c r="D45" s="51" t="s">
        <v>21</v>
      </c>
      <c r="E45" s="52" t="s">
        <v>56</v>
      </c>
      <c r="F45" s="53" t="s">
        <v>59</v>
      </c>
    </row>
    <row r="46" spans="1:6" ht="43.5" customHeight="1" thickBot="1">
      <c r="A46" s="54" t="s">
        <v>53</v>
      </c>
      <c r="B46" s="55"/>
      <c r="C46" s="56" t="s">
        <v>58</v>
      </c>
      <c r="D46" s="57"/>
      <c r="E46" s="58" t="s">
        <v>47</v>
      </c>
      <c r="F46" s="59" t="s">
        <v>47</v>
      </c>
    </row>
    <row r="47" spans="1:6" ht="51" customHeight="1">
      <c r="A47" s="16">
        <v>1</v>
      </c>
      <c r="B47" s="19" t="s">
        <v>12</v>
      </c>
      <c r="C47" s="17" t="s">
        <v>23</v>
      </c>
      <c r="D47" s="18">
        <v>110</v>
      </c>
      <c r="E47" s="18"/>
      <c r="F47" s="9">
        <f aca="true" t="shared" si="0" ref="F47:F55">ROUND(D47*E47,2)</f>
        <v>0</v>
      </c>
    </row>
    <row r="48" spans="1:6" ht="39.75" customHeight="1">
      <c r="A48" s="16">
        <v>2</v>
      </c>
      <c r="B48" s="19" t="s">
        <v>13</v>
      </c>
      <c r="C48" s="17" t="s">
        <v>49</v>
      </c>
      <c r="D48" s="18">
        <v>525</v>
      </c>
      <c r="E48" s="18"/>
      <c r="F48" s="9">
        <f t="shared" si="0"/>
        <v>0</v>
      </c>
    </row>
    <row r="49" spans="1:6" ht="29.25" customHeight="1">
      <c r="A49" s="16">
        <v>3</v>
      </c>
      <c r="B49" s="19" t="s">
        <v>14</v>
      </c>
      <c r="C49" s="17" t="s">
        <v>48</v>
      </c>
      <c r="D49" s="18">
        <v>1125</v>
      </c>
      <c r="E49" s="18"/>
      <c r="F49" s="9">
        <f t="shared" si="0"/>
        <v>0</v>
      </c>
    </row>
    <row r="50" spans="1:6" ht="75.75" customHeight="1">
      <c r="A50" s="16">
        <v>4</v>
      </c>
      <c r="B50" s="19" t="s">
        <v>15</v>
      </c>
      <c r="C50" s="17" t="s">
        <v>49</v>
      </c>
      <c r="D50" s="18">
        <v>1375</v>
      </c>
      <c r="E50" s="18"/>
      <c r="F50" s="9">
        <f t="shared" si="0"/>
        <v>0</v>
      </c>
    </row>
    <row r="51" spans="1:6" ht="80.25" customHeight="1">
      <c r="A51" s="16">
        <v>5</v>
      </c>
      <c r="B51" s="19" t="s">
        <v>87</v>
      </c>
      <c r="C51" s="10" t="s">
        <v>49</v>
      </c>
      <c r="D51" s="18">
        <v>1375</v>
      </c>
      <c r="E51" s="18"/>
      <c r="F51" s="9">
        <f t="shared" si="0"/>
        <v>0</v>
      </c>
    </row>
    <row r="52" spans="1:6" ht="41.25" customHeight="1">
      <c r="A52" s="16">
        <v>6</v>
      </c>
      <c r="B52" s="19" t="s">
        <v>16</v>
      </c>
      <c r="C52" s="10" t="s">
        <v>49</v>
      </c>
      <c r="D52" s="11">
        <v>0</v>
      </c>
      <c r="E52" s="11"/>
      <c r="F52" s="9">
        <f t="shared" si="0"/>
        <v>0</v>
      </c>
    </row>
    <row r="53" spans="1:6" ht="47.25" customHeight="1">
      <c r="A53" s="16">
        <v>7</v>
      </c>
      <c r="B53" s="19" t="s">
        <v>17</v>
      </c>
      <c r="C53" s="17" t="s">
        <v>48</v>
      </c>
      <c r="D53" s="18">
        <v>0</v>
      </c>
      <c r="E53" s="18"/>
      <c r="F53" s="20">
        <f t="shared" si="0"/>
        <v>0</v>
      </c>
    </row>
    <row r="54" spans="1:6" ht="45.75" customHeight="1">
      <c r="A54" s="16">
        <v>8</v>
      </c>
      <c r="B54" s="19" t="s">
        <v>18</v>
      </c>
      <c r="C54" s="17" t="s">
        <v>50</v>
      </c>
      <c r="D54" s="18">
        <v>250</v>
      </c>
      <c r="E54" s="18"/>
      <c r="F54" s="9">
        <f t="shared" si="0"/>
        <v>0</v>
      </c>
    </row>
    <row r="55" spans="1:6" ht="54.75" customHeight="1" thickBot="1">
      <c r="A55" s="26">
        <v>9</v>
      </c>
      <c r="B55" s="28" t="s">
        <v>19</v>
      </c>
      <c r="C55" s="29" t="s">
        <v>25</v>
      </c>
      <c r="D55" s="30">
        <v>10</v>
      </c>
      <c r="E55" s="30"/>
      <c r="F55" s="24">
        <f t="shared" si="0"/>
        <v>0</v>
      </c>
    </row>
    <row r="56" spans="1:6" ht="14.25" customHeight="1" thickBot="1">
      <c r="A56" s="145" t="s">
        <v>20</v>
      </c>
      <c r="B56" s="146"/>
      <c r="C56" s="36"/>
      <c r="D56" s="95"/>
      <c r="E56" s="44"/>
      <c r="F56" s="45">
        <f>SUM(F47:F55)</f>
        <v>0</v>
      </c>
    </row>
    <row r="57" spans="4:6" ht="30" customHeight="1">
      <c r="D57" s="149"/>
      <c r="E57" s="149"/>
      <c r="F57" s="150"/>
    </row>
    <row r="58" spans="1:6" ht="13.5" customHeight="1">
      <c r="A58" s="149" t="s">
        <v>79</v>
      </c>
      <c r="B58" s="149"/>
      <c r="C58" s="150"/>
      <c r="D58" s="151"/>
      <c r="E58" s="151"/>
      <c r="F58" s="151"/>
    </row>
    <row r="59" spans="1:6" ht="22.5" customHeight="1" thickBot="1">
      <c r="A59" s="119"/>
      <c r="B59" s="120"/>
      <c r="C59" s="121"/>
      <c r="D59" s="96"/>
      <c r="E59" s="90"/>
      <c r="F59" s="90"/>
    </row>
    <row r="60" spans="1:6" ht="18" customHeight="1">
      <c r="A60" s="122" t="s">
        <v>55</v>
      </c>
      <c r="B60" s="123" t="s">
        <v>52</v>
      </c>
      <c r="C60" s="51" t="s">
        <v>64</v>
      </c>
      <c r="D60" s="50" t="s">
        <v>21</v>
      </c>
      <c r="E60" s="51" t="s">
        <v>56</v>
      </c>
      <c r="F60" s="53" t="s">
        <v>65</v>
      </c>
    </row>
    <row r="61" spans="1:6" ht="12.75" customHeight="1" thickBot="1">
      <c r="A61" s="124" t="s">
        <v>66</v>
      </c>
      <c r="B61" s="56"/>
      <c r="C61" s="125"/>
      <c r="D61" s="126"/>
      <c r="E61" s="127" t="s">
        <v>47</v>
      </c>
      <c r="F61" s="59" t="s">
        <v>47</v>
      </c>
    </row>
    <row r="62" spans="1:6" ht="36.75" customHeight="1">
      <c r="A62" s="6">
        <v>1</v>
      </c>
      <c r="B62" s="19" t="s">
        <v>80</v>
      </c>
      <c r="C62" s="10" t="s">
        <v>24</v>
      </c>
      <c r="D62" s="11">
        <v>1</v>
      </c>
      <c r="E62" s="11"/>
      <c r="F62" s="9">
        <f>ROUND(D62*E62,2)</f>
        <v>0</v>
      </c>
    </row>
    <row r="63" spans="1:6" ht="26.25" customHeight="1">
      <c r="A63" s="118">
        <v>2</v>
      </c>
      <c r="B63" s="129" t="s">
        <v>81</v>
      </c>
      <c r="C63" s="10" t="s">
        <v>24</v>
      </c>
      <c r="D63" s="11">
        <v>1</v>
      </c>
      <c r="E63" s="11"/>
      <c r="F63" s="9">
        <f>ROUND(D63*E63,2)</f>
        <v>0</v>
      </c>
    </row>
    <row r="64" spans="1:6" ht="25.5" customHeight="1" thickBot="1">
      <c r="A64" s="130" t="s">
        <v>82</v>
      </c>
      <c r="B64" s="131"/>
      <c r="C64" s="132"/>
      <c r="D64" s="133"/>
      <c r="E64" s="133"/>
      <c r="F64" s="134">
        <f>SUM(F62:F63)</f>
        <v>0</v>
      </c>
    </row>
    <row r="65" spans="4:6" ht="30" customHeight="1">
      <c r="D65" s="96"/>
      <c r="E65" s="90"/>
      <c r="F65" s="42"/>
    </row>
    <row r="66" spans="1:6" ht="18" customHeight="1">
      <c r="A66" s="79"/>
      <c r="B66" s="93"/>
      <c r="C66" s="99"/>
      <c r="D66" s="100"/>
      <c r="E66" s="90"/>
      <c r="F66" s="102"/>
    </row>
    <row r="67" spans="1:6" ht="14.25" customHeight="1">
      <c r="A67" s="103" t="s">
        <v>78</v>
      </c>
      <c r="B67" s="103" t="s">
        <v>40</v>
      </c>
      <c r="C67" s="97"/>
      <c r="D67" s="98"/>
      <c r="E67" s="98"/>
      <c r="F67" s="98"/>
    </row>
    <row r="68" spans="1:6" ht="14.25" customHeight="1" thickBot="1">
      <c r="A68" s="47"/>
      <c r="B68" s="46"/>
      <c r="C68" s="97"/>
      <c r="D68" s="98"/>
      <c r="E68" s="98"/>
      <c r="F68" s="98"/>
    </row>
    <row r="69" spans="1:6" ht="15" customHeight="1">
      <c r="A69" s="48" t="s">
        <v>55</v>
      </c>
      <c r="B69" s="49" t="s">
        <v>52</v>
      </c>
      <c r="C69" s="50" t="s">
        <v>21</v>
      </c>
      <c r="D69" s="51" t="s">
        <v>21</v>
      </c>
      <c r="E69" s="52" t="s">
        <v>56</v>
      </c>
      <c r="F69" s="53" t="s">
        <v>59</v>
      </c>
    </row>
    <row r="70" spans="1:6" ht="21" customHeight="1" thickBot="1">
      <c r="A70" s="54" t="s">
        <v>53</v>
      </c>
      <c r="B70" s="55"/>
      <c r="C70" s="56" t="s">
        <v>58</v>
      </c>
      <c r="D70" s="57"/>
      <c r="E70" s="58" t="s">
        <v>47</v>
      </c>
      <c r="F70" s="59" t="s">
        <v>47</v>
      </c>
    </row>
    <row r="71" spans="1:6" ht="51" customHeight="1">
      <c r="A71" s="152">
        <v>1</v>
      </c>
      <c r="B71" s="31" t="s">
        <v>26</v>
      </c>
      <c r="C71" s="7" t="s">
        <v>88</v>
      </c>
      <c r="D71" s="32"/>
      <c r="E71" s="32"/>
      <c r="F71" s="33"/>
    </row>
    <row r="72" spans="1:6" ht="14.25" customHeight="1">
      <c r="A72" s="143"/>
      <c r="B72" s="34"/>
      <c r="C72" s="154" t="s">
        <v>39</v>
      </c>
      <c r="D72" s="157">
        <v>20</v>
      </c>
      <c r="E72" s="157"/>
      <c r="F72" s="160">
        <f>ROUND(D72*E72,2)</f>
        <v>0</v>
      </c>
    </row>
    <row r="73" spans="1:6" ht="8.25" customHeight="1">
      <c r="A73" s="143"/>
      <c r="B73" s="43" t="s">
        <v>27</v>
      </c>
      <c r="C73" s="155"/>
      <c r="D73" s="158"/>
      <c r="E73" s="158"/>
      <c r="F73" s="161"/>
    </row>
    <row r="74" spans="1:6" ht="17.25" customHeight="1">
      <c r="A74" s="143"/>
      <c r="B74" s="37" t="s">
        <v>28</v>
      </c>
      <c r="C74" s="155"/>
      <c r="D74" s="158"/>
      <c r="E74" s="158"/>
      <c r="F74" s="161"/>
    </row>
    <row r="75" spans="1:6" ht="21.75" customHeight="1">
      <c r="A75" s="143"/>
      <c r="B75" s="37" t="s">
        <v>29</v>
      </c>
      <c r="C75" s="155"/>
      <c r="D75" s="158"/>
      <c r="E75" s="158"/>
      <c r="F75" s="161"/>
    </row>
    <row r="76" spans="1:6" ht="14.25" customHeight="1">
      <c r="A76" s="143"/>
      <c r="B76" s="37" t="s">
        <v>30</v>
      </c>
      <c r="C76" s="155"/>
      <c r="D76" s="158"/>
      <c r="E76" s="158"/>
      <c r="F76" s="161"/>
    </row>
    <row r="77" spans="1:6" ht="14.25" customHeight="1">
      <c r="A77" s="143"/>
      <c r="B77" s="37" t="s">
        <v>31</v>
      </c>
      <c r="C77" s="155"/>
      <c r="D77" s="158"/>
      <c r="E77" s="158"/>
      <c r="F77" s="161"/>
    </row>
    <row r="78" spans="1:6" ht="14.25" customHeight="1">
      <c r="A78" s="143"/>
      <c r="B78" s="37" t="s">
        <v>32</v>
      </c>
      <c r="C78" s="155"/>
      <c r="D78" s="158"/>
      <c r="E78" s="158"/>
      <c r="F78" s="161"/>
    </row>
    <row r="79" spans="1:6" ht="14.25" customHeight="1">
      <c r="A79" s="143"/>
      <c r="B79" s="37" t="s">
        <v>33</v>
      </c>
      <c r="C79" s="155"/>
      <c r="D79" s="158"/>
      <c r="E79" s="158"/>
      <c r="F79" s="161"/>
    </row>
    <row r="80" spans="1:6" ht="14.25" customHeight="1">
      <c r="A80" s="143"/>
      <c r="B80" s="37" t="s">
        <v>38</v>
      </c>
      <c r="C80" s="155"/>
      <c r="D80" s="158"/>
      <c r="E80" s="158"/>
      <c r="F80" s="161"/>
    </row>
    <row r="81" spans="1:6" ht="18" customHeight="1">
      <c r="A81" s="143"/>
      <c r="B81" s="37" t="s">
        <v>35</v>
      </c>
      <c r="C81" s="156"/>
      <c r="D81" s="159"/>
      <c r="E81" s="159"/>
      <c r="F81" s="162"/>
    </row>
    <row r="82" spans="1:6" ht="18" customHeight="1">
      <c r="A82" s="143"/>
      <c r="B82" s="34"/>
      <c r="C82" s="154" t="s">
        <v>39</v>
      </c>
      <c r="D82" s="157">
        <v>6</v>
      </c>
      <c r="E82" s="157"/>
      <c r="F82" s="160">
        <f>ROUND(D82*E82,2)</f>
        <v>0</v>
      </c>
    </row>
    <row r="83" spans="1:6" ht="16.5" customHeight="1">
      <c r="A83" s="143"/>
      <c r="B83" s="35" t="s">
        <v>36</v>
      </c>
      <c r="C83" s="155"/>
      <c r="D83" s="158"/>
      <c r="E83" s="158"/>
      <c r="F83" s="161"/>
    </row>
    <row r="84" spans="1:6" ht="15" customHeight="1">
      <c r="A84" s="143"/>
      <c r="B84" s="37" t="s">
        <v>28</v>
      </c>
      <c r="C84" s="155"/>
      <c r="D84" s="158"/>
      <c r="E84" s="158"/>
      <c r="F84" s="161"/>
    </row>
    <row r="85" spans="1:6" ht="17.25" customHeight="1">
      <c r="A85" s="143"/>
      <c r="B85" s="37" t="s">
        <v>29</v>
      </c>
      <c r="C85" s="155"/>
      <c r="D85" s="158"/>
      <c r="E85" s="158"/>
      <c r="F85" s="161"/>
    </row>
    <row r="86" spans="1:6" ht="12.75" customHeight="1">
      <c r="A86" s="143"/>
      <c r="B86" s="37" t="s">
        <v>30</v>
      </c>
      <c r="C86" s="155"/>
      <c r="D86" s="158"/>
      <c r="E86" s="158"/>
      <c r="F86" s="161"/>
    </row>
    <row r="87" spans="1:6" ht="21.75" customHeight="1">
      <c r="A87" s="143"/>
      <c r="B87" s="37" t="s">
        <v>34</v>
      </c>
      <c r="C87" s="155"/>
      <c r="D87" s="158"/>
      <c r="E87" s="158"/>
      <c r="F87" s="161"/>
    </row>
    <row r="88" spans="1:6" ht="24" customHeight="1">
      <c r="A88" s="143"/>
      <c r="B88" s="37" t="s">
        <v>32</v>
      </c>
      <c r="C88" s="155"/>
      <c r="D88" s="158"/>
      <c r="E88" s="158"/>
      <c r="F88" s="161"/>
    </row>
    <row r="89" spans="1:6" ht="12.75" customHeight="1">
      <c r="A89" s="143"/>
      <c r="B89" s="31"/>
      <c r="C89" s="156"/>
      <c r="D89" s="159"/>
      <c r="E89" s="159"/>
      <c r="F89" s="162"/>
    </row>
    <row r="90" spans="1:6" ht="18.75" customHeight="1">
      <c r="A90" s="143"/>
      <c r="B90" s="34" t="s">
        <v>37</v>
      </c>
      <c r="C90" s="154" t="s">
        <v>39</v>
      </c>
      <c r="D90" s="157">
        <v>10</v>
      </c>
      <c r="E90" s="157"/>
      <c r="F90" s="160">
        <f>ROUND(D90*E90,2)</f>
        <v>0</v>
      </c>
    </row>
    <row r="91" spans="1:6" ht="10.5" customHeight="1">
      <c r="A91" s="143"/>
      <c r="B91" s="37" t="s">
        <v>33</v>
      </c>
      <c r="C91" s="155"/>
      <c r="D91" s="158"/>
      <c r="E91" s="158"/>
      <c r="F91" s="161"/>
    </row>
    <row r="92" spans="1:6" ht="30" customHeight="1">
      <c r="A92" s="143"/>
      <c r="B92" s="37" t="s">
        <v>38</v>
      </c>
      <c r="C92" s="155"/>
      <c r="D92" s="158"/>
      <c r="E92" s="158"/>
      <c r="F92" s="161"/>
    </row>
    <row r="93" spans="1:6" ht="30" customHeight="1" thickBot="1">
      <c r="A93" s="153"/>
      <c r="B93" s="37" t="s">
        <v>35</v>
      </c>
      <c r="C93" s="163"/>
      <c r="D93" s="164"/>
      <c r="E93" s="164"/>
      <c r="F93" s="165"/>
    </row>
    <row r="94" spans="1:6" ht="30" customHeight="1" thickBot="1">
      <c r="A94" s="166" t="s">
        <v>41</v>
      </c>
      <c r="B94" s="167"/>
      <c r="C94" s="87"/>
      <c r="D94" s="101"/>
      <c r="E94" s="104"/>
      <c r="F94" s="45">
        <f>SUM(F71:F93)</f>
        <v>0</v>
      </c>
    </row>
    <row r="95" spans="1:6" ht="30" customHeight="1">
      <c r="A95" s="47"/>
      <c r="B95" s="46"/>
      <c r="C95" s="97"/>
      <c r="D95" s="98"/>
      <c r="E95" s="98"/>
      <c r="F95" s="98"/>
    </row>
    <row r="96" spans="1:6" ht="30" customHeight="1">
      <c r="A96" s="105"/>
      <c r="B96" s="106"/>
      <c r="C96" s="89"/>
      <c r="D96" s="90"/>
      <c r="E96" s="71"/>
      <c r="F96" s="90"/>
    </row>
    <row r="97" spans="1:6" ht="30" customHeight="1">
      <c r="A97" s="116"/>
      <c r="B97" s="116"/>
      <c r="C97" s="89"/>
      <c r="D97" s="90"/>
      <c r="E97" s="90"/>
      <c r="F97" s="91"/>
    </row>
    <row r="98" spans="1:6" ht="12.75">
      <c r="A98" s="79"/>
      <c r="B98" s="46"/>
      <c r="C98" s="46"/>
      <c r="D98" s="98"/>
      <c r="E98" s="46"/>
      <c r="F98"/>
    </row>
    <row r="99" spans="1:6" ht="15">
      <c r="A99" s="2"/>
      <c r="B99" s="108" t="s">
        <v>51</v>
      </c>
      <c r="C99" s="108"/>
      <c r="D99" s="108"/>
      <c r="E99" s="108"/>
      <c r="F99"/>
    </row>
    <row r="100" spans="1:6" ht="13.5" thickBot="1">
      <c r="A100" s="107"/>
      <c r="B100" s="2"/>
      <c r="C100" s="107"/>
      <c r="D100" s="107"/>
      <c r="E100" s="107"/>
      <c r="F100"/>
    </row>
    <row r="101" spans="1:6" ht="13.5" thickBot="1">
      <c r="A101" s="38" t="s">
        <v>43</v>
      </c>
      <c r="B101" s="39" t="s">
        <v>44</v>
      </c>
      <c r="C101" s="113"/>
      <c r="D101" s="114"/>
      <c r="E101" s="114"/>
      <c r="F101" s="115">
        <f>F31</f>
        <v>0</v>
      </c>
    </row>
    <row r="102" spans="1:6" ht="13.5" thickBot="1">
      <c r="A102" s="40" t="s">
        <v>45</v>
      </c>
      <c r="B102" s="135" t="s">
        <v>73</v>
      </c>
      <c r="C102" s="113"/>
      <c r="D102" s="114"/>
      <c r="E102" s="114"/>
      <c r="F102" s="115">
        <f>F41</f>
        <v>0</v>
      </c>
    </row>
    <row r="103" spans="1:6" ht="13.5" thickBot="1">
      <c r="A103" s="40" t="s">
        <v>77</v>
      </c>
      <c r="B103" s="41" t="s">
        <v>42</v>
      </c>
      <c r="C103" s="109"/>
      <c r="D103" s="110"/>
      <c r="E103" s="110"/>
      <c r="F103" s="115">
        <f>F56</f>
        <v>0</v>
      </c>
    </row>
    <row r="104" spans="1:6" ht="13.5" thickBot="1">
      <c r="A104" s="40" t="s">
        <v>78</v>
      </c>
      <c r="B104" s="41" t="s">
        <v>83</v>
      </c>
      <c r="C104" s="109"/>
      <c r="D104" s="110"/>
      <c r="E104" s="110"/>
      <c r="F104" s="115">
        <f>F64</f>
        <v>0</v>
      </c>
    </row>
    <row r="105" spans="1:6" ht="13.5" thickBot="1">
      <c r="A105" s="40" t="s">
        <v>46</v>
      </c>
      <c r="B105" s="41" t="s">
        <v>40</v>
      </c>
      <c r="C105" s="109"/>
      <c r="D105" s="110"/>
      <c r="E105" s="110"/>
      <c r="F105" s="115">
        <f>F94</f>
        <v>0</v>
      </c>
    </row>
    <row r="106" spans="1:6" ht="18.75" customHeight="1" thickBot="1">
      <c r="A106" s="168" t="s">
        <v>61</v>
      </c>
      <c r="B106" s="169"/>
      <c r="C106" s="111"/>
      <c r="D106" s="112"/>
      <c r="E106" s="170">
        <f>SUM(F101:F105)</f>
        <v>0</v>
      </c>
      <c r="F106" s="171"/>
    </row>
    <row r="107" spans="1:6" ht="18" thickBot="1">
      <c r="A107" s="172" t="s">
        <v>62</v>
      </c>
      <c r="B107" s="173"/>
      <c r="C107" s="111"/>
      <c r="D107" s="112"/>
      <c r="E107" s="170">
        <f>E106*0.225</f>
        <v>0</v>
      </c>
      <c r="F107" s="171"/>
    </row>
    <row r="108" spans="1:6" ht="18.75" customHeight="1" thickBot="1">
      <c r="A108" s="168" t="s">
        <v>57</v>
      </c>
      <c r="B108" s="169"/>
      <c r="C108" s="111"/>
      <c r="D108" s="112"/>
      <c r="E108" s="170">
        <f>E106+E107</f>
        <v>0</v>
      </c>
      <c r="F108" s="171"/>
    </row>
  </sheetData>
  <sheetProtection/>
  <mergeCells count="30">
    <mergeCell ref="A94:B94"/>
    <mergeCell ref="A106:B106"/>
    <mergeCell ref="E106:F106"/>
    <mergeCell ref="A107:B107"/>
    <mergeCell ref="E107:F107"/>
    <mergeCell ref="A108:B108"/>
    <mergeCell ref="E108:F108"/>
    <mergeCell ref="D82:D89"/>
    <mergeCell ref="E82:E89"/>
    <mergeCell ref="F82:F89"/>
    <mergeCell ref="C90:C93"/>
    <mergeCell ref="D90:D93"/>
    <mergeCell ref="E90:E93"/>
    <mergeCell ref="F90:F93"/>
    <mergeCell ref="A33:C33"/>
    <mergeCell ref="A56:B56"/>
    <mergeCell ref="D57:F57"/>
    <mergeCell ref="A58:F58"/>
    <mergeCell ref="A71:A93"/>
    <mergeCell ref="C72:C81"/>
    <mergeCell ref="D72:D81"/>
    <mergeCell ref="E72:E81"/>
    <mergeCell ref="F72:F81"/>
    <mergeCell ref="C82:C89"/>
    <mergeCell ref="A2:F2"/>
    <mergeCell ref="B3:G3"/>
    <mergeCell ref="A4:F4"/>
    <mergeCell ref="A6:B6"/>
    <mergeCell ref="A11:A13"/>
    <mergeCell ref="A31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Sanja Alaber</cp:lastModifiedBy>
  <cp:lastPrinted>2007-11-08T07:48:55Z</cp:lastPrinted>
  <dcterms:created xsi:type="dcterms:W3CDTF">2005-03-08T11:28:32Z</dcterms:created>
  <dcterms:modified xsi:type="dcterms:W3CDTF">2020-07-24T10:29:10Z</dcterms:modified>
  <cp:category/>
  <cp:version/>
  <cp:contentType/>
  <cp:contentStatus/>
</cp:coreProperties>
</file>