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NTERNO\DK\STK\2026 VELIKA NAVODILA\Evidence_delovna_opravila_2026\Excel\"/>
    </mc:Choice>
  </mc:AlternateContent>
  <xr:revisionPtr revIDLastSave="0" documentId="13_ncr:1_{671E863E-1C54-485E-995F-0D8469C7156C}" xr6:coauthVersionLast="47" xr6:coauthVersionMax="47" xr10:uidLastSave="{00000000-0000-0000-0000-000000000000}"/>
  <bookViews>
    <workbookView xWindow="-120" yWindow="-120" windowWidth="24240" windowHeight="13140" xr2:uid="{A35E4E14-2B05-4F34-B566-4049E86629DD}"/>
  </bookViews>
  <sheets>
    <sheet name="Obrazec_koze_mleko" sheetId="1" r:id="rId1"/>
    <sheet name="Legenda_koze_mleko" sheetId="2" r:id="rId2"/>
    <sheet name="Obrazec_kozliči_meso" sheetId="3" r:id="rId3"/>
    <sheet name="Legenda_kozliči_meso" sheetId="4" r:id="rId4"/>
    <sheet name="Povprečni_izračun_izpusti_mleko" sheetId="6" r:id="rId5"/>
    <sheet name="Povprečni_izračun_prirast" sheetId="7" r:id="rId6"/>
    <sheet name="Povprečni_izračun_izpusti_mes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L3" i="3" s="1"/>
  <c r="K3" i="3"/>
  <c r="R11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" i="1"/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AO2" i="3" l="1"/>
  <c r="W8" i="3" l="1"/>
  <c r="L2" i="3"/>
  <c r="S2" i="3" s="1"/>
  <c r="AB2" i="3" s="1"/>
  <c r="AC2" i="3" s="1"/>
  <c r="N2" i="3"/>
  <c r="Q2" i="3"/>
  <c r="R2" i="3"/>
  <c r="W2" i="3"/>
  <c r="Z2" i="3"/>
  <c r="AE2" i="3"/>
  <c r="AF2" i="3"/>
  <c r="AL2" i="3"/>
  <c r="S3" i="3"/>
  <c r="AB3" i="3" s="1"/>
  <c r="AC3" i="3" s="1"/>
  <c r="N3" i="3"/>
  <c r="Q3" i="3"/>
  <c r="R3" i="3"/>
  <c r="W3" i="3"/>
  <c r="Z3" i="3"/>
  <c r="AE3" i="3"/>
  <c r="AF3" i="3"/>
  <c r="AL3" i="3"/>
  <c r="AO3" i="3"/>
  <c r="L4" i="3"/>
  <c r="S4" i="3" s="1"/>
  <c r="AB4" i="3" s="1"/>
  <c r="AC4" i="3" s="1"/>
  <c r="N4" i="3"/>
  <c r="Q4" i="3"/>
  <c r="R4" i="3"/>
  <c r="W4" i="3"/>
  <c r="Z4" i="3"/>
  <c r="AE4" i="3"/>
  <c r="AF4" i="3"/>
  <c r="AL4" i="3"/>
  <c r="AO4" i="3"/>
  <c r="L5" i="3"/>
  <c r="S5" i="3" s="1"/>
  <c r="AB5" i="3" s="1"/>
  <c r="AC5" i="3" s="1"/>
  <c r="N5" i="3"/>
  <c r="Q5" i="3"/>
  <c r="R5" i="3"/>
  <c r="W5" i="3"/>
  <c r="Z5" i="3"/>
  <c r="AE5" i="3"/>
  <c r="AF5" i="3"/>
  <c r="AL5" i="3"/>
  <c r="AO5" i="3"/>
  <c r="L6" i="3"/>
  <c r="S6" i="3" s="1"/>
  <c r="AB6" i="3" s="1"/>
  <c r="AC6" i="3" s="1"/>
  <c r="N6" i="3"/>
  <c r="Q6" i="3"/>
  <c r="R6" i="3"/>
  <c r="W6" i="3"/>
  <c r="Z6" i="3"/>
  <c r="AE6" i="3"/>
  <c r="AF6" i="3"/>
  <c r="AL6" i="3"/>
  <c r="AO6" i="3"/>
  <c r="L7" i="3"/>
  <c r="S7" i="3" s="1"/>
  <c r="AB7" i="3" s="1"/>
  <c r="AC7" i="3" s="1"/>
  <c r="N7" i="3"/>
  <c r="Q7" i="3"/>
  <c r="R7" i="3"/>
  <c r="W7" i="3"/>
  <c r="Z7" i="3"/>
  <c r="AE7" i="3"/>
  <c r="AF7" i="3"/>
  <c r="AL7" i="3"/>
  <c r="AO7" i="3"/>
  <c r="L8" i="3"/>
  <c r="S8" i="3" s="1"/>
  <c r="AB8" i="3" s="1"/>
  <c r="AC8" i="3" s="1"/>
  <c r="N8" i="3"/>
  <c r="Q8" i="3"/>
  <c r="R8" i="3"/>
  <c r="Z8" i="3"/>
  <c r="AE8" i="3"/>
  <c r="AF8" i="3"/>
  <c r="AL8" i="3"/>
  <c r="AO8" i="3"/>
  <c r="L9" i="3"/>
  <c r="S9" i="3" s="1"/>
  <c r="AB9" i="3" s="1"/>
  <c r="AC9" i="3" s="1"/>
  <c r="N9" i="3"/>
  <c r="Q9" i="3"/>
  <c r="R9" i="3"/>
  <c r="W9" i="3"/>
  <c r="Z9" i="3"/>
  <c r="AE9" i="3"/>
  <c r="AF9" i="3"/>
  <c r="AL9" i="3"/>
  <c r="AO9" i="3"/>
  <c r="L10" i="3"/>
  <c r="S10" i="3" s="1"/>
  <c r="AB10" i="3" s="1"/>
  <c r="AC10" i="3" s="1"/>
  <c r="N10" i="3"/>
  <c r="Q10" i="3"/>
  <c r="R10" i="3"/>
  <c r="W10" i="3"/>
  <c r="Z10" i="3"/>
  <c r="AE10" i="3"/>
  <c r="AF10" i="3"/>
  <c r="AL10" i="3"/>
  <c r="AO10" i="3"/>
  <c r="L11" i="3"/>
  <c r="S11" i="3" s="1"/>
  <c r="AB11" i="3" s="1"/>
  <c r="N11" i="3"/>
  <c r="Q11" i="3"/>
  <c r="R11" i="3"/>
  <c r="W11" i="3"/>
  <c r="Z11" i="3"/>
  <c r="AE11" i="3"/>
  <c r="AF11" i="3"/>
  <c r="AL11" i="3"/>
  <c r="AO11" i="3"/>
  <c r="AP11" i="3"/>
  <c r="L12" i="3"/>
  <c r="S12" i="3" s="1"/>
  <c r="AB12" i="3" s="1"/>
  <c r="AC12" i="3" s="1"/>
  <c r="N12" i="3"/>
  <c r="Q12" i="3"/>
  <c r="R12" i="3"/>
  <c r="W12" i="3"/>
  <c r="Z12" i="3"/>
  <c r="AE12" i="3"/>
  <c r="AF12" i="3"/>
  <c r="AL12" i="3"/>
  <c r="AO12" i="3"/>
  <c r="L13" i="3"/>
  <c r="S13" i="3" s="1"/>
  <c r="AB13" i="3" s="1"/>
  <c r="AC13" i="3" s="1"/>
  <c r="N13" i="3"/>
  <c r="Q13" i="3"/>
  <c r="R13" i="3"/>
  <c r="W13" i="3"/>
  <c r="Z13" i="3"/>
  <c r="AE13" i="3"/>
  <c r="AF13" i="3"/>
  <c r="AL13" i="3"/>
  <c r="AO13" i="3"/>
  <c r="L14" i="3"/>
  <c r="S14" i="3" s="1"/>
  <c r="AB14" i="3" s="1"/>
  <c r="AC14" i="3" s="1"/>
  <c r="N14" i="3"/>
  <c r="Q14" i="3"/>
  <c r="R14" i="3"/>
  <c r="W14" i="3"/>
  <c r="Z14" i="3"/>
  <c r="AE14" i="3"/>
  <c r="AF14" i="3"/>
  <c r="AL14" i="3"/>
  <c r="AO14" i="3"/>
  <c r="L15" i="3"/>
  <c r="S15" i="3" s="1"/>
  <c r="AB15" i="3" s="1"/>
  <c r="AC15" i="3" s="1"/>
  <c r="N15" i="3"/>
  <c r="Q15" i="3"/>
  <c r="R15" i="3"/>
  <c r="W15" i="3"/>
  <c r="Z15" i="3"/>
  <c r="AE15" i="3"/>
  <c r="AF15" i="3"/>
  <c r="AL15" i="3"/>
  <c r="AO15" i="3"/>
  <c r="L16" i="3"/>
  <c r="S16" i="3" s="1"/>
  <c r="AB16" i="3" s="1"/>
  <c r="AC16" i="3" s="1"/>
  <c r="N16" i="3"/>
  <c r="Q16" i="3"/>
  <c r="R16" i="3"/>
  <c r="W16" i="3"/>
  <c r="Z16" i="3"/>
  <c r="AE16" i="3"/>
  <c r="AF16" i="3"/>
  <c r="AL16" i="3"/>
  <c r="AO16" i="3"/>
  <c r="L17" i="3"/>
  <c r="AP17" i="3" s="1"/>
  <c r="N17" i="3"/>
  <c r="Q17" i="3"/>
  <c r="R17" i="3"/>
  <c r="S17" i="3"/>
  <c r="AB17" i="3" s="1"/>
  <c r="AC17" i="3" s="1"/>
  <c r="W17" i="3"/>
  <c r="Z17" i="3"/>
  <c r="AE17" i="3"/>
  <c r="AF17" i="3"/>
  <c r="AL17" i="3"/>
  <c r="AO17" i="3"/>
  <c r="L18" i="3"/>
  <c r="S18" i="3" s="1"/>
  <c r="AB18" i="3" s="1"/>
  <c r="AC18" i="3" s="1"/>
  <c r="N18" i="3"/>
  <c r="Q18" i="3"/>
  <c r="R18" i="3"/>
  <c r="W18" i="3"/>
  <c r="Z18" i="3"/>
  <c r="AE18" i="3"/>
  <c r="AF18" i="3"/>
  <c r="AL18" i="3"/>
  <c r="AO18" i="3"/>
  <c r="L19" i="3"/>
  <c r="N19" i="3"/>
  <c r="Q19" i="3"/>
  <c r="R19" i="3"/>
  <c r="S19" i="3"/>
  <c r="AB19" i="3" s="1"/>
  <c r="AC19" i="3" s="1"/>
  <c r="W19" i="3"/>
  <c r="Z19" i="3"/>
  <c r="AA19" i="3" s="1"/>
  <c r="AE19" i="3"/>
  <c r="AF19" i="3"/>
  <c r="AL19" i="3"/>
  <c r="AO19" i="3"/>
  <c r="AP19" i="3" s="1"/>
  <c r="L20" i="3"/>
  <c r="N20" i="3"/>
  <c r="Q20" i="3"/>
  <c r="R20" i="3"/>
  <c r="S20" i="3"/>
  <c r="AB20" i="3" s="1"/>
  <c r="AC20" i="3" s="1"/>
  <c r="W20" i="3"/>
  <c r="Z20" i="3"/>
  <c r="AE20" i="3"/>
  <c r="AF20" i="3"/>
  <c r="AL20" i="3"/>
  <c r="AO20" i="3"/>
  <c r="AP20" i="3" s="1"/>
  <c r="L21" i="3"/>
  <c r="S21" i="3" s="1"/>
  <c r="AB21" i="3" s="1"/>
  <c r="AC21" i="3" s="1"/>
  <c r="N21" i="3"/>
  <c r="Q21" i="3"/>
  <c r="R21" i="3"/>
  <c r="W21" i="3"/>
  <c r="X21" i="3" s="1"/>
  <c r="Z21" i="3"/>
  <c r="AE21" i="3"/>
  <c r="AF21" i="3"/>
  <c r="AL21" i="3"/>
  <c r="AO21" i="3"/>
  <c r="L22" i="3"/>
  <c r="S22" i="3" s="1"/>
  <c r="AB22" i="3" s="1"/>
  <c r="AC22" i="3" s="1"/>
  <c r="N22" i="3"/>
  <c r="Q22" i="3"/>
  <c r="R22" i="3"/>
  <c r="W22" i="3"/>
  <c r="Z22" i="3"/>
  <c r="AE22" i="3"/>
  <c r="AF22" i="3"/>
  <c r="AL22" i="3"/>
  <c r="AO22" i="3"/>
  <c r="L23" i="3"/>
  <c r="N23" i="3"/>
  <c r="Q23" i="3"/>
  <c r="R23" i="3"/>
  <c r="S23" i="3"/>
  <c r="AB23" i="3" s="1"/>
  <c r="AC23" i="3" s="1"/>
  <c r="W23" i="3"/>
  <c r="Z23" i="3"/>
  <c r="AE23" i="3"/>
  <c r="AF23" i="3"/>
  <c r="AL23" i="3"/>
  <c r="AO23" i="3"/>
  <c r="AP23" i="3" s="1"/>
  <c r="L24" i="3"/>
  <c r="S24" i="3" s="1"/>
  <c r="AB24" i="3" s="1"/>
  <c r="AC24" i="3" s="1"/>
  <c r="N24" i="3"/>
  <c r="Q24" i="3"/>
  <c r="R24" i="3"/>
  <c r="W24" i="3"/>
  <c r="X24" i="3" s="1"/>
  <c r="Z24" i="3"/>
  <c r="AE24" i="3"/>
  <c r="AF24" i="3"/>
  <c r="AL24" i="3"/>
  <c r="AO24" i="3"/>
  <c r="L25" i="3"/>
  <c r="O25" i="3" s="1"/>
  <c r="N25" i="3"/>
  <c r="Q25" i="3"/>
  <c r="R25" i="3"/>
  <c r="W25" i="3"/>
  <c r="Z25" i="3"/>
  <c r="AE25" i="3"/>
  <c r="AF25" i="3"/>
  <c r="AL25" i="3"/>
  <c r="AO25" i="3"/>
  <c r="L26" i="3"/>
  <c r="N26" i="3"/>
  <c r="Q26" i="3"/>
  <c r="R26" i="3"/>
  <c r="S26" i="3"/>
  <c r="AB26" i="3" s="1"/>
  <c r="AC26" i="3" s="1"/>
  <c r="W26" i="3"/>
  <c r="Z26" i="3"/>
  <c r="AE26" i="3"/>
  <c r="AF26" i="3"/>
  <c r="AL26" i="3"/>
  <c r="AO26" i="3"/>
  <c r="L27" i="3"/>
  <c r="N27" i="3"/>
  <c r="Q27" i="3"/>
  <c r="R27" i="3"/>
  <c r="S27" i="3"/>
  <c r="W27" i="3"/>
  <c r="Z27" i="3"/>
  <c r="AA27" i="3" s="1"/>
  <c r="AE27" i="3"/>
  <c r="AF27" i="3"/>
  <c r="AL27" i="3"/>
  <c r="AO27" i="3"/>
  <c r="AP27" i="3" s="1"/>
  <c r="L28" i="3"/>
  <c r="N28" i="3"/>
  <c r="Q28" i="3"/>
  <c r="R28" i="3"/>
  <c r="W28" i="3"/>
  <c r="Z28" i="3"/>
  <c r="AE28" i="3"/>
  <c r="AF28" i="3"/>
  <c r="AL28" i="3"/>
  <c r="AO28" i="3"/>
  <c r="L29" i="3"/>
  <c r="N29" i="3"/>
  <c r="O29" i="3"/>
  <c r="Q29" i="3"/>
  <c r="R29" i="3"/>
  <c r="W29" i="3"/>
  <c r="Z29" i="3"/>
  <c r="AE29" i="3"/>
  <c r="AF29" i="3"/>
  <c r="AL29" i="3"/>
  <c r="AO29" i="3"/>
  <c r="L30" i="3"/>
  <c r="S30" i="3" s="1"/>
  <c r="N30" i="3"/>
  <c r="O30" i="3"/>
  <c r="Q30" i="3"/>
  <c r="R30" i="3"/>
  <c r="W30" i="3"/>
  <c r="Z30" i="3"/>
  <c r="AA30" i="3" s="1"/>
  <c r="AE30" i="3"/>
  <c r="AF30" i="3"/>
  <c r="AL30" i="3"/>
  <c r="AO30" i="3"/>
  <c r="L31" i="3"/>
  <c r="S31" i="3" s="1"/>
  <c r="AB31" i="3" s="1"/>
  <c r="AC31" i="3" s="1"/>
  <c r="N31" i="3"/>
  <c r="Q31" i="3"/>
  <c r="R31" i="3"/>
  <c r="W31" i="3"/>
  <c r="Z31" i="3"/>
  <c r="AE31" i="3"/>
  <c r="AF31" i="3"/>
  <c r="AL31" i="3"/>
  <c r="AO31" i="3"/>
  <c r="L32" i="3"/>
  <c r="N32" i="3"/>
  <c r="Q32" i="3"/>
  <c r="R32" i="3"/>
  <c r="S32" i="3"/>
  <c r="AB32" i="3" s="1"/>
  <c r="AC32" i="3" s="1"/>
  <c r="W32" i="3"/>
  <c r="Z32" i="3"/>
  <c r="AE32" i="3"/>
  <c r="AF32" i="3"/>
  <c r="AL32" i="3"/>
  <c r="AO32" i="3"/>
  <c r="L33" i="3"/>
  <c r="N33" i="3"/>
  <c r="Q33" i="3"/>
  <c r="R33" i="3"/>
  <c r="W33" i="3"/>
  <c r="Z33" i="3"/>
  <c r="AE33" i="3"/>
  <c r="AF33" i="3"/>
  <c r="AL33" i="3"/>
  <c r="AO33" i="3"/>
  <c r="L34" i="3"/>
  <c r="N34" i="3"/>
  <c r="Q34" i="3"/>
  <c r="R34" i="3"/>
  <c r="W34" i="3"/>
  <c r="Z34" i="3"/>
  <c r="AE34" i="3"/>
  <c r="AF34" i="3"/>
  <c r="AL34" i="3"/>
  <c r="AO34" i="3"/>
  <c r="L35" i="3"/>
  <c r="N35" i="3"/>
  <c r="O35" i="3"/>
  <c r="Q35" i="3"/>
  <c r="R35" i="3"/>
  <c r="S35" i="3"/>
  <c r="AB35" i="3" s="1"/>
  <c r="W35" i="3"/>
  <c r="X35" i="3" s="1"/>
  <c r="Z35" i="3"/>
  <c r="AA35" i="3" s="1"/>
  <c r="AE35" i="3"/>
  <c r="AF35" i="3"/>
  <c r="AL35" i="3"/>
  <c r="AO35" i="3"/>
  <c r="AP35" i="3" s="1"/>
  <c r="L36" i="3"/>
  <c r="N36" i="3"/>
  <c r="Q36" i="3"/>
  <c r="R36" i="3"/>
  <c r="W36" i="3"/>
  <c r="Z36" i="3"/>
  <c r="AA36" i="3" s="1"/>
  <c r="AE36" i="3"/>
  <c r="AF36" i="3"/>
  <c r="AL36" i="3"/>
  <c r="AO36" i="3"/>
  <c r="L37" i="3"/>
  <c r="AP37" i="3" s="1"/>
  <c r="N37" i="3"/>
  <c r="O37" i="3" s="1"/>
  <c r="Q37" i="3"/>
  <c r="R37" i="3"/>
  <c r="W37" i="3"/>
  <c r="Z37" i="3"/>
  <c r="AE37" i="3"/>
  <c r="AF37" i="3"/>
  <c r="AL37" i="3"/>
  <c r="AO37" i="3"/>
  <c r="L38" i="3"/>
  <c r="O38" i="3" s="1"/>
  <c r="N38" i="3"/>
  <c r="Q38" i="3"/>
  <c r="R38" i="3"/>
  <c r="S38" i="3"/>
  <c r="AB38" i="3" s="1"/>
  <c r="AC38" i="3" s="1"/>
  <c r="W38" i="3"/>
  <c r="Z38" i="3"/>
  <c r="AE38" i="3"/>
  <c r="AF38" i="3"/>
  <c r="AL38" i="3"/>
  <c r="AO38" i="3"/>
  <c r="L39" i="3"/>
  <c r="S39" i="3" s="1"/>
  <c r="AB39" i="3" s="1"/>
  <c r="AC39" i="3" s="1"/>
  <c r="N39" i="3"/>
  <c r="Q39" i="3"/>
  <c r="R39" i="3"/>
  <c r="W39" i="3"/>
  <c r="X39" i="3" s="1"/>
  <c r="Z39" i="3"/>
  <c r="AE39" i="3"/>
  <c r="AF39" i="3"/>
  <c r="AL39" i="3"/>
  <c r="AO39" i="3"/>
  <c r="L40" i="3"/>
  <c r="N40" i="3"/>
  <c r="Q40" i="3"/>
  <c r="R40" i="3"/>
  <c r="W40" i="3"/>
  <c r="Z40" i="3"/>
  <c r="AE40" i="3"/>
  <c r="AF40" i="3"/>
  <c r="AL40" i="3"/>
  <c r="AO40" i="3"/>
  <c r="L41" i="3"/>
  <c r="S41" i="3" s="1"/>
  <c r="AB41" i="3" s="1"/>
  <c r="AC41" i="3" s="1"/>
  <c r="N41" i="3"/>
  <c r="Q41" i="3"/>
  <c r="R41" i="3"/>
  <c r="W41" i="3"/>
  <c r="Z41" i="3"/>
  <c r="AE41" i="3"/>
  <c r="AF41" i="3"/>
  <c r="AL41" i="3"/>
  <c r="AO41" i="3"/>
  <c r="AP41" i="3"/>
  <c r="AQ41" i="3" s="1"/>
  <c r="L42" i="3"/>
  <c r="N42" i="3"/>
  <c r="O42" i="3" s="1"/>
  <c r="Q42" i="3"/>
  <c r="R42" i="3"/>
  <c r="W42" i="3"/>
  <c r="Z42" i="3"/>
  <c r="AE42" i="3"/>
  <c r="AF42" i="3"/>
  <c r="AL42" i="3"/>
  <c r="AO42" i="3"/>
  <c r="L43" i="3"/>
  <c r="S43" i="3" s="1"/>
  <c r="AB43" i="3" s="1"/>
  <c r="AC43" i="3" s="1"/>
  <c r="N43" i="3"/>
  <c r="Q43" i="3"/>
  <c r="R43" i="3"/>
  <c r="W43" i="3"/>
  <c r="Z43" i="3"/>
  <c r="AE43" i="3"/>
  <c r="AF43" i="3"/>
  <c r="AL43" i="3"/>
  <c r="AO43" i="3"/>
  <c r="L44" i="3"/>
  <c r="S44" i="3" s="1"/>
  <c r="AB44" i="3" s="1"/>
  <c r="AC44" i="3" s="1"/>
  <c r="N44" i="3"/>
  <c r="Q44" i="3"/>
  <c r="R44" i="3"/>
  <c r="W44" i="3"/>
  <c r="Z44" i="3"/>
  <c r="AE44" i="3"/>
  <c r="AF44" i="3"/>
  <c r="AL44" i="3"/>
  <c r="AO44" i="3"/>
  <c r="L45" i="3"/>
  <c r="S45" i="3" s="1"/>
  <c r="AB45" i="3" s="1"/>
  <c r="AC45" i="3" s="1"/>
  <c r="N45" i="3"/>
  <c r="O45" i="3" s="1"/>
  <c r="Q45" i="3"/>
  <c r="R45" i="3"/>
  <c r="W45" i="3"/>
  <c r="X45" i="3" s="1"/>
  <c r="Z45" i="3"/>
  <c r="AE45" i="3"/>
  <c r="AF45" i="3"/>
  <c r="AL45" i="3"/>
  <c r="AO45" i="3"/>
  <c r="L46" i="3"/>
  <c r="N46" i="3"/>
  <c r="O46" i="3"/>
  <c r="Q46" i="3"/>
  <c r="R46" i="3"/>
  <c r="W46" i="3"/>
  <c r="Z46" i="3"/>
  <c r="AA46" i="3" s="1"/>
  <c r="AE46" i="3"/>
  <c r="AF46" i="3"/>
  <c r="AL46" i="3"/>
  <c r="AO46" i="3"/>
  <c r="L47" i="3"/>
  <c r="S47" i="3" s="1"/>
  <c r="AB47" i="3" s="1"/>
  <c r="N47" i="3"/>
  <c r="Q47" i="3"/>
  <c r="R47" i="3"/>
  <c r="W47" i="3"/>
  <c r="Z47" i="3"/>
  <c r="AE47" i="3"/>
  <c r="AF47" i="3"/>
  <c r="AL47" i="3"/>
  <c r="AO47" i="3"/>
  <c r="L48" i="3"/>
  <c r="AP48" i="3" s="1"/>
  <c r="N48" i="3"/>
  <c r="O48" i="3" s="1"/>
  <c r="P48" i="3" s="1"/>
  <c r="Q48" i="3"/>
  <c r="R48" i="3"/>
  <c r="S48" i="3"/>
  <c r="AB48" i="3" s="1"/>
  <c r="AC48" i="3" s="1"/>
  <c r="W48" i="3"/>
  <c r="Z48" i="3"/>
  <c r="AE48" i="3"/>
  <c r="AF48" i="3"/>
  <c r="AL48" i="3"/>
  <c r="AO48" i="3"/>
  <c r="L49" i="3"/>
  <c r="S49" i="3" s="1"/>
  <c r="AB49" i="3" s="1"/>
  <c r="AC49" i="3" s="1"/>
  <c r="N49" i="3"/>
  <c r="Q49" i="3"/>
  <c r="R49" i="3"/>
  <c r="W49" i="3"/>
  <c r="Z49" i="3"/>
  <c r="AE49" i="3"/>
  <c r="AF49" i="3"/>
  <c r="AL49" i="3"/>
  <c r="AO49" i="3"/>
  <c r="L50" i="3"/>
  <c r="O50" i="3" s="1"/>
  <c r="P50" i="3" s="1"/>
  <c r="N50" i="3"/>
  <c r="Q50" i="3"/>
  <c r="R50" i="3"/>
  <c r="W50" i="3"/>
  <c r="Z50" i="3"/>
  <c r="AE50" i="3"/>
  <c r="AF50" i="3"/>
  <c r="AL50" i="3"/>
  <c r="AO50" i="3"/>
  <c r="L51" i="3"/>
  <c r="S51" i="3" s="1"/>
  <c r="AB51" i="3" s="1"/>
  <c r="AC51" i="3" s="1"/>
  <c r="N51" i="3"/>
  <c r="Q51" i="3"/>
  <c r="R51" i="3"/>
  <c r="W51" i="3"/>
  <c r="Z51" i="3"/>
  <c r="AE51" i="3"/>
  <c r="AF51" i="3"/>
  <c r="AL51" i="3"/>
  <c r="AO51" i="3"/>
  <c r="AP51" i="3"/>
  <c r="L52" i="3"/>
  <c r="S52" i="3" s="1"/>
  <c r="AB52" i="3" s="1"/>
  <c r="AC52" i="3" s="1"/>
  <c r="N52" i="3"/>
  <c r="Q52" i="3"/>
  <c r="R52" i="3"/>
  <c r="W52" i="3"/>
  <c r="Z52" i="3"/>
  <c r="AA52" i="3"/>
  <c r="AE52" i="3"/>
  <c r="AF52" i="3"/>
  <c r="AL52" i="3"/>
  <c r="AO52" i="3"/>
  <c r="AP52" i="3"/>
  <c r="L53" i="3"/>
  <c r="S53" i="3" s="1"/>
  <c r="AB53" i="3" s="1"/>
  <c r="AC53" i="3" s="1"/>
  <c r="N53" i="3"/>
  <c r="O53" i="3" s="1"/>
  <c r="P53" i="3" s="1"/>
  <c r="Q53" i="3"/>
  <c r="R53" i="3"/>
  <c r="W53" i="3"/>
  <c r="Z53" i="3"/>
  <c r="AE53" i="3"/>
  <c r="AF53" i="3"/>
  <c r="AL53" i="3"/>
  <c r="AO53" i="3"/>
  <c r="L54" i="3"/>
  <c r="S54" i="3" s="1"/>
  <c r="AB54" i="3" s="1"/>
  <c r="AC54" i="3" s="1"/>
  <c r="N54" i="3"/>
  <c r="O54" i="3" s="1"/>
  <c r="Q54" i="3"/>
  <c r="R54" i="3"/>
  <c r="W54" i="3"/>
  <c r="Z54" i="3"/>
  <c r="AE54" i="3"/>
  <c r="AF54" i="3"/>
  <c r="AL54" i="3"/>
  <c r="AO54" i="3"/>
  <c r="L55" i="3"/>
  <c r="S55" i="3" s="1"/>
  <c r="AB55" i="3" s="1"/>
  <c r="AC55" i="3" s="1"/>
  <c r="N55" i="3"/>
  <c r="Q55" i="3"/>
  <c r="R55" i="3"/>
  <c r="W55" i="3"/>
  <c r="X55" i="3" s="1"/>
  <c r="Z55" i="3"/>
  <c r="AE55" i="3"/>
  <c r="AF55" i="3"/>
  <c r="AL55" i="3"/>
  <c r="AO55" i="3"/>
  <c r="L56" i="3"/>
  <c r="S56" i="3" s="1"/>
  <c r="AB56" i="3" s="1"/>
  <c r="AC56" i="3" s="1"/>
  <c r="N56" i="3"/>
  <c r="Q56" i="3"/>
  <c r="R56" i="3"/>
  <c r="W56" i="3"/>
  <c r="Z56" i="3"/>
  <c r="AA56" i="3" s="1"/>
  <c r="AE56" i="3"/>
  <c r="AF56" i="3"/>
  <c r="AL56" i="3"/>
  <c r="AO56" i="3"/>
  <c r="L57" i="3"/>
  <c r="S57" i="3" s="1"/>
  <c r="AB57" i="3" s="1"/>
  <c r="AC57" i="3" s="1"/>
  <c r="N57" i="3"/>
  <c r="Q57" i="3"/>
  <c r="R57" i="3"/>
  <c r="W57" i="3"/>
  <c r="X57" i="3" s="1"/>
  <c r="Z57" i="3"/>
  <c r="AE57" i="3"/>
  <c r="AF57" i="3"/>
  <c r="AL57" i="3"/>
  <c r="AO57" i="3"/>
  <c r="L58" i="3"/>
  <c r="S58" i="3" s="1"/>
  <c r="AB58" i="3" s="1"/>
  <c r="AC58" i="3" s="1"/>
  <c r="N58" i="3"/>
  <c r="O58" i="3" s="1"/>
  <c r="Q58" i="3"/>
  <c r="R58" i="3"/>
  <c r="W58" i="3"/>
  <c r="Z58" i="3"/>
  <c r="AE58" i="3"/>
  <c r="AF58" i="3"/>
  <c r="AL58" i="3"/>
  <c r="AO58" i="3"/>
  <c r="L59" i="3"/>
  <c r="N59" i="3"/>
  <c r="Q59" i="3"/>
  <c r="R59" i="3"/>
  <c r="W59" i="3"/>
  <c r="Z59" i="3"/>
  <c r="AE59" i="3"/>
  <c r="AF59" i="3"/>
  <c r="AL59" i="3"/>
  <c r="AO59" i="3"/>
  <c r="L60" i="3"/>
  <c r="O60" i="3" s="1"/>
  <c r="P60" i="3" s="1"/>
  <c r="N60" i="3"/>
  <c r="Q60" i="3"/>
  <c r="R60" i="3"/>
  <c r="S60" i="3"/>
  <c r="AB60" i="3" s="1"/>
  <c r="AC60" i="3" s="1"/>
  <c r="W60" i="3"/>
  <c r="Z60" i="3"/>
  <c r="AA60" i="3" s="1"/>
  <c r="AE60" i="3"/>
  <c r="AF60" i="3"/>
  <c r="AL60" i="3"/>
  <c r="AO60" i="3"/>
  <c r="AP60" i="3"/>
  <c r="L61" i="3"/>
  <c r="S61" i="3" s="1"/>
  <c r="AB61" i="3" s="1"/>
  <c r="AC61" i="3" s="1"/>
  <c r="N61" i="3"/>
  <c r="O61" i="3" s="1"/>
  <c r="P61" i="3" s="1"/>
  <c r="Q61" i="3"/>
  <c r="R61" i="3"/>
  <c r="W61" i="3"/>
  <c r="Z61" i="3"/>
  <c r="AE61" i="3"/>
  <c r="AF61" i="3"/>
  <c r="AL61" i="3"/>
  <c r="AO61" i="3"/>
  <c r="AP61" i="3"/>
  <c r="L62" i="3"/>
  <c r="N62" i="3"/>
  <c r="Q62" i="3"/>
  <c r="R62" i="3"/>
  <c r="S62" i="3"/>
  <c r="AB62" i="3" s="1"/>
  <c r="AC62" i="3" s="1"/>
  <c r="W62" i="3"/>
  <c r="Z62" i="3"/>
  <c r="AE62" i="3"/>
  <c r="AF62" i="3"/>
  <c r="AL62" i="3"/>
  <c r="AO62" i="3"/>
  <c r="AP62" i="3"/>
  <c r="L63" i="3"/>
  <c r="S63" i="3" s="1"/>
  <c r="N63" i="3"/>
  <c r="Q63" i="3"/>
  <c r="R63" i="3"/>
  <c r="W63" i="3"/>
  <c r="Z63" i="3"/>
  <c r="AE63" i="3"/>
  <c r="AF63" i="3"/>
  <c r="AL63" i="3"/>
  <c r="AO63" i="3"/>
  <c r="L64" i="3"/>
  <c r="S64" i="3" s="1"/>
  <c r="AB64" i="3" s="1"/>
  <c r="AC64" i="3" s="1"/>
  <c r="N64" i="3"/>
  <c r="O64" i="3" s="1"/>
  <c r="P64" i="3" s="1"/>
  <c r="Q64" i="3"/>
  <c r="R64" i="3"/>
  <c r="W64" i="3"/>
  <c r="X64" i="3" s="1"/>
  <c r="Z64" i="3"/>
  <c r="AA64" i="3" s="1"/>
  <c r="AE64" i="3"/>
  <c r="AF64" i="3"/>
  <c r="AL64" i="3"/>
  <c r="AO64" i="3"/>
  <c r="AP64" i="3" s="1"/>
  <c r="AQ64" i="3" s="1"/>
  <c r="AR64" i="3" s="1"/>
  <c r="AS64" i="3" s="1"/>
  <c r="L65" i="3"/>
  <c r="N65" i="3"/>
  <c r="Q65" i="3"/>
  <c r="R65" i="3"/>
  <c r="W65" i="3"/>
  <c r="Z65" i="3"/>
  <c r="AE65" i="3"/>
  <c r="AF65" i="3"/>
  <c r="AL65" i="3"/>
  <c r="AO65" i="3"/>
  <c r="L66" i="3"/>
  <c r="N66" i="3"/>
  <c r="Q66" i="3"/>
  <c r="R66" i="3"/>
  <c r="W66" i="3"/>
  <c r="Z66" i="3"/>
  <c r="AE66" i="3"/>
  <c r="AF66" i="3"/>
  <c r="AL66" i="3"/>
  <c r="AO66" i="3"/>
  <c r="L67" i="3"/>
  <c r="AA67" i="3" s="1"/>
  <c r="N67" i="3"/>
  <c r="Q67" i="3"/>
  <c r="R67" i="3"/>
  <c r="S67" i="3"/>
  <c r="AB67" i="3" s="1"/>
  <c r="W67" i="3"/>
  <c r="X67" i="3" s="1"/>
  <c r="Z67" i="3"/>
  <c r="AE67" i="3"/>
  <c r="AF67" i="3"/>
  <c r="AL67" i="3"/>
  <c r="AO67" i="3"/>
  <c r="AP67" i="3"/>
  <c r="L68" i="3"/>
  <c r="N68" i="3"/>
  <c r="Q68" i="3"/>
  <c r="R68" i="3"/>
  <c r="W68" i="3"/>
  <c r="Z68" i="3"/>
  <c r="AA68" i="3" s="1"/>
  <c r="AE68" i="3"/>
  <c r="AF68" i="3"/>
  <c r="AL68" i="3"/>
  <c r="AO68" i="3"/>
  <c r="L69" i="3"/>
  <c r="N69" i="3"/>
  <c r="O69" i="3" s="1"/>
  <c r="P69" i="3" s="1"/>
  <c r="Q69" i="3"/>
  <c r="R69" i="3"/>
  <c r="S69" i="3"/>
  <c r="AB69" i="3" s="1"/>
  <c r="AC69" i="3" s="1"/>
  <c r="W69" i="3"/>
  <c r="Z69" i="3"/>
  <c r="AA69" i="3" s="1"/>
  <c r="AE69" i="3"/>
  <c r="AF69" i="3"/>
  <c r="AL69" i="3"/>
  <c r="AO69" i="3"/>
  <c r="AP69" i="3"/>
  <c r="L70" i="3"/>
  <c r="N70" i="3"/>
  <c r="Q70" i="3"/>
  <c r="R70" i="3"/>
  <c r="W70" i="3"/>
  <c r="Z70" i="3"/>
  <c r="AE70" i="3"/>
  <c r="AF70" i="3"/>
  <c r="AL70" i="3"/>
  <c r="AO70" i="3"/>
  <c r="L71" i="3"/>
  <c r="S71" i="3" s="1"/>
  <c r="AB71" i="3" s="1"/>
  <c r="N71" i="3"/>
  <c r="O71" i="3" s="1"/>
  <c r="Q71" i="3"/>
  <c r="R71" i="3"/>
  <c r="W71" i="3"/>
  <c r="Z71" i="3"/>
  <c r="AA71" i="3" s="1"/>
  <c r="AE71" i="3"/>
  <c r="AF71" i="3"/>
  <c r="AL71" i="3"/>
  <c r="AO71" i="3"/>
  <c r="AP55" i="3" l="1"/>
  <c r="O65" i="3"/>
  <c r="P65" i="3" s="1"/>
  <c r="AQ60" i="3"/>
  <c r="AR60" i="3" s="1"/>
  <c r="AS60" i="3" s="1"/>
  <c r="AT60" i="3" s="1"/>
  <c r="AU60" i="3" s="1"/>
  <c r="AV60" i="3" s="1"/>
  <c r="AW60" i="3" s="1"/>
  <c r="AP49" i="3"/>
  <c r="AQ49" i="3" s="1"/>
  <c r="AA49" i="3"/>
  <c r="AQ48" i="3"/>
  <c r="AR48" i="3" s="1"/>
  <c r="AS48" i="3" s="1"/>
  <c r="AA41" i="3"/>
  <c r="O32" i="3"/>
  <c r="P32" i="3" s="1"/>
  <c r="X41" i="3"/>
  <c r="O41" i="3"/>
  <c r="P41" i="3" s="1"/>
  <c r="AA38" i="3"/>
  <c r="O36" i="3"/>
  <c r="P36" i="3" s="1"/>
  <c r="AA31" i="3"/>
  <c r="O26" i="3"/>
  <c r="O49" i="3"/>
  <c r="P49" i="3" s="1"/>
  <c r="AA62" i="3"/>
  <c r="AA54" i="3"/>
  <c r="AA48" i="3"/>
  <c r="AP39" i="3"/>
  <c r="AQ39" i="3" s="1"/>
  <c r="AA32" i="3"/>
  <c r="AA17" i="3"/>
  <c r="X33" i="3"/>
  <c r="AP5" i="3"/>
  <c r="AA65" i="3"/>
  <c r="AG64" i="3"/>
  <c r="O63" i="3"/>
  <c r="P58" i="3"/>
  <c r="AP44" i="3"/>
  <c r="O40" i="3"/>
  <c r="P40" i="3" s="1"/>
  <c r="X20" i="3"/>
  <c r="P71" i="3"/>
  <c r="AA63" i="3"/>
  <c r="AA58" i="3"/>
  <c r="P54" i="3"/>
  <c r="AA50" i="3"/>
  <c r="P45" i="3"/>
  <c r="O44" i="3"/>
  <c r="P44" i="3" s="1"/>
  <c r="AP33" i="3"/>
  <c r="S33" i="3"/>
  <c r="AB33" i="3" s="1"/>
  <c r="AC33" i="3" s="1"/>
  <c r="X18" i="3"/>
  <c r="AA11" i="3"/>
  <c r="AP18" i="3"/>
  <c r="AR67" i="3"/>
  <c r="AS67" i="3" s="1"/>
  <c r="AX67" i="3" s="1"/>
  <c r="AY67" i="3" s="1"/>
  <c r="AZ67" i="3" s="1"/>
  <c r="BA67" i="3" s="1"/>
  <c r="AA40" i="3"/>
  <c r="S65" i="3"/>
  <c r="AB65" i="3" s="1"/>
  <c r="AC65" i="3" s="1"/>
  <c r="X58" i="3"/>
  <c r="O57" i="3"/>
  <c r="AA53" i="3"/>
  <c r="S50" i="3"/>
  <c r="AB50" i="3" s="1"/>
  <c r="AC50" i="3" s="1"/>
  <c r="AA47" i="3"/>
  <c r="AA45" i="3"/>
  <c r="S36" i="3"/>
  <c r="AB36" i="3" s="1"/>
  <c r="AC36" i="3" s="1"/>
  <c r="AA34" i="3"/>
  <c r="AA25" i="3"/>
  <c r="AP24" i="3"/>
  <c r="AQ24" i="3" s="1"/>
  <c r="AR24" i="3" s="1"/>
  <c r="AS24" i="3" s="1"/>
  <c r="AP21" i="3"/>
  <c r="AQ21" i="3" s="1"/>
  <c r="AR21" i="3" s="1"/>
  <c r="AS21" i="3" s="1"/>
  <c r="AP71" i="3"/>
  <c r="AP63" i="3"/>
  <c r="AP50" i="3"/>
  <c r="S40" i="3"/>
  <c r="AB40" i="3" s="1"/>
  <c r="AC40" i="3" s="1"/>
  <c r="X22" i="3"/>
  <c r="AP65" i="3"/>
  <c r="X63" i="3"/>
  <c r="AP58" i="3"/>
  <c r="AQ58" i="3" s="1"/>
  <c r="AR58" i="3" s="1"/>
  <c r="AS58" i="3" s="1"/>
  <c r="X56" i="3"/>
  <c r="AA44" i="3"/>
  <c r="O67" i="3"/>
  <c r="P67" i="3" s="1"/>
  <c r="AA61" i="3"/>
  <c r="AP56" i="3"/>
  <c r="AP53" i="3"/>
  <c r="AQ53" i="3" s="1"/>
  <c r="X47" i="3"/>
  <c r="AA33" i="3"/>
  <c r="O33" i="3"/>
  <c r="P33" i="3" s="1"/>
  <c r="AP22" i="3"/>
  <c r="X71" i="3"/>
  <c r="O68" i="3"/>
  <c r="P68" i="3" s="1"/>
  <c r="AQ67" i="3"/>
  <c r="P63" i="3"/>
  <c r="AQ61" i="3"/>
  <c r="AR61" i="3" s="1"/>
  <c r="AS61" i="3" s="1"/>
  <c r="AP54" i="3"/>
  <c r="AQ54" i="3" s="1"/>
  <c r="AR54" i="3" s="1"/>
  <c r="AS54" i="3" s="1"/>
  <c r="AP45" i="3"/>
  <c r="X37" i="3"/>
  <c r="P35" i="3"/>
  <c r="AA29" i="3"/>
  <c r="AA26" i="3"/>
  <c r="S25" i="3"/>
  <c r="AB25" i="3" s="1"/>
  <c r="AC25" i="3" s="1"/>
  <c r="AA23" i="3"/>
  <c r="AA20" i="3"/>
  <c r="X11" i="3"/>
  <c r="O3" i="3"/>
  <c r="P3" i="3" s="1"/>
  <c r="AA4" i="3"/>
  <c r="AA5" i="3"/>
  <c r="O6" i="3"/>
  <c r="P6" i="3" s="1"/>
  <c r="AP8" i="3"/>
  <c r="AP10" i="3"/>
  <c r="AQ10" i="3" s="1"/>
  <c r="AR10" i="3" s="1"/>
  <c r="AS10" i="3" s="1"/>
  <c r="O4" i="3"/>
  <c r="P4" i="3" s="1"/>
  <c r="O10" i="3"/>
  <c r="P10" i="3" s="1"/>
  <c r="AA13" i="3"/>
  <c r="AA16" i="3"/>
  <c r="X13" i="3"/>
  <c r="AA7" i="3"/>
  <c r="AP16" i="3"/>
  <c r="AQ16" i="3" s="1"/>
  <c r="AR16" i="3" s="1"/>
  <c r="AS16" i="3" s="1"/>
  <c r="AP13" i="3"/>
  <c r="AQ13" i="3" s="1"/>
  <c r="AR13" i="3" s="1"/>
  <c r="AS13" i="3" s="1"/>
  <c r="AA6" i="3"/>
  <c r="AA12" i="3"/>
  <c r="AA9" i="3"/>
  <c r="AP7" i="3"/>
  <c r="AQ7" i="3" s="1"/>
  <c r="AR7" i="3" s="1"/>
  <c r="AS7" i="3" s="1"/>
  <c r="AC11" i="3"/>
  <c r="AG11" i="3"/>
  <c r="AH11" i="3" s="1"/>
  <c r="AI11" i="3" s="1"/>
  <c r="O15" i="3"/>
  <c r="P15" i="3" s="1"/>
  <c r="AP9" i="3"/>
  <c r="AQ9" i="3" s="1"/>
  <c r="AR9" i="3" s="1"/>
  <c r="AS9" i="3" s="1"/>
  <c r="AA2" i="3"/>
  <c r="X15" i="3"/>
  <c r="AP14" i="3"/>
  <c r="AQ14" i="3" s="1"/>
  <c r="AR14" i="3" s="1"/>
  <c r="AS14" i="3" s="1"/>
  <c r="AA10" i="3"/>
  <c r="AA8" i="3"/>
  <c r="O7" i="3"/>
  <c r="P7" i="3" s="1"/>
  <c r="O11" i="3"/>
  <c r="P11" i="3" s="1"/>
  <c r="AP2" i="3"/>
  <c r="AQ2" i="3" s="1"/>
  <c r="AR2" i="3" s="1"/>
  <c r="AS2" i="3" s="1"/>
  <c r="AP15" i="3"/>
  <c r="AQ15" i="3" s="1"/>
  <c r="AR15" i="3" s="1"/>
  <c r="AS15" i="3" s="1"/>
  <c r="AP12" i="3"/>
  <c r="AQ12" i="3" s="1"/>
  <c r="AR12" i="3" s="1"/>
  <c r="AS12" i="3" s="1"/>
  <c r="AP6" i="3"/>
  <c r="AQ6" i="3" s="1"/>
  <c r="AR6" i="3" s="1"/>
  <c r="AS6" i="3" s="1"/>
  <c r="AP4" i="3"/>
  <c r="AQ4" i="3" s="1"/>
  <c r="AR4" i="3" s="1"/>
  <c r="AS4" i="3" s="1"/>
  <c r="AA3" i="3"/>
  <c r="O2" i="3"/>
  <c r="P2" i="3" s="1"/>
  <c r="AA14" i="3"/>
  <c r="AP3" i="3"/>
  <c r="AQ3" i="3" s="1"/>
  <c r="AR3" i="3" s="1"/>
  <c r="AS3" i="3" s="1"/>
  <c r="AG60" i="3"/>
  <c r="AH60" i="3" s="1"/>
  <c r="AI60" i="3" s="1"/>
  <c r="AG4" i="3"/>
  <c r="AH4" i="3" s="1"/>
  <c r="AG31" i="3"/>
  <c r="AH31" i="3" s="1"/>
  <c r="AI31" i="3" s="1"/>
  <c r="AG19" i="3"/>
  <c r="AH19" i="3" s="1"/>
  <c r="AI19" i="3" s="1"/>
  <c r="AG65" i="3"/>
  <c r="AH65" i="3" s="1"/>
  <c r="AI65" i="3" s="1"/>
  <c r="AG51" i="3"/>
  <c r="AH51" i="3" s="1"/>
  <c r="AI51" i="3" s="1"/>
  <c r="AG54" i="3"/>
  <c r="AG69" i="3"/>
  <c r="AG33" i="3"/>
  <c r="AG45" i="3"/>
  <c r="AG20" i="3"/>
  <c r="AG58" i="3"/>
  <c r="AG41" i="3"/>
  <c r="AG56" i="3"/>
  <c r="AJ56" i="3" s="1"/>
  <c r="AM56" i="3" s="1"/>
  <c r="AN56" i="3" s="1"/>
  <c r="AG39" i="3"/>
  <c r="AH39" i="3" s="1"/>
  <c r="X4" i="3"/>
  <c r="AG55" i="3"/>
  <c r="X51" i="3"/>
  <c r="X19" i="3"/>
  <c r="X54" i="3"/>
  <c r="X31" i="3"/>
  <c r="AG8" i="3"/>
  <c r="X8" i="3"/>
  <c r="AJ60" i="3"/>
  <c r="AM60" i="3" s="1"/>
  <c r="AN60" i="3" s="1"/>
  <c r="AA70" i="3"/>
  <c r="AP66" i="3"/>
  <c r="AQ66" i="3" s="1"/>
  <c r="S66" i="3"/>
  <c r="AB66" i="3" s="1"/>
  <c r="AC66" i="3" s="1"/>
  <c r="X34" i="3"/>
  <c r="O21" i="3"/>
  <c r="P21" i="3" s="1"/>
  <c r="X3" i="3"/>
  <c r="AG3" i="3"/>
  <c r="AH3" i="3" s="1"/>
  <c r="S59" i="3"/>
  <c r="AB59" i="3" s="1"/>
  <c r="AC59" i="3" s="1"/>
  <c r="AP59" i="3"/>
  <c r="X59" i="3"/>
  <c r="O70" i="3"/>
  <c r="P70" i="3" s="1"/>
  <c r="O66" i="3"/>
  <c r="P66" i="3" s="1"/>
  <c r="X62" i="3"/>
  <c r="AG62" i="3"/>
  <c r="AH62" i="3" s="1"/>
  <c r="X70" i="3"/>
  <c r="AX64" i="3"/>
  <c r="AY64" i="3" s="1"/>
  <c r="AZ64" i="3" s="1"/>
  <c r="BA64" i="3" s="1"/>
  <c r="AT64" i="3"/>
  <c r="AU64" i="3" s="1"/>
  <c r="AV64" i="3" s="1"/>
  <c r="AW64" i="3" s="1"/>
  <c r="AG53" i="3"/>
  <c r="AH53" i="3" s="1"/>
  <c r="X53" i="3"/>
  <c r="X69" i="3"/>
  <c r="X68" i="3"/>
  <c r="X65" i="3"/>
  <c r="AB63" i="3"/>
  <c r="AC63" i="3" s="1"/>
  <c r="AG61" i="3"/>
  <c r="AH61" i="3" s="1"/>
  <c r="AA57" i="3"/>
  <c r="AG57" i="3"/>
  <c r="AH57" i="3" s="1"/>
  <c r="S70" i="3"/>
  <c r="AB70" i="3" s="1"/>
  <c r="AC70" i="3" s="1"/>
  <c r="AP70" i="3"/>
  <c r="AQ70" i="3" s="1"/>
  <c r="AA66" i="3"/>
  <c r="AG71" i="3"/>
  <c r="AH71" i="3" s="1"/>
  <c r="AC71" i="3"/>
  <c r="AG67" i="3"/>
  <c r="AH67" i="3" s="1"/>
  <c r="AC67" i="3"/>
  <c r="AG35" i="3"/>
  <c r="AH35" i="3" s="1"/>
  <c r="AC35" i="3"/>
  <c r="X66" i="3"/>
  <c r="AQ69" i="3"/>
  <c r="AR69" i="3" s="1"/>
  <c r="AS69" i="3" s="1"/>
  <c r="AQ65" i="3"/>
  <c r="AR65" i="3" s="1"/>
  <c r="AS65" i="3" s="1"/>
  <c r="AQ62" i="3"/>
  <c r="AR62" i="3" s="1"/>
  <c r="AS62" i="3" s="1"/>
  <c r="O62" i="3"/>
  <c r="P62" i="3" s="1"/>
  <c r="X50" i="3"/>
  <c r="AG50" i="3"/>
  <c r="AH50" i="3" s="1"/>
  <c r="S68" i="3"/>
  <c r="AB68" i="3" s="1"/>
  <c r="AC68" i="3" s="1"/>
  <c r="O59" i="3"/>
  <c r="P59" i="3" s="1"/>
  <c r="AP57" i="3"/>
  <c r="AQ57" i="3" s="1"/>
  <c r="X48" i="3"/>
  <c r="AG48" i="3"/>
  <c r="AH48" i="3" s="1"/>
  <c r="AR41" i="3"/>
  <c r="AS41" i="3" s="1"/>
  <c r="AQ35" i="3"/>
  <c r="AR35" i="3" s="1"/>
  <c r="AS35" i="3" s="1"/>
  <c r="AP34" i="3"/>
  <c r="S34" i="3"/>
  <c r="AB34" i="3" s="1"/>
  <c r="AC34" i="3" s="1"/>
  <c r="AC47" i="3"/>
  <c r="AG47" i="3"/>
  <c r="AH47" i="3" s="1"/>
  <c r="X7" i="3"/>
  <c r="AG7" i="3"/>
  <c r="AH7" i="3" s="1"/>
  <c r="AR53" i="3"/>
  <c r="AS53" i="3" s="1"/>
  <c r="O52" i="3"/>
  <c r="P52" i="3" s="1"/>
  <c r="AQ52" i="3"/>
  <c r="AR52" i="3" s="1"/>
  <c r="AS52" i="3" s="1"/>
  <c r="AA51" i="3"/>
  <c r="X44" i="3"/>
  <c r="AG44" i="3"/>
  <c r="AH44" i="3" s="1"/>
  <c r="AG49" i="3"/>
  <c r="AH49" i="3" s="1"/>
  <c r="AQ33" i="3"/>
  <c r="AR33" i="3" s="1"/>
  <c r="AS33" i="3" s="1"/>
  <c r="AP68" i="3"/>
  <c r="X61" i="3"/>
  <c r="X60" i="3"/>
  <c r="P57" i="3"/>
  <c r="AA55" i="3"/>
  <c r="O51" i="3"/>
  <c r="P51" i="3" s="1"/>
  <c r="AQ50" i="3"/>
  <c r="AR50" i="3" s="1"/>
  <c r="AS50" i="3" s="1"/>
  <c r="AP43" i="3"/>
  <c r="AA43" i="3"/>
  <c r="O55" i="3"/>
  <c r="P55" i="3" s="1"/>
  <c r="AQ55" i="3"/>
  <c r="AR55" i="3" s="1"/>
  <c r="AS55" i="3" s="1"/>
  <c r="X52" i="3"/>
  <c r="AG52" i="3"/>
  <c r="AH52" i="3" s="1"/>
  <c r="X32" i="3"/>
  <c r="AG32" i="3"/>
  <c r="AH32" i="3" s="1"/>
  <c r="X14" i="3"/>
  <c r="AG14" i="3"/>
  <c r="AH14" i="3" s="1"/>
  <c r="O56" i="3"/>
  <c r="P56" i="3" s="1"/>
  <c r="AQ56" i="3"/>
  <c r="AR56" i="3" s="1"/>
  <c r="AS56" i="3" s="1"/>
  <c r="AX48" i="3"/>
  <c r="AY48" i="3" s="1"/>
  <c r="AZ48" i="3" s="1"/>
  <c r="BA48" i="3" s="1"/>
  <c r="AT48" i="3"/>
  <c r="AU48" i="3" s="1"/>
  <c r="AV48" i="3" s="1"/>
  <c r="AW48" i="3" s="1"/>
  <c r="X46" i="3"/>
  <c r="AQ37" i="3"/>
  <c r="AR37" i="3" s="1"/>
  <c r="AS37" i="3" s="1"/>
  <c r="X28" i="3"/>
  <c r="AQ27" i="3"/>
  <c r="AR27" i="3" s="1"/>
  <c r="AS27" i="3" s="1"/>
  <c r="AJ19" i="3"/>
  <c r="AM19" i="3" s="1"/>
  <c r="AN19" i="3" s="1"/>
  <c r="AA59" i="3"/>
  <c r="AQ45" i="3"/>
  <c r="AR45" i="3" s="1"/>
  <c r="AS45" i="3" s="1"/>
  <c r="X42" i="3"/>
  <c r="AA18" i="3"/>
  <c r="AG18" i="3"/>
  <c r="AH18" i="3" s="1"/>
  <c r="X2" i="3"/>
  <c r="AG2" i="3"/>
  <c r="AH2" i="3" s="1"/>
  <c r="X49" i="3"/>
  <c r="O47" i="3"/>
  <c r="P47" i="3" s="1"/>
  <c r="P46" i="3"/>
  <c r="AP46" i="3"/>
  <c r="AQ46" i="3" s="1"/>
  <c r="S46" i="3"/>
  <c r="AB46" i="3" s="1"/>
  <c r="AC46" i="3" s="1"/>
  <c r="AA42" i="3"/>
  <c r="X38" i="3"/>
  <c r="AG38" i="3"/>
  <c r="AH38" i="3" s="1"/>
  <c r="X29" i="3"/>
  <c r="P29" i="3"/>
  <c r="AP29" i="3"/>
  <c r="S29" i="3"/>
  <c r="AB29" i="3" s="1"/>
  <c r="AC29" i="3" s="1"/>
  <c r="O28" i="3"/>
  <c r="P28" i="3" s="1"/>
  <c r="AB27" i="3"/>
  <c r="AA24" i="3"/>
  <c r="AG24" i="3"/>
  <c r="AH24" i="3" s="1"/>
  <c r="AA39" i="3"/>
  <c r="AP28" i="3"/>
  <c r="AQ28" i="3" s="1"/>
  <c r="AA28" i="3"/>
  <c r="S28" i="3"/>
  <c r="AB28" i="3" s="1"/>
  <c r="AC28" i="3" s="1"/>
  <c r="AQ51" i="3"/>
  <c r="AR51" i="3" s="1"/>
  <c r="AS51" i="3" s="1"/>
  <c r="O43" i="3"/>
  <c r="P43" i="3" s="1"/>
  <c r="P42" i="3"/>
  <c r="AP42" i="3"/>
  <c r="AQ42" i="3" s="1"/>
  <c r="S42" i="3"/>
  <c r="AB42" i="3" s="1"/>
  <c r="AC42" i="3" s="1"/>
  <c r="X17" i="3"/>
  <c r="AG17" i="3"/>
  <c r="AH17" i="3" s="1"/>
  <c r="AA15" i="3"/>
  <c r="AG15" i="3"/>
  <c r="AH15" i="3" s="1"/>
  <c r="AP47" i="3"/>
  <c r="AQ47" i="3" s="1"/>
  <c r="X43" i="3"/>
  <c r="AG43" i="3"/>
  <c r="AH43" i="3" s="1"/>
  <c r="X40" i="3"/>
  <c r="AG40" i="3"/>
  <c r="AH40" i="3" s="1"/>
  <c r="O27" i="3"/>
  <c r="P27" i="3" s="1"/>
  <c r="X27" i="3"/>
  <c r="AA22" i="3"/>
  <c r="AG22" i="3"/>
  <c r="AH22" i="3" s="1"/>
  <c r="P37" i="3"/>
  <c r="AA37" i="3"/>
  <c r="S37" i="3"/>
  <c r="AB37" i="3" s="1"/>
  <c r="AC37" i="3" s="1"/>
  <c r="O34" i="3"/>
  <c r="P34" i="3" s="1"/>
  <c r="AG23" i="3"/>
  <c r="AH23" i="3" s="1"/>
  <c r="O22" i="3"/>
  <c r="P22" i="3" s="1"/>
  <c r="AQ22" i="3"/>
  <c r="AR22" i="3" s="1"/>
  <c r="AS22" i="3" s="1"/>
  <c r="AA21" i="3"/>
  <c r="AG21" i="3"/>
  <c r="AH21" i="3" s="1"/>
  <c r="AP40" i="3"/>
  <c r="AR39" i="3"/>
  <c r="AS39" i="3" s="1"/>
  <c r="O39" i="3"/>
  <c r="P39" i="3" s="1"/>
  <c r="X36" i="3"/>
  <c r="O31" i="3"/>
  <c r="P31" i="3" s="1"/>
  <c r="X30" i="3"/>
  <c r="O24" i="3"/>
  <c r="P24" i="3" s="1"/>
  <c r="O23" i="3"/>
  <c r="P23" i="3" s="1"/>
  <c r="AQ23" i="3"/>
  <c r="AR23" i="3" s="1"/>
  <c r="AS23" i="3" s="1"/>
  <c r="AQ43" i="3"/>
  <c r="AP36" i="3"/>
  <c r="P30" i="3"/>
  <c r="AP30" i="3"/>
  <c r="X25" i="3"/>
  <c r="AG25" i="3"/>
  <c r="AH25" i="3" s="1"/>
  <c r="X23" i="3"/>
  <c r="AI4" i="3"/>
  <c r="AP32" i="3"/>
  <c r="P25" i="3"/>
  <c r="AP25" i="3"/>
  <c r="O16" i="3"/>
  <c r="P16" i="3" s="1"/>
  <c r="X12" i="3"/>
  <c r="AG12" i="3"/>
  <c r="AH12" i="3" s="1"/>
  <c r="AP31" i="3"/>
  <c r="X26" i="3"/>
  <c r="AG26" i="3"/>
  <c r="AH26" i="3" s="1"/>
  <c r="AG13" i="3"/>
  <c r="AH13" i="3" s="1"/>
  <c r="O9" i="3"/>
  <c r="P9" i="3" s="1"/>
  <c r="P38" i="3"/>
  <c r="AP38" i="3"/>
  <c r="AB30" i="3"/>
  <c r="AC30" i="3" s="1"/>
  <c r="P26" i="3"/>
  <c r="AP26" i="3"/>
  <c r="AQ20" i="3"/>
  <c r="AR20" i="3" s="1"/>
  <c r="AS20" i="3" s="1"/>
  <c r="O20" i="3"/>
  <c r="P20" i="3" s="1"/>
  <c r="O19" i="3"/>
  <c r="P19" i="3" s="1"/>
  <c r="AQ19" i="3"/>
  <c r="AR19" i="3" s="1"/>
  <c r="AS19" i="3" s="1"/>
  <c r="AG16" i="3"/>
  <c r="AH16" i="3" s="1"/>
  <c r="X16" i="3"/>
  <c r="X10" i="3"/>
  <c r="AG10" i="3"/>
  <c r="AH10" i="3" s="1"/>
  <c r="O18" i="3"/>
  <c r="P18" i="3" s="1"/>
  <c r="AQ18" i="3"/>
  <c r="AR18" i="3" s="1"/>
  <c r="AS18" i="3" s="1"/>
  <c r="X6" i="3"/>
  <c r="AG6" i="3"/>
  <c r="AH6" i="3" s="1"/>
  <c r="O5" i="3"/>
  <c r="P5" i="3" s="1"/>
  <c r="AQ5" i="3"/>
  <c r="AR5" i="3" s="1"/>
  <c r="AS5" i="3" s="1"/>
  <c r="X9" i="3"/>
  <c r="AG9" i="3"/>
  <c r="AH9" i="3" s="1"/>
  <c r="AQ8" i="3"/>
  <c r="AR8" i="3" s="1"/>
  <c r="AS8" i="3" s="1"/>
  <c r="X5" i="3"/>
  <c r="AG5" i="3"/>
  <c r="AH5" i="3" s="1"/>
  <c r="O14" i="3"/>
  <c r="P14" i="3" s="1"/>
  <c r="O17" i="3"/>
  <c r="P17" i="3" s="1"/>
  <c r="AQ17" i="3"/>
  <c r="AR17" i="3" s="1"/>
  <c r="AS17" i="3" s="1"/>
  <c r="O13" i="3"/>
  <c r="P13" i="3" s="1"/>
  <c r="O12" i="3"/>
  <c r="P12" i="3" s="1"/>
  <c r="AQ11" i="3"/>
  <c r="AR11" i="3" s="1"/>
  <c r="AS11" i="3" s="1"/>
  <c r="O8" i="3"/>
  <c r="P8" i="3" s="1"/>
  <c r="AR49" i="3" l="1"/>
  <c r="AS49" i="3" s="1"/>
  <c r="AX60" i="3"/>
  <c r="AY60" i="3" s="1"/>
  <c r="AZ60" i="3" s="1"/>
  <c r="BA60" i="3" s="1"/>
  <c r="AJ65" i="3"/>
  <c r="AM65" i="3" s="1"/>
  <c r="AN65" i="3" s="1"/>
  <c r="BB65" i="3" s="1"/>
  <c r="AT61" i="3"/>
  <c r="AU61" i="3" s="1"/>
  <c r="AV61" i="3" s="1"/>
  <c r="AW61" i="3" s="1"/>
  <c r="AX61" i="3"/>
  <c r="AY61" i="3" s="1"/>
  <c r="AZ61" i="3" s="1"/>
  <c r="BA61" i="3" s="1"/>
  <c r="AQ44" i="3"/>
  <c r="AR44" i="3" s="1"/>
  <c r="AS44" i="3" s="1"/>
  <c r="AQ63" i="3"/>
  <c r="AR63" i="3" s="1"/>
  <c r="AS63" i="3" s="1"/>
  <c r="AT67" i="3"/>
  <c r="AU67" i="3" s="1"/>
  <c r="AV67" i="3" s="1"/>
  <c r="AW67" i="3" s="1"/>
  <c r="AJ55" i="3"/>
  <c r="AM55" i="3" s="1"/>
  <c r="AN55" i="3" s="1"/>
  <c r="AH55" i="3"/>
  <c r="AI55" i="3" s="1"/>
  <c r="AJ45" i="3"/>
  <c r="AM45" i="3" s="1"/>
  <c r="AN45" i="3" s="1"/>
  <c r="AH45" i="3"/>
  <c r="AI45" i="3" s="1"/>
  <c r="BB45" i="3" s="1"/>
  <c r="AJ33" i="3"/>
  <c r="AM33" i="3" s="1"/>
  <c r="AN33" i="3" s="1"/>
  <c r="AH33" i="3"/>
  <c r="AI33" i="3" s="1"/>
  <c r="AH58" i="3"/>
  <c r="AI58" i="3" s="1"/>
  <c r="AJ31" i="3"/>
  <c r="AM31" i="3" s="1"/>
  <c r="AN31" i="3" s="1"/>
  <c r="AH69" i="3"/>
  <c r="AI69" i="3" s="1"/>
  <c r="AJ54" i="3"/>
  <c r="AM54" i="3" s="1"/>
  <c r="AN54" i="3" s="1"/>
  <c r="AH54" i="3"/>
  <c r="AJ64" i="3"/>
  <c r="AM64" i="3" s="1"/>
  <c r="AN64" i="3" s="1"/>
  <c r="AH64" i="3"/>
  <c r="AI64" i="3" s="1"/>
  <c r="AH20" i="3"/>
  <c r="AI20" i="3" s="1"/>
  <c r="AH56" i="3"/>
  <c r="AI56" i="3" s="1"/>
  <c r="AJ51" i="3"/>
  <c r="AM51" i="3" s="1"/>
  <c r="AN51" i="3" s="1"/>
  <c r="AJ69" i="3"/>
  <c r="AM69" i="3" s="1"/>
  <c r="AN69" i="3" s="1"/>
  <c r="AJ41" i="3"/>
  <c r="AM41" i="3" s="1"/>
  <c r="AN41" i="3" s="1"/>
  <c r="AH41" i="3"/>
  <c r="AI41" i="3" s="1"/>
  <c r="AQ71" i="3"/>
  <c r="AR71" i="3" s="1"/>
  <c r="AS71" i="3" s="1"/>
  <c r="AJ11" i="3"/>
  <c r="AM11" i="3" s="1"/>
  <c r="AN11" i="3" s="1"/>
  <c r="AJ4" i="3"/>
  <c r="AM4" i="3" s="1"/>
  <c r="AN4" i="3" s="1"/>
  <c r="AH8" i="3"/>
  <c r="AI8" i="3" s="1"/>
  <c r="AI54" i="3"/>
  <c r="AJ20" i="3"/>
  <c r="AM20" i="3" s="1"/>
  <c r="AN20" i="3" s="1"/>
  <c r="AG30" i="3"/>
  <c r="AH30" i="3" s="1"/>
  <c r="AG42" i="3"/>
  <c r="BB64" i="3"/>
  <c r="BC64" i="3" s="1"/>
  <c r="AG29" i="3"/>
  <c r="AJ58" i="3"/>
  <c r="AM58" i="3" s="1"/>
  <c r="AN58" i="3" s="1"/>
  <c r="AG63" i="3"/>
  <c r="AG46" i="3"/>
  <c r="AH46" i="3" s="1"/>
  <c r="AG66" i="3"/>
  <c r="AJ39" i="3"/>
  <c r="AM39" i="3" s="1"/>
  <c r="AN39" i="3" s="1"/>
  <c r="AI39" i="3"/>
  <c r="AJ8" i="3"/>
  <c r="AM8" i="3" s="1"/>
  <c r="AN8" i="3" s="1"/>
  <c r="AT17" i="3"/>
  <c r="AU17" i="3" s="1"/>
  <c r="AV17" i="3" s="1"/>
  <c r="AW17" i="3" s="1"/>
  <c r="AX17" i="3"/>
  <c r="AY17" i="3" s="1"/>
  <c r="AZ17" i="3" s="1"/>
  <c r="BA17" i="3" s="1"/>
  <c r="AT27" i="3"/>
  <c r="AU27" i="3" s="1"/>
  <c r="AV27" i="3" s="1"/>
  <c r="AW27" i="3" s="1"/>
  <c r="AX27" i="3"/>
  <c r="AY27" i="3" s="1"/>
  <c r="AZ27" i="3" s="1"/>
  <c r="BA27" i="3" s="1"/>
  <c r="AT20" i="3"/>
  <c r="AU20" i="3" s="1"/>
  <c r="AV20" i="3" s="1"/>
  <c r="AW20" i="3" s="1"/>
  <c r="AX20" i="3"/>
  <c r="AY20" i="3" s="1"/>
  <c r="AZ20" i="3" s="1"/>
  <c r="BA20" i="3" s="1"/>
  <c r="AT56" i="3"/>
  <c r="AU56" i="3" s="1"/>
  <c r="AV56" i="3" s="1"/>
  <c r="AW56" i="3" s="1"/>
  <c r="AX56" i="3"/>
  <c r="AY56" i="3" s="1"/>
  <c r="AZ56" i="3" s="1"/>
  <c r="BA56" i="3" s="1"/>
  <c r="AT18" i="3"/>
  <c r="AU18" i="3" s="1"/>
  <c r="AV18" i="3" s="1"/>
  <c r="AW18" i="3" s="1"/>
  <c r="AX18" i="3"/>
  <c r="AY18" i="3" s="1"/>
  <c r="AZ18" i="3" s="1"/>
  <c r="BA18" i="3" s="1"/>
  <c r="AT22" i="3"/>
  <c r="AU22" i="3" s="1"/>
  <c r="AV22" i="3" s="1"/>
  <c r="AW22" i="3" s="1"/>
  <c r="AX22" i="3"/>
  <c r="AY22" i="3" s="1"/>
  <c r="AZ22" i="3" s="1"/>
  <c r="BA22" i="3" s="1"/>
  <c r="AT4" i="3"/>
  <c r="AU4" i="3" s="1"/>
  <c r="AV4" i="3" s="1"/>
  <c r="AW4" i="3" s="1"/>
  <c r="AX4" i="3"/>
  <c r="AY4" i="3" s="1"/>
  <c r="AZ4" i="3" s="1"/>
  <c r="BA4" i="3" s="1"/>
  <c r="AT16" i="3"/>
  <c r="AU16" i="3" s="1"/>
  <c r="AV16" i="3" s="1"/>
  <c r="AW16" i="3" s="1"/>
  <c r="AX16" i="3"/>
  <c r="AY16" i="3" s="1"/>
  <c r="AZ16" i="3" s="1"/>
  <c r="BA16" i="3" s="1"/>
  <c r="AT37" i="3"/>
  <c r="AU37" i="3" s="1"/>
  <c r="AV37" i="3" s="1"/>
  <c r="AW37" i="3" s="1"/>
  <c r="AX37" i="3"/>
  <c r="AY37" i="3" s="1"/>
  <c r="AZ37" i="3" s="1"/>
  <c r="BA37" i="3" s="1"/>
  <c r="AX33" i="3"/>
  <c r="AY33" i="3" s="1"/>
  <c r="AZ33" i="3" s="1"/>
  <c r="BA33" i="3" s="1"/>
  <c r="AT33" i="3"/>
  <c r="AU33" i="3" s="1"/>
  <c r="AV33" i="3" s="1"/>
  <c r="AW33" i="3" s="1"/>
  <c r="BB33" i="3" s="1"/>
  <c r="AT55" i="3"/>
  <c r="AU55" i="3" s="1"/>
  <c r="AV55" i="3" s="1"/>
  <c r="AW55" i="3" s="1"/>
  <c r="AX55" i="3"/>
  <c r="AY55" i="3" s="1"/>
  <c r="AZ55" i="3" s="1"/>
  <c r="BA55" i="3" s="1"/>
  <c r="AT12" i="3"/>
  <c r="AU12" i="3" s="1"/>
  <c r="AV12" i="3" s="1"/>
  <c r="AW12" i="3" s="1"/>
  <c r="AX12" i="3"/>
  <c r="AY12" i="3" s="1"/>
  <c r="AZ12" i="3" s="1"/>
  <c r="BA12" i="3" s="1"/>
  <c r="AX51" i="3"/>
  <c r="AY51" i="3" s="1"/>
  <c r="AZ51" i="3" s="1"/>
  <c r="BA51" i="3" s="1"/>
  <c r="AT51" i="3"/>
  <c r="AU51" i="3" s="1"/>
  <c r="AV51" i="3" s="1"/>
  <c r="AW51" i="3" s="1"/>
  <c r="AT65" i="3"/>
  <c r="AU65" i="3" s="1"/>
  <c r="AV65" i="3" s="1"/>
  <c r="AW65" i="3" s="1"/>
  <c r="AX65" i="3"/>
  <c r="AY65" i="3" s="1"/>
  <c r="AZ65" i="3" s="1"/>
  <c r="BA65" i="3" s="1"/>
  <c r="AX5" i="3"/>
  <c r="AY5" i="3" s="1"/>
  <c r="AZ5" i="3" s="1"/>
  <c r="BA5" i="3" s="1"/>
  <c r="AT5" i="3"/>
  <c r="AU5" i="3" s="1"/>
  <c r="AV5" i="3" s="1"/>
  <c r="AW5" i="3" s="1"/>
  <c r="AT13" i="3"/>
  <c r="AU13" i="3" s="1"/>
  <c r="AV13" i="3" s="1"/>
  <c r="AW13" i="3" s="1"/>
  <c r="AX13" i="3"/>
  <c r="AY13" i="3" s="1"/>
  <c r="AZ13" i="3" s="1"/>
  <c r="BA13" i="3" s="1"/>
  <c r="AT45" i="3"/>
  <c r="AU45" i="3" s="1"/>
  <c r="AV45" i="3" s="1"/>
  <c r="AW45" i="3" s="1"/>
  <c r="AX45" i="3"/>
  <c r="AY45" i="3" s="1"/>
  <c r="AZ45" i="3" s="1"/>
  <c r="BA45" i="3" s="1"/>
  <c r="AT8" i="3"/>
  <c r="AU8" i="3" s="1"/>
  <c r="AV8" i="3" s="1"/>
  <c r="AW8" i="3" s="1"/>
  <c r="AX8" i="3"/>
  <c r="AY8" i="3" s="1"/>
  <c r="AZ8" i="3" s="1"/>
  <c r="BA8" i="3" s="1"/>
  <c r="AX58" i="3"/>
  <c r="AY58" i="3" s="1"/>
  <c r="AZ58" i="3" s="1"/>
  <c r="BA58" i="3" s="1"/>
  <c r="AT58" i="3"/>
  <c r="AU58" i="3" s="1"/>
  <c r="AV58" i="3" s="1"/>
  <c r="AW58" i="3" s="1"/>
  <c r="AT35" i="3"/>
  <c r="AU35" i="3" s="1"/>
  <c r="AV35" i="3" s="1"/>
  <c r="AW35" i="3" s="1"/>
  <c r="AX35" i="3"/>
  <c r="AY35" i="3" s="1"/>
  <c r="AZ35" i="3" s="1"/>
  <c r="BA35" i="3" s="1"/>
  <c r="AG59" i="3"/>
  <c r="AH59" i="3" s="1"/>
  <c r="AX10" i="3"/>
  <c r="AY10" i="3" s="1"/>
  <c r="AZ10" i="3" s="1"/>
  <c r="BA10" i="3" s="1"/>
  <c r="AT10" i="3"/>
  <c r="AU10" i="3" s="1"/>
  <c r="AV10" i="3" s="1"/>
  <c r="AW10" i="3" s="1"/>
  <c r="AX14" i="3"/>
  <c r="AY14" i="3" s="1"/>
  <c r="AZ14" i="3" s="1"/>
  <c r="BA14" i="3" s="1"/>
  <c r="AT14" i="3"/>
  <c r="AU14" i="3" s="1"/>
  <c r="AV14" i="3" s="1"/>
  <c r="AW14" i="3" s="1"/>
  <c r="AI9" i="3"/>
  <c r="AJ9" i="3"/>
  <c r="AM9" i="3" s="1"/>
  <c r="AN9" i="3" s="1"/>
  <c r="AQ36" i="3"/>
  <c r="AR36" i="3" s="1"/>
  <c r="AS36" i="3" s="1"/>
  <c r="AQ40" i="3"/>
  <c r="AR40" i="3"/>
  <c r="AS40" i="3" s="1"/>
  <c r="AI18" i="3"/>
  <c r="AJ18" i="3"/>
  <c r="AM18" i="3" s="1"/>
  <c r="AN18" i="3" s="1"/>
  <c r="AX50" i="3"/>
  <c r="AY50" i="3" s="1"/>
  <c r="AZ50" i="3" s="1"/>
  <c r="BA50" i="3" s="1"/>
  <c r="AT50" i="3"/>
  <c r="AU50" i="3" s="1"/>
  <c r="AV50" i="3" s="1"/>
  <c r="AW50" i="3" s="1"/>
  <c r="AQ68" i="3"/>
  <c r="AR68" i="3" s="1"/>
  <c r="AS68" i="3" s="1"/>
  <c r="AT62" i="3"/>
  <c r="AU62" i="3" s="1"/>
  <c r="AV62" i="3" s="1"/>
  <c r="AW62" i="3" s="1"/>
  <c r="AX62" i="3"/>
  <c r="AY62" i="3" s="1"/>
  <c r="AZ62" i="3" s="1"/>
  <c r="BA62" i="3" s="1"/>
  <c r="AJ3" i="3"/>
  <c r="AM3" i="3" s="1"/>
  <c r="AN3" i="3" s="1"/>
  <c r="AI3" i="3"/>
  <c r="AT3" i="3"/>
  <c r="AU3" i="3" s="1"/>
  <c r="AV3" i="3" s="1"/>
  <c r="AW3" i="3" s="1"/>
  <c r="AX3" i="3"/>
  <c r="AY3" i="3" s="1"/>
  <c r="AZ3" i="3" s="1"/>
  <c r="BA3" i="3" s="1"/>
  <c r="AQ34" i="3"/>
  <c r="AR34" i="3" s="1"/>
  <c r="AS34" i="3" s="1"/>
  <c r="AT69" i="3"/>
  <c r="AU69" i="3" s="1"/>
  <c r="AV69" i="3" s="1"/>
  <c r="AW69" i="3" s="1"/>
  <c r="AX69" i="3"/>
  <c r="AY69" i="3" s="1"/>
  <c r="AZ69" i="3" s="1"/>
  <c r="BA69" i="3" s="1"/>
  <c r="AI21" i="3"/>
  <c r="AJ21" i="3"/>
  <c r="AM21" i="3" s="1"/>
  <c r="AN21" i="3" s="1"/>
  <c r="AQ29" i="3"/>
  <c r="AR29" i="3" s="1"/>
  <c r="AS29" i="3" s="1"/>
  <c r="BB51" i="3"/>
  <c r="AT24" i="3"/>
  <c r="AU24" i="3" s="1"/>
  <c r="AV24" i="3" s="1"/>
  <c r="AW24" i="3" s="1"/>
  <c r="AX24" i="3"/>
  <c r="AY24" i="3" s="1"/>
  <c r="AZ24" i="3" s="1"/>
  <c r="BA24" i="3" s="1"/>
  <c r="AJ7" i="3"/>
  <c r="AM7" i="3" s="1"/>
  <c r="AN7" i="3" s="1"/>
  <c r="AI7" i="3"/>
  <c r="AJ53" i="3"/>
  <c r="AM53" i="3" s="1"/>
  <c r="AN53" i="3" s="1"/>
  <c r="AI53" i="3"/>
  <c r="AT7" i="3"/>
  <c r="AU7" i="3" s="1"/>
  <c r="AV7" i="3" s="1"/>
  <c r="AW7" i="3" s="1"/>
  <c r="AX7" i="3"/>
  <c r="AY7" i="3" s="1"/>
  <c r="AZ7" i="3" s="1"/>
  <c r="BA7" i="3" s="1"/>
  <c r="AI5" i="3"/>
  <c r="AJ5" i="3"/>
  <c r="AM5" i="3" s="1"/>
  <c r="AN5" i="3" s="1"/>
  <c r="AX2" i="3"/>
  <c r="AY2" i="3" s="1"/>
  <c r="AZ2" i="3" s="1"/>
  <c r="BA2" i="3" s="1"/>
  <c r="AT2" i="3"/>
  <c r="AU2" i="3" s="1"/>
  <c r="AV2" i="3" s="1"/>
  <c r="AW2" i="3" s="1"/>
  <c r="AI10" i="3"/>
  <c r="AJ10" i="3"/>
  <c r="AM10" i="3" s="1"/>
  <c r="AN10" i="3" s="1"/>
  <c r="AQ26" i="3"/>
  <c r="AR26" i="3" s="1"/>
  <c r="AS26" i="3" s="1"/>
  <c r="AT11" i="3"/>
  <c r="AU11" i="3" s="1"/>
  <c r="AV11" i="3" s="1"/>
  <c r="AW11" i="3" s="1"/>
  <c r="AX11" i="3"/>
  <c r="AY11" i="3" s="1"/>
  <c r="AZ11" i="3" s="1"/>
  <c r="BA11" i="3" s="1"/>
  <c r="AI22" i="3"/>
  <c r="AJ22" i="3"/>
  <c r="AM22" i="3" s="1"/>
  <c r="AN22" i="3" s="1"/>
  <c r="AI17" i="3"/>
  <c r="AJ17" i="3"/>
  <c r="AM17" i="3" s="1"/>
  <c r="AN17" i="3" s="1"/>
  <c r="AT54" i="3"/>
  <c r="AU54" i="3" s="1"/>
  <c r="AV54" i="3" s="1"/>
  <c r="AW54" i="3" s="1"/>
  <c r="AX54" i="3"/>
  <c r="AY54" i="3" s="1"/>
  <c r="AZ54" i="3" s="1"/>
  <c r="BA54" i="3" s="1"/>
  <c r="AX6" i="3"/>
  <c r="AY6" i="3" s="1"/>
  <c r="AZ6" i="3" s="1"/>
  <c r="BA6" i="3" s="1"/>
  <c r="AT6" i="3"/>
  <c r="AU6" i="3" s="1"/>
  <c r="AV6" i="3" s="1"/>
  <c r="AW6" i="3" s="1"/>
  <c r="AI12" i="3"/>
  <c r="AJ12" i="3"/>
  <c r="AM12" i="3" s="1"/>
  <c r="AN12" i="3" s="1"/>
  <c r="AJ40" i="3"/>
  <c r="AM40" i="3" s="1"/>
  <c r="AN40" i="3" s="1"/>
  <c r="AI40" i="3"/>
  <c r="AI13" i="3"/>
  <c r="AJ13" i="3"/>
  <c r="AM13" i="3" s="1"/>
  <c r="AN13" i="3" s="1"/>
  <c r="AT21" i="3"/>
  <c r="AU21" i="3" s="1"/>
  <c r="AV21" i="3" s="1"/>
  <c r="AW21" i="3" s="1"/>
  <c r="AX21" i="3"/>
  <c r="AY21" i="3" s="1"/>
  <c r="AZ21" i="3" s="1"/>
  <c r="BA21" i="3" s="1"/>
  <c r="AR66" i="3"/>
  <c r="AS66" i="3" s="1"/>
  <c r="AX39" i="3"/>
  <c r="AY39" i="3" s="1"/>
  <c r="AZ39" i="3" s="1"/>
  <c r="BA39" i="3" s="1"/>
  <c r="AT39" i="3"/>
  <c r="AU39" i="3" s="1"/>
  <c r="AV39" i="3" s="1"/>
  <c r="AW39" i="3" s="1"/>
  <c r="AG37" i="3"/>
  <c r="AH37" i="3" s="1"/>
  <c r="AI52" i="3"/>
  <c r="AJ52" i="3"/>
  <c r="AM52" i="3" s="1"/>
  <c r="AN52" i="3" s="1"/>
  <c r="AT53" i="3"/>
  <c r="AU53" i="3" s="1"/>
  <c r="AV53" i="3" s="1"/>
  <c r="AW53" i="3" s="1"/>
  <c r="AX53" i="3"/>
  <c r="AY53" i="3" s="1"/>
  <c r="AZ53" i="3" s="1"/>
  <c r="BA53" i="3" s="1"/>
  <c r="AI71" i="3"/>
  <c r="AJ71" i="3"/>
  <c r="AM71" i="3" s="1"/>
  <c r="AN71" i="3" s="1"/>
  <c r="AI14" i="3"/>
  <c r="AJ14" i="3"/>
  <c r="AM14" i="3" s="1"/>
  <c r="AN14" i="3" s="1"/>
  <c r="AI44" i="3"/>
  <c r="AJ44" i="3"/>
  <c r="AM44" i="3" s="1"/>
  <c r="AN44" i="3" s="1"/>
  <c r="AR70" i="3"/>
  <c r="AS70" i="3" s="1"/>
  <c r="AI47" i="3"/>
  <c r="AJ47" i="3"/>
  <c r="AM47" i="3" s="1"/>
  <c r="AN47" i="3" s="1"/>
  <c r="AI26" i="3"/>
  <c r="AJ26" i="3"/>
  <c r="AM26" i="3" s="1"/>
  <c r="AN26" i="3" s="1"/>
  <c r="AI25" i="3"/>
  <c r="AJ25" i="3"/>
  <c r="AM25" i="3" s="1"/>
  <c r="AN25" i="3" s="1"/>
  <c r="AT23" i="3"/>
  <c r="AU23" i="3" s="1"/>
  <c r="AV23" i="3" s="1"/>
  <c r="AW23" i="3" s="1"/>
  <c r="AX23" i="3"/>
  <c r="AY23" i="3" s="1"/>
  <c r="AZ23" i="3" s="1"/>
  <c r="BA23" i="3" s="1"/>
  <c r="AG36" i="3"/>
  <c r="AH36" i="3" s="1"/>
  <c r="AJ15" i="3"/>
  <c r="AM15" i="3" s="1"/>
  <c r="AN15" i="3" s="1"/>
  <c r="AI15" i="3"/>
  <c r="AI24" i="3"/>
  <c r="AJ24" i="3"/>
  <c r="AM24" i="3" s="1"/>
  <c r="AN24" i="3" s="1"/>
  <c r="AI48" i="3"/>
  <c r="AJ48" i="3"/>
  <c r="AM48" i="3" s="1"/>
  <c r="AN48" i="3" s="1"/>
  <c r="AI50" i="3"/>
  <c r="AJ50" i="3"/>
  <c r="AM50" i="3" s="1"/>
  <c r="AN50" i="3" s="1"/>
  <c r="AJ57" i="3"/>
  <c r="AM57" i="3" s="1"/>
  <c r="AN57" i="3" s="1"/>
  <c r="AI57" i="3"/>
  <c r="AG68" i="3"/>
  <c r="AH68" i="3" s="1"/>
  <c r="AG70" i="3"/>
  <c r="AH70" i="3" s="1"/>
  <c r="AI43" i="3"/>
  <c r="AJ43" i="3"/>
  <c r="AM43" i="3" s="1"/>
  <c r="AN43" i="3" s="1"/>
  <c r="AT41" i="3"/>
  <c r="AU41" i="3" s="1"/>
  <c r="AV41" i="3" s="1"/>
  <c r="AW41" i="3" s="1"/>
  <c r="AX41" i="3"/>
  <c r="AY41" i="3" s="1"/>
  <c r="AZ41" i="3" s="1"/>
  <c r="BA41" i="3" s="1"/>
  <c r="AX15" i="3"/>
  <c r="AY15" i="3" s="1"/>
  <c r="AZ15" i="3" s="1"/>
  <c r="BA15" i="3" s="1"/>
  <c r="AT15" i="3"/>
  <c r="AU15" i="3" s="1"/>
  <c r="AV15" i="3" s="1"/>
  <c r="AW15" i="3" s="1"/>
  <c r="AI6" i="3"/>
  <c r="AJ6" i="3"/>
  <c r="AM6" i="3" s="1"/>
  <c r="AN6" i="3" s="1"/>
  <c r="AI16" i="3"/>
  <c r="AJ16" i="3"/>
  <c r="AM16" i="3" s="1"/>
  <c r="AN16" i="3" s="1"/>
  <c r="AQ25" i="3"/>
  <c r="AR25" i="3" s="1"/>
  <c r="AS25" i="3" s="1"/>
  <c r="AJ23" i="3"/>
  <c r="AM23" i="3" s="1"/>
  <c r="AN23" i="3" s="1"/>
  <c r="AI23" i="3"/>
  <c r="AR28" i="3"/>
  <c r="AS28" i="3" s="1"/>
  <c r="AI38" i="3"/>
  <c r="AJ38" i="3"/>
  <c r="AM38" i="3" s="1"/>
  <c r="AN38" i="3" s="1"/>
  <c r="AI2" i="3"/>
  <c r="AJ2" i="3"/>
  <c r="AM2" i="3" s="1"/>
  <c r="AN2" i="3" s="1"/>
  <c r="AG28" i="3"/>
  <c r="AH28" i="3" s="1"/>
  <c r="AI32" i="3"/>
  <c r="AJ32" i="3"/>
  <c r="AM32" i="3" s="1"/>
  <c r="AN32" i="3" s="1"/>
  <c r="AR43" i="3"/>
  <c r="AS43" i="3" s="1"/>
  <c r="AJ49" i="3"/>
  <c r="AM49" i="3" s="1"/>
  <c r="AN49" i="3" s="1"/>
  <c r="AI49" i="3"/>
  <c r="AX52" i="3"/>
  <c r="AY52" i="3" s="1"/>
  <c r="AZ52" i="3" s="1"/>
  <c r="BA52" i="3" s="1"/>
  <c r="AT52" i="3"/>
  <c r="AU52" i="3" s="1"/>
  <c r="AV52" i="3" s="1"/>
  <c r="AW52" i="3" s="1"/>
  <c r="AI67" i="3"/>
  <c r="AJ67" i="3"/>
  <c r="AM67" i="3" s="1"/>
  <c r="AN67" i="3" s="1"/>
  <c r="AQ59" i="3"/>
  <c r="AR59" i="3" s="1"/>
  <c r="AS59" i="3" s="1"/>
  <c r="AX9" i="3"/>
  <c r="AY9" i="3" s="1"/>
  <c r="AZ9" i="3" s="1"/>
  <c r="BA9" i="3" s="1"/>
  <c r="AT9" i="3"/>
  <c r="AU9" i="3" s="1"/>
  <c r="AV9" i="3" s="1"/>
  <c r="AW9" i="3" s="1"/>
  <c r="AQ32" i="3"/>
  <c r="AR32" i="3" s="1"/>
  <c r="AS32" i="3" s="1"/>
  <c r="AI30" i="3"/>
  <c r="AJ30" i="3"/>
  <c r="AM30" i="3" s="1"/>
  <c r="AN30" i="3" s="1"/>
  <c r="AR46" i="3"/>
  <c r="AS46" i="3" s="1"/>
  <c r="AJ61" i="3"/>
  <c r="AM61" i="3" s="1"/>
  <c r="AN61" i="3" s="1"/>
  <c r="AI61" i="3"/>
  <c r="AR47" i="3"/>
  <c r="AS47" i="3" s="1"/>
  <c r="AI46" i="3"/>
  <c r="AT19" i="3"/>
  <c r="AU19" i="3" s="1"/>
  <c r="AV19" i="3" s="1"/>
  <c r="AW19" i="3" s="1"/>
  <c r="AX19" i="3"/>
  <c r="AY19" i="3" s="1"/>
  <c r="AZ19" i="3" s="1"/>
  <c r="BA19" i="3" s="1"/>
  <c r="AQ38" i="3"/>
  <c r="AR38" i="3" s="1"/>
  <c r="AS38" i="3" s="1"/>
  <c r="AQ31" i="3"/>
  <c r="AR31" i="3" s="1"/>
  <c r="AS31" i="3" s="1"/>
  <c r="AQ30" i="3"/>
  <c r="AR30" i="3" s="1"/>
  <c r="AS30" i="3" s="1"/>
  <c r="AR42" i="3"/>
  <c r="AS42" i="3" s="1"/>
  <c r="AG27" i="3"/>
  <c r="AH27" i="3" s="1"/>
  <c r="AC27" i="3"/>
  <c r="AT49" i="3"/>
  <c r="AU49" i="3" s="1"/>
  <c r="AV49" i="3" s="1"/>
  <c r="AW49" i="3" s="1"/>
  <c r="AX49" i="3"/>
  <c r="AY49" i="3" s="1"/>
  <c r="AZ49" i="3" s="1"/>
  <c r="BA49" i="3" s="1"/>
  <c r="AR57" i="3"/>
  <c r="AS57" i="3" s="1"/>
  <c r="AI35" i="3"/>
  <c r="AJ35" i="3"/>
  <c r="AM35" i="3" s="1"/>
  <c r="AN35" i="3" s="1"/>
  <c r="AI62" i="3"/>
  <c r="AJ62" i="3"/>
  <c r="AM62" i="3" s="1"/>
  <c r="AN62" i="3" s="1"/>
  <c r="AG34" i="3"/>
  <c r="AH34" i="3" s="1"/>
  <c r="BB60" i="3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2" i="1"/>
  <c r="BB20" i="3" l="1"/>
  <c r="AJ46" i="3"/>
  <c r="AM46" i="3" s="1"/>
  <c r="AN46" i="3" s="1"/>
  <c r="BB4" i="3"/>
  <c r="BB69" i="3"/>
  <c r="BD69" i="3" s="1"/>
  <c r="AX71" i="3"/>
  <c r="AY71" i="3" s="1"/>
  <c r="AZ71" i="3" s="1"/>
  <c r="BA71" i="3" s="1"/>
  <c r="AT71" i="3"/>
  <c r="AU71" i="3" s="1"/>
  <c r="AV71" i="3" s="1"/>
  <c r="AW71" i="3" s="1"/>
  <c r="AX63" i="3"/>
  <c r="AY63" i="3" s="1"/>
  <c r="AZ63" i="3" s="1"/>
  <c r="BA63" i="3" s="1"/>
  <c r="AT63" i="3"/>
  <c r="AU63" i="3" s="1"/>
  <c r="AV63" i="3" s="1"/>
  <c r="AW63" i="3" s="1"/>
  <c r="AT44" i="3"/>
  <c r="AU44" i="3" s="1"/>
  <c r="AV44" i="3" s="1"/>
  <c r="AW44" i="3" s="1"/>
  <c r="AX44" i="3"/>
  <c r="AY44" i="3" s="1"/>
  <c r="AZ44" i="3" s="1"/>
  <c r="BA44" i="3" s="1"/>
  <c r="BB44" i="3" s="1"/>
  <c r="BB41" i="3"/>
  <c r="BD41" i="3" s="1"/>
  <c r="BB55" i="3"/>
  <c r="BC55" i="3" s="1"/>
  <c r="AH66" i="3"/>
  <c r="AI66" i="3" s="1"/>
  <c r="AH42" i="3"/>
  <c r="AI42" i="3" s="1"/>
  <c r="BB54" i="3"/>
  <c r="BC54" i="3" s="1"/>
  <c r="AJ63" i="3"/>
  <c r="AM63" i="3" s="1"/>
  <c r="AN63" i="3" s="1"/>
  <c r="AH63" i="3"/>
  <c r="AI63" i="3" s="1"/>
  <c r="BD64" i="3"/>
  <c r="BB58" i="3"/>
  <c r="BC58" i="3" s="1"/>
  <c r="BB19" i="3"/>
  <c r="BD19" i="3" s="1"/>
  <c r="BB39" i="3"/>
  <c r="BD39" i="3" s="1"/>
  <c r="BB56" i="3"/>
  <c r="BC56" i="3" s="1"/>
  <c r="AH29" i="3"/>
  <c r="AI29" i="3" s="1"/>
  <c r="BB11" i="3"/>
  <c r="BC11" i="3" s="1"/>
  <c r="AJ29" i="3"/>
  <c r="AM29" i="3" s="1"/>
  <c r="AN29" i="3" s="1"/>
  <c r="AJ42" i="3"/>
  <c r="AM42" i="3" s="1"/>
  <c r="AN42" i="3" s="1"/>
  <c r="AJ66" i="3"/>
  <c r="AM66" i="3" s="1"/>
  <c r="AN66" i="3" s="1"/>
  <c r="BB6" i="3"/>
  <c r="BC6" i="3" s="1"/>
  <c r="BB48" i="3"/>
  <c r="BC48" i="3" s="1"/>
  <c r="BB24" i="3"/>
  <c r="BC24" i="3" s="1"/>
  <c r="BB71" i="3"/>
  <c r="BD71" i="3" s="1"/>
  <c r="BB17" i="3"/>
  <c r="BC17" i="3" s="1"/>
  <c r="BB67" i="3"/>
  <c r="BD67" i="3" s="1"/>
  <c r="BB22" i="3"/>
  <c r="BC22" i="3" s="1"/>
  <c r="BB8" i="3"/>
  <c r="BD8" i="3" s="1"/>
  <c r="BC19" i="3"/>
  <c r="AX29" i="3"/>
  <c r="AY29" i="3" s="1"/>
  <c r="AZ29" i="3" s="1"/>
  <c r="BA29" i="3" s="1"/>
  <c r="AT29" i="3"/>
  <c r="AU29" i="3" s="1"/>
  <c r="AV29" i="3" s="1"/>
  <c r="AW29" i="3" s="1"/>
  <c r="BD56" i="3"/>
  <c r="AX32" i="3"/>
  <c r="AY32" i="3" s="1"/>
  <c r="AZ32" i="3" s="1"/>
  <c r="BA32" i="3" s="1"/>
  <c r="AT32" i="3"/>
  <c r="AU32" i="3" s="1"/>
  <c r="AV32" i="3" s="1"/>
  <c r="AW32" i="3" s="1"/>
  <c r="BB32" i="3" s="1"/>
  <c r="AT31" i="3"/>
  <c r="AU31" i="3" s="1"/>
  <c r="AV31" i="3" s="1"/>
  <c r="AW31" i="3" s="1"/>
  <c r="AX31" i="3"/>
  <c r="AY31" i="3" s="1"/>
  <c r="AZ31" i="3" s="1"/>
  <c r="BA31" i="3" s="1"/>
  <c r="AX36" i="3"/>
  <c r="AY36" i="3" s="1"/>
  <c r="AZ36" i="3" s="1"/>
  <c r="BA36" i="3" s="1"/>
  <c r="AT36" i="3"/>
  <c r="AU36" i="3" s="1"/>
  <c r="AV36" i="3" s="1"/>
  <c r="AW36" i="3" s="1"/>
  <c r="AT34" i="3"/>
  <c r="AU34" i="3" s="1"/>
  <c r="AV34" i="3" s="1"/>
  <c r="AW34" i="3" s="1"/>
  <c r="AX34" i="3"/>
  <c r="AY34" i="3" s="1"/>
  <c r="AZ34" i="3" s="1"/>
  <c r="BA34" i="3" s="1"/>
  <c r="AX59" i="3"/>
  <c r="AY59" i="3" s="1"/>
  <c r="AZ59" i="3" s="1"/>
  <c r="BA59" i="3" s="1"/>
  <c r="AT59" i="3"/>
  <c r="AU59" i="3" s="1"/>
  <c r="AV59" i="3" s="1"/>
  <c r="AW59" i="3" s="1"/>
  <c r="AX25" i="3"/>
  <c r="AY25" i="3" s="1"/>
  <c r="AZ25" i="3" s="1"/>
  <c r="BA25" i="3" s="1"/>
  <c r="AT25" i="3"/>
  <c r="AU25" i="3" s="1"/>
  <c r="AV25" i="3" s="1"/>
  <c r="AW25" i="3" s="1"/>
  <c r="BC4" i="3"/>
  <c r="BD4" i="3"/>
  <c r="BC60" i="3"/>
  <c r="BD60" i="3"/>
  <c r="BB52" i="3"/>
  <c r="AI27" i="3"/>
  <c r="AJ27" i="3"/>
  <c r="AM27" i="3" s="1"/>
  <c r="AN27" i="3" s="1"/>
  <c r="BB23" i="3"/>
  <c r="AI70" i="3"/>
  <c r="AJ70" i="3"/>
  <c r="AM70" i="3" s="1"/>
  <c r="AN70" i="3" s="1"/>
  <c r="BB14" i="3"/>
  <c r="BC39" i="3"/>
  <c r="BB13" i="3"/>
  <c r="AX68" i="3"/>
  <c r="AY68" i="3" s="1"/>
  <c r="AZ68" i="3" s="1"/>
  <c r="BA68" i="3" s="1"/>
  <c r="AT68" i="3"/>
  <c r="AU68" i="3" s="1"/>
  <c r="AV68" i="3" s="1"/>
  <c r="AW68" i="3" s="1"/>
  <c r="AT38" i="3"/>
  <c r="AU38" i="3" s="1"/>
  <c r="AV38" i="3" s="1"/>
  <c r="AW38" i="3" s="1"/>
  <c r="AX38" i="3"/>
  <c r="AY38" i="3" s="1"/>
  <c r="AZ38" i="3" s="1"/>
  <c r="BA38" i="3" s="1"/>
  <c r="BB38" i="3" s="1"/>
  <c r="AI37" i="3"/>
  <c r="AJ37" i="3"/>
  <c r="AM37" i="3" s="1"/>
  <c r="AN37" i="3" s="1"/>
  <c r="BB62" i="3"/>
  <c r="AX42" i="3"/>
  <c r="AY42" i="3" s="1"/>
  <c r="AZ42" i="3" s="1"/>
  <c r="BA42" i="3" s="1"/>
  <c r="AT42" i="3"/>
  <c r="AU42" i="3" s="1"/>
  <c r="AV42" i="3" s="1"/>
  <c r="AW42" i="3" s="1"/>
  <c r="AJ68" i="3"/>
  <c r="AM68" i="3" s="1"/>
  <c r="AN68" i="3" s="1"/>
  <c r="AI68" i="3"/>
  <c r="BD33" i="3"/>
  <c r="BC33" i="3"/>
  <c r="BB5" i="3"/>
  <c r="BB7" i="3"/>
  <c r="AJ59" i="3"/>
  <c r="AM59" i="3" s="1"/>
  <c r="AN59" i="3" s="1"/>
  <c r="AI59" i="3"/>
  <c r="AJ34" i="3"/>
  <c r="AM34" i="3" s="1"/>
  <c r="AN34" i="3" s="1"/>
  <c r="AI34" i="3"/>
  <c r="BC65" i="3"/>
  <c r="BD65" i="3"/>
  <c r="AI28" i="3"/>
  <c r="AJ28" i="3"/>
  <c r="AM28" i="3" s="1"/>
  <c r="AN28" i="3" s="1"/>
  <c r="AT66" i="3"/>
  <c r="AU66" i="3" s="1"/>
  <c r="AV66" i="3" s="1"/>
  <c r="AW66" i="3" s="1"/>
  <c r="AX66" i="3"/>
  <c r="AY66" i="3" s="1"/>
  <c r="AZ66" i="3" s="1"/>
  <c r="BA66" i="3" s="1"/>
  <c r="AT26" i="3"/>
  <c r="AU26" i="3" s="1"/>
  <c r="AV26" i="3" s="1"/>
  <c r="AW26" i="3" s="1"/>
  <c r="AX26" i="3"/>
  <c r="AY26" i="3" s="1"/>
  <c r="AZ26" i="3" s="1"/>
  <c r="BA26" i="3" s="1"/>
  <c r="BC20" i="3"/>
  <c r="BD20" i="3"/>
  <c r="AX46" i="3"/>
  <c r="AY46" i="3" s="1"/>
  <c r="AZ46" i="3" s="1"/>
  <c r="BA46" i="3" s="1"/>
  <c r="AT46" i="3"/>
  <c r="AU46" i="3" s="1"/>
  <c r="AV46" i="3" s="1"/>
  <c r="AW46" i="3" s="1"/>
  <c r="BB46" i="3" s="1"/>
  <c r="AT30" i="3"/>
  <c r="AU30" i="3" s="1"/>
  <c r="AV30" i="3" s="1"/>
  <c r="AW30" i="3" s="1"/>
  <c r="AX30" i="3"/>
  <c r="AY30" i="3" s="1"/>
  <c r="AZ30" i="3" s="1"/>
  <c r="BA30" i="3" s="1"/>
  <c r="BB35" i="3"/>
  <c r="BB15" i="3"/>
  <c r="BC45" i="3"/>
  <c r="BD45" i="3"/>
  <c r="BB21" i="3"/>
  <c r="BB3" i="3"/>
  <c r="AX43" i="3"/>
  <c r="AY43" i="3" s="1"/>
  <c r="AZ43" i="3" s="1"/>
  <c r="BA43" i="3" s="1"/>
  <c r="AT43" i="3"/>
  <c r="AU43" i="3" s="1"/>
  <c r="AV43" i="3" s="1"/>
  <c r="AW43" i="3" s="1"/>
  <c r="AT40" i="3"/>
  <c r="AU40" i="3" s="1"/>
  <c r="AV40" i="3" s="1"/>
  <c r="AW40" i="3" s="1"/>
  <c r="AX40" i="3"/>
  <c r="AY40" i="3" s="1"/>
  <c r="AZ40" i="3" s="1"/>
  <c r="BA40" i="3" s="1"/>
  <c r="AT57" i="3"/>
  <c r="AU57" i="3" s="1"/>
  <c r="AV57" i="3" s="1"/>
  <c r="AW57" i="3" s="1"/>
  <c r="AX57" i="3"/>
  <c r="AY57" i="3" s="1"/>
  <c r="AZ57" i="3" s="1"/>
  <c r="BA57" i="3" s="1"/>
  <c r="AT47" i="3"/>
  <c r="AU47" i="3" s="1"/>
  <c r="AV47" i="3" s="1"/>
  <c r="AW47" i="3" s="1"/>
  <c r="AX47" i="3"/>
  <c r="AY47" i="3" s="1"/>
  <c r="AZ47" i="3" s="1"/>
  <c r="BA47" i="3" s="1"/>
  <c r="BB2" i="3"/>
  <c r="AX70" i="3"/>
  <c r="AY70" i="3" s="1"/>
  <c r="AZ70" i="3" s="1"/>
  <c r="BA70" i="3" s="1"/>
  <c r="AT70" i="3"/>
  <c r="AU70" i="3" s="1"/>
  <c r="AV70" i="3" s="1"/>
  <c r="AW70" i="3" s="1"/>
  <c r="BC69" i="3"/>
  <c r="BB9" i="3"/>
  <c r="AX28" i="3"/>
  <c r="AY28" i="3" s="1"/>
  <c r="AZ28" i="3" s="1"/>
  <c r="BA28" i="3" s="1"/>
  <c r="AT28" i="3"/>
  <c r="AU28" i="3" s="1"/>
  <c r="AV28" i="3" s="1"/>
  <c r="AW28" i="3" s="1"/>
  <c r="BD51" i="3"/>
  <c r="BC51" i="3"/>
  <c r="BB61" i="3"/>
  <c r="BB49" i="3"/>
  <c r="BB16" i="3"/>
  <c r="BB50" i="3"/>
  <c r="AI36" i="3"/>
  <c r="AJ36" i="3"/>
  <c r="AM36" i="3" s="1"/>
  <c r="AN36" i="3" s="1"/>
  <c r="BB12" i="3"/>
  <c r="BB10" i="3"/>
  <c r="BB53" i="3"/>
  <c r="BB18" i="3"/>
  <c r="G4" i="1"/>
  <c r="BB26" i="3" l="1"/>
  <c r="BD58" i="3"/>
  <c r="BD54" i="3"/>
  <c r="BD55" i="3"/>
  <c r="BB43" i="3"/>
  <c r="BB25" i="3"/>
  <c r="BB63" i="3"/>
  <c r="BD63" i="3" s="1"/>
  <c r="BB29" i="3"/>
  <c r="BD29" i="3" s="1"/>
  <c r="BC41" i="3"/>
  <c r="BB42" i="3"/>
  <c r="BB31" i="3"/>
  <c r="BD31" i="3" s="1"/>
  <c r="BB47" i="3"/>
  <c r="BC47" i="3" s="1"/>
  <c r="BB30" i="3"/>
  <c r="BC30" i="3" s="1"/>
  <c r="BD17" i="3"/>
  <c r="BB57" i="3"/>
  <c r="BC57" i="3" s="1"/>
  <c r="BB40" i="3"/>
  <c r="BC40" i="3" s="1"/>
  <c r="BD11" i="3"/>
  <c r="BD6" i="3"/>
  <c r="BC63" i="3"/>
  <c r="BD48" i="3"/>
  <c r="BC71" i="3"/>
  <c r="BB66" i="3"/>
  <c r="BD66" i="3" s="1"/>
  <c r="BD24" i="3"/>
  <c r="BC67" i="3"/>
  <c r="BD22" i="3"/>
  <c r="BC8" i="3"/>
  <c r="BB34" i="3"/>
  <c r="BD34" i="3" s="1"/>
  <c r="BB59" i="3"/>
  <c r="BC59" i="3" s="1"/>
  <c r="BD43" i="3"/>
  <c r="BC43" i="3"/>
  <c r="BD46" i="3"/>
  <c r="BC46" i="3"/>
  <c r="BD57" i="3"/>
  <c r="BD30" i="3"/>
  <c r="BC38" i="3"/>
  <c r="BD38" i="3"/>
  <c r="BB36" i="3"/>
  <c r="BB28" i="3"/>
  <c r="BB68" i="3"/>
  <c r="BB37" i="3"/>
  <c r="BB27" i="3"/>
  <c r="BC9" i="3"/>
  <c r="BD9" i="3"/>
  <c r="BC29" i="3"/>
  <c r="BC16" i="3"/>
  <c r="BD16" i="3"/>
  <c r="BC2" i="3"/>
  <c r="BD2" i="3"/>
  <c r="BD26" i="3"/>
  <c r="BC26" i="3"/>
  <c r="BC32" i="3"/>
  <c r="BD32" i="3"/>
  <c r="BC14" i="3"/>
  <c r="BD14" i="3"/>
  <c r="BC7" i="3"/>
  <c r="BD7" i="3"/>
  <c r="BC42" i="3"/>
  <c r="BD42" i="3"/>
  <c r="BC18" i="3"/>
  <c r="BD18" i="3"/>
  <c r="BC53" i="3"/>
  <c r="BD53" i="3"/>
  <c r="BC5" i="3"/>
  <c r="BD5" i="3"/>
  <c r="BC52" i="3"/>
  <c r="BD52" i="3"/>
  <c r="BC50" i="3"/>
  <c r="BD50" i="3"/>
  <c r="BC49" i="3"/>
  <c r="BD49" i="3"/>
  <c r="BC15" i="3"/>
  <c r="BD15" i="3"/>
  <c r="BC61" i="3"/>
  <c r="BD61" i="3"/>
  <c r="BD35" i="3"/>
  <c r="BC35" i="3"/>
  <c r="BB70" i="3"/>
  <c r="BC44" i="3"/>
  <c r="BD44" i="3"/>
  <c r="BC10" i="3"/>
  <c r="BD10" i="3"/>
  <c r="BC3" i="3"/>
  <c r="BD3" i="3"/>
  <c r="BC12" i="3"/>
  <c r="BD12" i="3"/>
  <c r="BC21" i="3"/>
  <c r="BD21" i="3"/>
  <c r="BC62" i="3"/>
  <c r="BD62" i="3"/>
  <c r="BC23" i="3"/>
  <c r="BD23" i="3"/>
  <c r="BD25" i="3"/>
  <c r="BC25" i="3"/>
  <c r="BC13" i="3"/>
  <c r="BD13" i="3"/>
  <c r="AL3" i="1"/>
  <c r="AM3" i="1" s="1"/>
  <c r="AN3" i="1" s="1"/>
  <c r="AO3" i="1" s="1"/>
  <c r="AP3" i="1" s="1"/>
  <c r="AL4" i="1"/>
  <c r="AM4" i="1" s="1"/>
  <c r="AL5" i="1"/>
  <c r="AM5" i="1" s="1"/>
  <c r="AN5" i="1" s="1"/>
  <c r="AO5" i="1" s="1"/>
  <c r="AP5" i="1" s="1"/>
  <c r="AL6" i="1"/>
  <c r="AM6" i="1" s="1"/>
  <c r="AN6" i="1" s="1"/>
  <c r="AO6" i="1" s="1"/>
  <c r="AP6" i="1" s="1"/>
  <c r="AL7" i="1"/>
  <c r="AM7" i="1" s="1"/>
  <c r="AN7" i="1" s="1"/>
  <c r="AO7" i="1" s="1"/>
  <c r="AP7" i="1" s="1"/>
  <c r="AL8" i="1"/>
  <c r="AM8" i="1" s="1"/>
  <c r="AN8" i="1" s="1"/>
  <c r="AO8" i="1" s="1"/>
  <c r="AP8" i="1" s="1"/>
  <c r="AL9" i="1"/>
  <c r="AM9" i="1" s="1"/>
  <c r="AN9" i="1" s="1"/>
  <c r="AO9" i="1" s="1"/>
  <c r="AP9" i="1" s="1"/>
  <c r="AL10" i="1"/>
  <c r="AM10" i="1" s="1"/>
  <c r="AN10" i="1" s="1"/>
  <c r="AO10" i="1" s="1"/>
  <c r="AP10" i="1" s="1"/>
  <c r="AL11" i="1"/>
  <c r="AM11" i="1" s="1"/>
  <c r="AN11" i="1" s="1"/>
  <c r="AO11" i="1" s="1"/>
  <c r="AP11" i="1" s="1"/>
  <c r="AL12" i="1"/>
  <c r="AM12" i="1" s="1"/>
  <c r="AL13" i="1"/>
  <c r="AM13" i="1" s="1"/>
  <c r="AN13" i="1" s="1"/>
  <c r="AO13" i="1" s="1"/>
  <c r="AP13" i="1" s="1"/>
  <c r="AL14" i="1"/>
  <c r="AM14" i="1" s="1"/>
  <c r="AN14" i="1" s="1"/>
  <c r="AO14" i="1" s="1"/>
  <c r="AP14" i="1" s="1"/>
  <c r="AL15" i="1"/>
  <c r="AM15" i="1" s="1"/>
  <c r="AN15" i="1" s="1"/>
  <c r="AO15" i="1" s="1"/>
  <c r="AP15" i="1" s="1"/>
  <c r="AL16" i="1"/>
  <c r="AM16" i="1" s="1"/>
  <c r="AN16" i="1" s="1"/>
  <c r="AO16" i="1" s="1"/>
  <c r="AP16" i="1" s="1"/>
  <c r="AL17" i="1"/>
  <c r="AM17" i="1" s="1"/>
  <c r="AN17" i="1" s="1"/>
  <c r="AO17" i="1" s="1"/>
  <c r="AP17" i="1" s="1"/>
  <c r="AL18" i="1"/>
  <c r="AM18" i="1" s="1"/>
  <c r="AN18" i="1" s="1"/>
  <c r="AO18" i="1" s="1"/>
  <c r="AP18" i="1" s="1"/>
  <c r="AL19" i="1"/>
  <c r="AM19" i="1" s="1"/>
  <c r="AN19" i="1" s="1"/>
  <c r="AO19" i="1" s="1"/>
  <c r="AP19" i="1" s="1"/>
  <c r="AL20" i="1"/>
  <c r="AM20" i="1" s="1"/>
  <c r="AL21" i="1"/>
  <c r="AM21" i="1" s="1"/>
  <c r="AN21" i="1" s="1"/>
  <c r="AO21" i="1" s="1"/>
  <c r="AP21" i="1" s="1"/>
  <c r="AL22" i="1"/>
  <c r="AM22" i="1" s="1"/>
  <c r="AN22" i="1" s="1"/>
  <c r="AO22" i="1" s="1"/>
  <c r="AP22" i="1" s="1"/>
  <c r="AL23" i="1"/>
  <c r="AM23" i="1" s="1"/>
  <c r="AN23" i="1" s="1"/>
  <c r="AO23" i="1" s="1"/>
  <c r="AP23" i="1" s="1"/>
  <c r="AL24" i="1"/>
  <c r="AM24" i="1" s="1"/>
  <c r="AN24" i="1" s="1"/>
  <c r="AO24" i="1" s="1"/>
  <c r="AP24" i="1" s="1"/>
  <c r="AL25" i="1"/>
  <c r="AM25" i="1" s="1"/>
  <c r="AN25" i="1" s="1"/>
  <c r="AO25" i="1" s="1"/>
  <c r="AP25" i="1" s="1"/>
  <c r="AL26" i="1"/>
  <c r="AM26" i="1" s="1"/>
  <c r="AN26" i="1" s="1"/>
  <c r="AO26" i="1" s="1"/>
  <c r="AP26" i="1" s="1"/>
  <c r="AL27" i="1"/>
  <c r="AM27" i="1" s="1"/>
  <c r="AN27" i="1" s="1"/>
  <c r="AO27" i="1" s="1"/>
  <c r="AP27" i="1" s="1"/>
  <c r="AL28" i="1"/>
  <c r="AM28" i="1" s="1"/>
  <c r="AL29" i="1"/>
  <c r="AM29" i="1" s="1"/>
  <c r="AN29" i="1" s="1"/>
  <c r="AO29" i="1" s="1"/>
  <c r="AP29" i="1" s="1"/>
  <c r="AL30" i="1"/>
  <c r="AM30" i="1" s="1"/>
  <c r="AN30" i="1" s="1"/>
  <c r="AO30" i="1" s="1"/>
  <c r="AP30" i="1" s="1"/>
  <c r="AL31" i="1"/>
  <c r="AM31" i="1" s="1"/>
  <c r="AN31" i="1" s="1"/>
  <c r="AO31" i="1" s="1"/>
  <c r="AP31" i="1" s="1"/>
  <c r="AL32" i="1"/>
  <c r="AM32" i="1" s="1"/>
  <c r="AN32" i="1" s="1"/>
  <c r="AO32" i="1" s="1"/>
  <c r="AP32" i="1" s="1"/>
  <c r="AL33" i="1"/>
  <c r="AM33" i="1" s="1"/>
  <c r="AN33" i="1" s="1"/>
  <c r="AO33" i="1" s="1"/>
  <c r="AP33" i="1" s="1"/>
  <c r="AL34" i="1"/>
  <c r="AM34" i="1" s="1"/>
  <c r="AN34" i="1" s="1"/>
  <c r="AO34" i="1" s="1"/>
  <c r="AP34" i="1" s="1"/>
  <c r="AL35" i="1"/>
  <c r="AM35" i="1" s="1"/>
  <c r="AN35" i="1" s="1"/>
  <c r="AO35" i="1" s="1"/>
  <c r="AP35" i="1" s="1"/>
  <c r="AL36" i="1"/>
  <c r="AM36" i="1" s="1"/>
  <c r="AL37" i="1"/>
  <c r="AM37" i="1" s="1"/>
  <c r="AN37" i="1" s="1"/>
  <c r="AO37" i="1" s="1"/>
  <c r="AP37" i="1" s="1"/>
  <c r="AL38" i="1"/>
  <c r="AM38" i="1" s="1"/>
  <c r="AN38" i="1" s="1"/>
  <c r="AO38" i="1" s="1"/>
  <c r="AP38" i="1" s="1"/>
  <c r="AL39" i="1"/>
  <c r="AM39" i="1" s="1"/>
  <c r="AN39" i="1" s="1"/>
  <c r="AO39" i="1" s="1"/>
  <c r="AP39" i="1" s="1"/>
  <c r="AL40" i="1"/>
  <c r="AM40" i="1" s="1"/>
  <c r="AN40" i="1" s="1"/>
  <c r="AO40" i="1" s="1"/>
  <c r="AP40" i="1" s="1"/>
  <c r="AL41" i="1"/>
  <c r="AM41" i="1" s="1"/>
  <c r="AN41" i="1" s="1"/>
  <c r="AO41" i="1" s="1"/>
  <c r="AP41" i="1" s="1"/>
  <c r="AL42" i="1"/>
  <c r="AM42" i="1" s="1"/>
  <c r="AN42" i="1" s="1"/>
  <c r="AO42" i="1" s="1"/>
  <c r="AP42" i="1" s="1"/>
  <c r="AL43" i="1"/>
  <c r="AM43" i="1" s="1"/>
  <c r="AN43" i="1" s="1"/>
  <c r="AO43" i="1" s="1"/>
  <c r="AP43" i="1" s="1"/>
  <c r="AL44" i="1"/>
  <c r="AM44" i="1" s="1"/>
  <c r="AL45" i="1"/>
  <c r="AM45" i="1" s="1"/>
  <c r="AN45" i="1" s="1"/>
  <c r="AO45" i="1" s="1"/>
  <c r="AP45" i="1" s="1"/>
  <c r="AL46" i="1"/>
  <c r="AM46" i="1" s="1"/>
  <c r="AN46" i="1" s="1"/>
  <c r="AO46" i="1" s="1"/>
  <c r="AP46" i="1" s="1"/>
  <c r="AL47" i="1"/>
  <c r="AM47" i="1" s="1"/>
  <c r="AN47" i="1" s="1"/>
  <c r="AO47" i="1" s="1"/>
  <c r="AP47" i="1" s="1"/>
  <c r="AL48" i="1"/>
  <c r="AM48" i="1" s="1"/>
  <c r="AN48" i="1" s="1"/>
  <c r="AO48" i="1" s="1"/>
  <c r="AP48" i="1" s="1"/>
  <c r="AL49" i="1"/>
  <c r="AM49" i="1" s="1"/>
  <c r="AN49" i="1" s="1"/>
  <c r="AO49" i="1" s="1"/>
  <c r="AP49" i="1" s="1"/>
  <c r="AL50" i="1"/>
  <c r="AM50" i="1" s="1"/>
  <c r="AN50" i="1" s="1"/>
  <c r="AO50" i="1" s="1"/>
  <c r="AP50" i="1" s="1"/>
  <c r="AL51" i="1"/>
  <c r="AM51" i="1" s="1"/>
  <c r="AN51" i="1" s="1"/>
  <c r="AO51" i="1" s="1"/>
  <c r="AP51" i="1" s="1"/>
  <c r="AL52" i="1"/>
  <c r="AM52" i="1" s="1"/>
  <c r="AL53" i="1"/>
  <c r="AM53" i="1" s="1"/>
  <c r="AN53" i="1" s="1"/>
  <c r="AO53" i="1" s="1"/>
  <c r="AP53" i="1" s="1"/>
  <c r="AL54" i="1"/>
  <c r="AM54" i="1" s="1"/>
  <c r="AN54" i="1" s="1"/>
  <c r="AO54" i="1" s="1"/>
  <c r="AP54" i="1" s="1"/>
  <c r="AL55" i="1"/>
  <c r="AM55" i="1" s="1"/>
  <c r="AN55" i="1" s="1"/>
  <c r="AO55" i="1" s="1"/>
  <c r="AP55" i="1" s="1"/>
  <c r="AL56" i="1"/>
  <c r="AM56" i="1" s="1"/>
  <c r="AN56" i="1" s="1"/>
  <c r="AO56" i="1" s="1"/>
  <c r="AP56" i="1" s="1"/>
  <c r="AL57" i="1"/>
  <c r="AM57" i="1" s="1"/>
  <c r="AN57" i="1" s="1"/>
  <c r="AO57" i="1" s="1"/>
  <c r="AP57" i="1" s="1"/>
  <c r="AL58" i="1"/>
  <c r="AM58" i="1" s="1"/>
  <c r="AN58" i="1" s="1"/>
  <c r="AO58" i="1" s="1"/>
  <c r="AP58" i="1" s="1"/>
  <c r="AL59" i="1"/>
  <c r="AM59" i="1" s="1"/>
  <c r="AN59" i="1" s="1"/>
  <c r="AO59" i="1" s="1"/>
  <c r="AP59" i="1" s="1"/>
  <c r="AL60" i="1"/>
  <c r="AM60" i="1" s="1"/>
  <c r="AN60" i="1" s="1"/>
  <c r="AO60" i="1" s="1"/>
  <c r="AP60" i="1" s="1"/>
  <c r="AL61" i="1"/>
  <c r="AM61" i="1" s="1"/>
  <c r="AN61" i="1" s="1"/>
  <c r="AO61" i="1" s="1"/>
  <c r="AP61" i="1" s="1"/>
  <c r="AL62" i="1"/>
  <c r="AM62" i="1" s="1"/>
  <c r="AN62" i="1" s="1"/>
  <c r="AO62" i="1" s="1"/>
  <c r="AP62" i="1" s="1"/>
  <c r="AL63" i="1"/>
  <c r="AM63" i="1" s="1"/>
  <c r="AN63" i="1" s="1"/>
  <c r="AO63" i="1" s="1"/>
  <c r="AP63" i="1" s="1"/>
  <c r="AL64" i="1"/>
  <c r="AM64" i="1" s="1"/>
  <c r="AN64" i="1" s="1"/>
  <c r="AO64" i="1" s="1"/>
  <c r="AP64" i="1" s="1"/>
  <c r="AL65" i="1"/>
  <c r="AM65" i="1" s="1"/>
  <c r="AN65" i="1" s="1"/>
  <c r="AO65" i="1" s="1"/>
  <c r="AP65" i="1" s="1"/>
  <c r="AL66" i="1"/>
  <c r="AM66" i="1" s="1"/>
  <c r="AN66" i="1" s="1"/>
  <c r="AO66" i="1" s="1"/>
  <c r="AP66" i="1" s="1"/>
  <c r="AL67" i="1"/>
  <c r="AM67" i="1" s="1"/>
  <c r="AN67" i="1" s="1"/>
  <c r="AO67" i="1" s="1"/>
  <c r="AP67" i="1" s="1"/>
  <c r="AL68" i="1"/>
  <c r="AM68" i="1" s="1"/>
  <c r="AL69" i="1"/>
  <c r="AM69" i="1" s="1"/>
  <c r="AN69" i="1" s="1"/>
  <c r="AO69" i="1" s="1"/>
  <c r="AP69" i="1" s="1"/>
  <c r="AL70" i="1"/>
  <c r="AM70" i="1" s="1"/>
  <c r="AN70" i="1" s="1"/>
  <c r="AO70" i="1" s="1"/>
  <c r="AP70" i="1" s="1"/>
  <c r="AL71" i="1"/>
  <c r="AM71" i="1" s="1"/>
  <c r="AN71" i="1" s="1"/>
  <c r="AO71" i="1" s="1"/>
  <c r="AP71" i="1" s="1"/>
  <c r="AL72" i="1"/>
  <c r="AM72" i="1" s="1"/>
  <c r="AS72" i="1" s="1"/>
  <c r="AT72" i="1" s="1"/>
  <c r="AU72" i="1" s="1"/>
  <c r="AL73" i="1"/>
  <c r="AM73" i="1" s="1"/>
  <c r="AL74" i="1"/>
  <c r="AM74" i="1" s="1"/>
  <c r="AN74" i="1" s="1"/>
  <c r="AO74" i="1" s="1"/>
  <c r="AP74" i="1" s="1"/>
  <c r="AL75" i="1"/>
  <c r="AM75" i="1" s="1"/>
  <c r="AN75" i="1" s="1"/>
  <c r="AO75" i="1" s="1"/>
  <c r="AP75" i="1" s="1"/>
  <c r="AL76" i="1"/>
  <c r="AM76" i="1" s="1"/>
  <c r="AL77" i="1"/>
  <c r="AM77" i="1" s="1"/>
  <c r="AN77" i="1" s="1"/>
  <c r="AO77" i="1" s="1"/>
  <c r="AP77" i="1" s="1"/>
  <c r="AL78" i="1"/>
  <c r="AM78" i="1" s="1"/>
  <c r="AN78" i="1" s="1"/>
  <c r="AO78" i="1" s="1"/>
  <c r="AP78" i="1" s="1"/>
  <c r="AL79" i="1"/>
  <c r="AM79" i="1" s="1"/>
  <c r="AN79" i="1" s="1"/>
  <c r="AO79" i="1" s="1"/>
  <c r="AP79" i="1" s="1"/>
  <c r="AL80" i="1"/>
  <c r="AM80" i="1" s="1"/>
  <c r="AN80" i="1" s="1"/>
  <c r="AO80" i="1" s="1"/>
  <c r="AP80" i="1" s="1"/>
  <c r="AL81" i="1"/>
  <c r="AM81" i="1" s="1"/>
  <c r="AN81" i="1" s="1"/>
  <c r="AO81" i="1" s="1"/>
  <c r="AP81" i="1" s="1"/>
  <c r="AL82" i="1"/>
  <c r="AM82" i="1" s="1"/>
  <c r="AN82" i="1" s="1"/>
  <c r="AO82" i="1" s="1"/>
  <c r="AP82" i="1" s="1"/>
  <c r="AL83" i="1"/>
  <c r="AM83" i="1" s="1"/>
  <c r="AN83" i="1" s="1"/>
  <c r="AO83" i="1" s="1"/>
  <c r="AP83" i="1" s="1"/>
  <c r="AL84" i="1"/>
  <c r="AM84" i="1" s="1"/>
  <c r="AL85" i="1"/>
  <c r="AM85" i="1" s="1"/>
  <c r="AN85" i="1" s="1"/>
  <c r="AO85" i="1" s="1"/>
  <c r="AP85" i="1" s="1"/>
  <c r="AL86" i="1"/>
  <c r="AM86" i="1" s="1"/>
  <c r="AN86" i="1" s="1"/>
  <c r="AO86" i="1" s="1"/>
  <c r="AP86" i="1" s="1"/>
  <c r="AL87" i="1"/>
  <c r="AM87" i="1" s="1"/>
  <c r="AN87" i="1" s="1"/>
  <c r="AO87" i="1" s="1"/>
  <c r="AP87" i="1" s="1"/>
  <c r="AL88" i="1"/>
  <c r="AM88" i="1" s="1"/>
  <c r="AN88" i="1" s="1"/>
  <c r="AO88" i="1" s="1"/>
  <c r="AP88" i="1" s="1"/>
  <c r="AL89" i="1"/>
  <c r="AM89" i="1" s="1"/>
  <c r="AL90" i="1"/>
  <c r="AM90" i="1" s="1"/>
  <c r="AN90" i="1" s="1"/>
  <c r="AO90" i="1" s="1"/>
  <c r="AP90" i="1" s="1"/>
  <c r="AL91" i="1"/>
  <c r="AM91" i="1" s="1"/>
  <c r="AN91" i="1" s="1"/>
  <c r="AO91" i="1" s="1"/>
  <c r="AP91" i="1" s="1"/>
  <c r="AL92" i="1"/>
  <c r="AM92" i="1" s="1"/>
  <c r="AL93" i="1"/>
  <c r="AM93" i="1" s="1"/>
  <c r="AN93" i="1" s="1"/>
  <c r="AO93" i="1" s="1"/>
  <c r="AP93" i="1" s="1"/>
  <c r="AL94" i="1"/>
  <c r="AM94" i="1" s="1"/>
  <c r="AN94" i="1" s="1"/>
  <c r="AO94" i="1" s="1"/>
  <c r="AP94" i="1" s="1"/>
  <c r="AL95" i="1"/>
  <c r="AM95" i="1" s="1"/>
  <c r="AN95" i="1" s="1"/>
  <c r="AO95" i="1" s="1"/>
  <c r="AP95" i="1" s="1"/>
  <c r="AL96" i="1"/>
  <c r="AM96" i="1" s="1"/>
  <c r="AN96" i="1" s="1"/>
  <c r="AO96" i="1" s="1"/>
  <c r="AP96" i="1" s="1"/>
  <c r="AL97" i="1"/>
  <c r="AM97" i="1" s="1"/>
  <c r="AL98" i="1"/>
  <c r="AM98" i="1" s="1"/>
  <c r="AN98" i="1" s="1"/>
  <c r="AO98" i="1" s="1"/>
  <c r="AP98" i="1" s="1"/>
  <c r="AL99" i="1"/>
  <c r="AM99" i="1" s="1"/>
  <c r="AN99" i="1" s="1"/>
  <c r="AO99" i="1" s="1"/>
  <c r="AP99" i="1" s="1"/>
  <c r="AL100" i="1"/>
  <c r="AM100" i="1" s="1"/>
  <c r="AL101" i="1"/>
  <c r="AM101" i="1" s="1"/>
  <c r="AN101" i="1" s="1"/>
  <c r="AO101" i="1" s="1"/>
  <c r="AP101" i="1" s="1"/>
  <c r="AL102" i="1"/>
  <c r="AM102" i="1" s="1"/>
  <c r="AN102" i="1" s="1"/>
  <c r="AO102" i="1" s="1"/>
  <c r="AP102" i="1" s="1"/>
  <c r="AL103" i="1"/>
  <c r="AM103" i="1" s="1"/>
  <c r="AN103" i="1" s="1"/>
  <c r="AO103" i="1" s="1"/>
  <c r="AP103" i="1" s="1"/>
  <c r="AL104" i="1"/>
  <c r="AM104" i="1" s="1"/>
  <c r="AN104" i="1" s="1"/>
  <c r="AO104" i="1" s="1"/>
  <c r="AP104" i="1" s="1"/>
  <c r="AL105" i="1"/>
  <c r="AM105" i="1" s="1"/>
  <c r="AL106" i="1"/>
  <c r="AM106" i="1" s="1"/>
  <c r="AN106" i="1" s="1"/>
  <c r="AO106" i="1" s="1"/>
  <c r="AP106" i="1" s="1"/>
  <c r="AL107" i="1"/>
  <c r="AM107" i="1" s="1"/>
  <c r="AN107" i="1" s="1"/>
  <c r="AO107" i="1" s="1"/>
  <c r="AP107" i="1" s="1"/>
  <c r="AL108" i="1"/>
  <c r="AM108" i="1" s="1"/>
  <c r="AL109" i="1"/>
  <c r="AM109" i="1" s="1"/>
  <c r="AN109" i="1" s="1"/>
  <c r="AO109" i="1" s="1"/>
  <c r="AP109" i="1" s="1"/>
  <c r="AL110" i="1"/>
  <c r="AM110" i="1" s="1"/>
  <c r="AN110" i="1" s="1"/>
  <c r="AO110" i="1" s="1"/>
  <c r="AP110" i="1" s="1"/>
  <c r="AL111" i="1"/>
  <c r="AM111" i="1" s="1"/>
  <c r="AN111" i="1" s="1"/>
  <c r="AO111" i="1" s="1"/>
  <c r="AP111" i="1" s="1"/>
  <c r="AL112" i="1"/>
  <c r="AM112" i="1" s="1"/>
  <c r="AN112" i="1" s="1"/>
  <c r="AO112" i="1" s="1"/>
  <c r="AP112" i="1" s="1"/>
  <c r="AL113" i="1"/>
  <c r="AM113" i="1" s="1"/>
  <c r="AL114" i="1"/>
  <c r="AM114" i="1" s="1"/>
  <c r="AN114" i="1" s="1"/>
  <c r="AO114" i="1" s="1"/>
  <c r="AP114" i="1" s="1"/>
  <c r="AL115" i="1"/>
  <c r="AM115" i="1" s="1"/>
  <c r="AN115" i="1" s="1"/>
  <c r="AO115" i="1" s="1"/>
  <c r="AP115" i="1" s="1"/>
  <c r="AL116" i="1"/>
  <c r="AM116" i="1" s="1"/>
  <c r="AL117" i="1"/>
  <c r="AM117" i="1" s="1"/>
  <c r="AN117" i="1" s="1"/>
  <c r="AO117" i="1" s="1"/>
  <c r="AP117" i="1" s="1"/>
  <c r="AL118" i="1"/>
  <c r="AM118" i="1" s="1"/>
  <c r="AN118" i="1" s="1"/>
  <c r="AO118" i="1" s="1"/>
  <c r="AP118" i="1" s="1"/>
  <c r="AL119" i="1"/>
  <c r="AM119" i="1" s="1"/>
  <c r="AN119" i="1" s="1"/>
  <c r="AO119" i="1" s="1"/>
  <c r="AP119" i="1" s="1"/>
  <c r="AL120" i="1"/>
  <c r="AM120" i="1" s="1"/>
  <c r="AN120" i="1" s="1"/>
  <c r="AO120" i="1" s="1"/>
  <c r="AP120" i="1" s="1"/>
  <c r="AL121" i="1"/>
  <c r="AM121" i="1" s="1"/>
  <c r="AL122" i="1"/>
  <c r="AM122" i="1" s="1"/>
  <c r="AN122" i="1" s="1"/>
  <c r="AO122" i="1" s="1"/>
  <c r="AP122" i="1" s="1"/>
  <c r="AL123" i="1"/>
  <c r="AM123" i="1" s="1"/>
  <c r="AN123" i="1" s="1"/>
  <c r="AO123" i="1" s="1"/>
  <c r="AP123" i="1" s="1"/>
  <c r="AL124" i="1"/>
  <c r="AM124" i="1" s="1"/>
  <c r="AL125" i="1"/>
  <c r="AM125" i="1" s="1"/>
  <c r="AN125" i="1" s="1"/>
  <c r="AO125" i="1" s="1"/>
  <c r="AP125" i="1" s="1"/>
  <c r="AL126" i="1"/>
  <c r="AM126" i="1" s="1"/>
  <c r="AN126" i="1" s="1"/>
  <c r="AO126" i="1" s="1"/>
  <c r="AP126" i="1" s="1"/>
  <c r="AL127" i="1"/>
  <c r="AM127" i="1" s="1"/>
  <c r="AN127" i="1" s="1"/>
  <c r="AO127" i="1" s="1"/>
  <c r="AP127" i="1" s="1"/>
  <c r="AL128" i="1"/>
  <c r="AM128" i="1" s="1"/>
  <c r="AN128" i="1" s="1"/>
  <c r="AO128" i="1" s="1"/>
  <c r="AP128" i="1" s="1"/>
  <c r="AL129" i="1"/>
  <c r="AM129" i="1" s="1"/>
  <c r="AL130" i="1"/>
  <c r="AM130" i="1" s="1"/>
  <c r="AN130" i="1" s="1"/>
  <c r="AO130" i="1" s="1"/>
  <c r="AP130" i="1" s="1"/>
  <c r="AL131" i="1"/>
  <c r="AM131" i="1" s="1"/>
  <c r="AN131" i="1" s="1"/>
  <c r="AO131" i="1" s="1"/>
  <c r="AP131" i="1" s="1"/>
  <c r="AL132" i="1"/>
  <c r="AM132" i="1" s="1"/>
  <c r="AL133" i="1"/>
  <c r="AM133" i="1" s="1"/>
  <c r="AN133" i="1" s="1"/>
  <c r="AO133" i="1" s="1"/>
  <c r="AP133" i="1" s="1"/>
  <c r="AL134" i="1"/>
  <c r="AM134" i="1" s="1"/>
  <c r="AN134" i="1" s="1"/>
  <c r="AO134" i="1" s="1"/>
  <c r="AP134" i="1" s="1"/>
  <c r="AL135" i="1"/>
  <c r="AM135" i="1" s="1"/>
  <c r="AN135" i="1" s="1"/>
  <c r="AO135" i="1" s="1"/>
  <c r="AP135" i="1" s="1"/>
  <c r="AL136" i="1"/>
  <c r="AM136" i="1" s="1"/>
  <c r="AN136" i="1" s="1"/>
  <c r="AO136" i="1" s="1"/>
  <c r="AP136" i="1" s="1"/>
  <c r="AL137" i="1"/>
  <c r="AM137" i="1" s="1"/>
  <c r="AL138" i="1"/>
  <c r="AM138" i="1" s="1"/>
  <c r="AN138" i="1" s="1"/>
  <c r="AO138" i="1" s="1"/>
  <c r="AP138" i="1" s="1"/>
  <c r="AL139" i="1"/>
  <c r="AM139" i="1" s="1"/>
  <c r="AN139" i="1" s="1"/>
  <c r="AO139" i="1" s="1"/>
  <c r="AP139" i="1" s="1"/>
  <c r="AL140" i="1"/>
  <c r="AM140" i="1" s="1"/>
  <c r="AL141" i="1"/>
  <c r="AM141" i="1" s="1"/>
  <c r="AN141" i="1" s="1"/>
  <c r="AO141" i="1" s="1"/>
  <c r="AP141" i="1" s="1"/>
  <c r="AL142" i="1"/>
  <c r="AM142" i="1" s="1"/>
  <c r="AN142" i="1" s="1"/>
  <c r="AO142" i="1" s="1"/>
  <c r="AP142" i="1" s="1"/>
  <c r="AL143" i="1"/>
  <c r="AM143" i="1" s="1"/>
  <c r="AN143" i="1" s="1"/>
  <c r="AO143" i="1" s="1"/>
  <c r="AP143" i="1" s="1"/>
  <c r="AL144" i="1"/>
  <c r="AM144" i="1" s="1"/>
  <c r="AN144" i="1" s="1"/>
  <c r="AO144" i="1" s="1"/>
  <c r="AP144" i="1" s="1"/>
  <c r="AL145" i="1"/>
  <c r="AM145" i="1" s="1"/>
  <c r="AN145" i="1" s="1"/>
  <c r="AO145" i="1" s="1"/>
  <c r="AP145" i="1" s="1"/>
  <c r="AL146" i="1"/>
  <c r="AM146" i="1" s="1"/>
  <c r="AN146" i="1" s="1"/>
  <c r="AO146" i="1" s="1"/>
  <c r="AP146" i="1" s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R3" i="1"/>
  <c r="S3" i="1" s="1"/>
  <c r="R4" i="1"/>
  <c r="S4" i="1" s="1"/>
  <c r="R5" i="1"/>
  <c r="S5" i="1" s="1"/>
  <c r="R6" i="1"/>
  <c r="S6" i="1" s="1"/>
  <c r="R7" i="1"/>
  <c r="S7" i="1" s="1"/>
  <c r="R8" i="1"/>
  <c r="S8" i="1" s="1"/>
  <c r="R9" i="1"/>
  <c r="S9" i="1" s="1"/>
  <c r="R10" i="1"/>
  <c r="S10" i="1" s="1"/>
  <c r="S11" i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M3" i="1"/>
  <c r="U3" i="1" s="1"/>
  <c r="W3" i="1" s="1"/>
  <c r="M4" i="1"/>
  <c r="U4" i="1" s="1"/>
  <c r="W4" i="1" s="1"/>
  <c r="M5" i="1"/>
  <c r="U5" i="1" s="1"/>
  <c r="W5" i="1" s="1"/>
  <c r="M6" i="1"/>
  <c r="U6" i="1" s="1"/>
  <c r="W6" i="1" s="1"/>
  <c r="M7" i="1"/>
  <c r="U7" i="1" s="1"/>
  <c r="W7" i="1" s="1"/>
  <c r="M8" i="1"/>
  <c r="U8" i="1" s="1"/>
  <c r="W8" i="1" s="1"/>
  <c r="M9" i="1"/>
  <c r="U9" i="1" s="1"/>
  <c r="W9" i="1" s="1"/>
  <c r="M10" i="1"/>
  <c r="U10" i="1" s="1"/>
  <c r="W10" i="1" s="1"/>
  <c r="M11" i="1"/>
  <c r="U11" i="1" s="1"/>
  <c r="W11" i="1" s="1"/>
  <c r="M12" i="1"/>
  <c r="U12" i="1" s="1"/>
  <c r="W12" i="1" s="1"/>
  <c r="M13" i="1"/>
  <c r="U13" i="1" s="1"/>
  <c r="W13" i="1" s="1"/>
  <c r="M14" i="1"/>
  <c r="U14" i="1" s="1"/>
  <c r="W14" i="1" s="1"/>
  <c r="M15" i="1"/>
  <c r="U15" i="1" s="1"/>
  <c r="W15" i="1" s="1"/>
  <c r="M16" i="1"/>
  <c r="U16" i="1" s="1"/>
  <c r="W16" i="1" s="1"/>
  <c r="M17" i="1"/>
  <c r="U17" i="1" s="1"/>
  <c r="W17" i="1" s="1"/>
  <c r="M18" i="1"/>
  <c r="U18" i="1" s="1"/>
  <c r="W18" i="1" s="1"/>
  <c r="M19" i="1"/>
  <c r="U19" i="1" s="1"/>
  <c r="W19" i="1" s="1"/>
  <c r="M20" i="1"/>
  <c r="U20" i="1" s="1"/>
  <c r="W20" i="1" s="1"/>
  <c r="M21" i="1"/>
  <c r="U21" i="1" s="1"/>
  <c r="W21" i="1" s="1"/>
  <c r="M22" i="1"/>
  <c r="U22" i="1" s="1"/>
  <c r="W22" i="1" s="1"/>
  <c r="M23" i="1"/>
  <c r="U23" i="1" s="1"/>
  <c r="W23" i="1" s="1"/>
  <c r="M24" i="1"/>
  <c r="U24" i="1" s="1"/>
  <c r="W24" i="1" s="1"/>
  <c r="M25" i="1"/>
  <c r="U25" i="1" s="1"/>
  <c r="W25" i="1" s="1"/>
  <c r="M26" i="1"/>
  <c r="U26" i="1" s="1"/>
  <c r="W26" i="1" s="1"/>
  <c r="M27" i="1"/>
  <c r="U27" i="1" s="1"/>
  <c r="W27" i="1" s="1"/>
  <c r="M28" i="1"/>
  <c r="U28" i="1" s="1"/>
  <c r="W28" i="1" s="1"/>
  <c r="M29" i="1"/>
  <c r="U29" i="1" s="1"/>
  <c r="W29" i="1" s="1"/>
  <c r="M30" i="1"/>
  <c r="U30" i="1" s="1"/>
  <c r="W30" i="1" s="1"/>
  <c r="M31" i="1"/>
  <c r="U31" i="1" s="1"/>
  <c r="W31" i="1" s="1"/>
  <c r="M32" i="1"/>
  <c r="U32" i="1" s="1"/>
  <c r="W32" i="1" s="1"/>
  <c r="M33" i="1"/>
  <c r="U33" i="1" s="1"/>
  <c r="W33" i="1" s="1"/>
  <c r="M34" i="1"/>
  <c r="U34" i="1" s="1"/>
  <c r="W34" i="1" s="1"/>
  <c r="M35" i="1"/>
  <c r="U35" i="1" s="1"/>
  <c r="W35" i="1" s="1"/>
  <c r="M36" i="1"/>
  <c r="U36" i="1" s="1"/>
  <c r="W36" i="1" s="1"/>
  <c r="M37" i="1"/>
  <c r="U37" i="1" s="1"/>
  <c r="W37" i="1" s="1"/>
  <c r="M38" i="1"/>
  <c r="U38" i="1" s="1"/>
  <c r="W38" i="1" s="1"/>
  <c r="M39" i="1"/>
  <c r="U39" i="1" s="1"/>
  <c r="W39" i="1" s="1"/>
  <c r="M40" i="1"/>
  <c r="U40" i="1" s="1"/>
  <c r="W40" i="1" s="1"/>
  <c r="M41" i="1"/>
  <c r="U41" i="1" s="1"/>
  <c r="W41" i="1" s="1"/>
  <c r="M42" i="1"/>
  <c r="U42" i="1" s="1"/>
  <c r="W42" i="1" s="1"/>
  <c r="M43" i="1"/>
  <c r="U43" i="1" s="1"/>
  <c r="W43" i="1" s="1"/>
  <c r="M44" i="1"/>
  <c r="U44" i="1" s="1"/>
  <c r="W44" i="1" s="1"/>
  <c r="M45" i="1"/>
  <c r="U45" i="1" s="1"/>
  <c r="W45" i="1" s="1"/>
  <c r="M46" i="1"/>
  <c r="U46" i="1" s="1"/>
  <c r="W46" i="1" s="1"/>
  <c r="M47" i="1"/>
  <c r="U47" i="1" s="1"/>
  <c r="W47" i="1" s="1"/>
  <c r="M48" i="1"/>
  <c r="U48" i="1" s="1"/>
  <c r="W48" i="1" s="1"/>
  <c r="M49" i="1"/>
  <c r="U49" i="1" s="1"/>
  <c r="W49" i="1" s="1"/>
  <c r="M50" i="1"/>
  <c r="U50" i="1" s="1"/>
  <c r="W50" i="1" s="1"/>
  <c r="M51" i="1"/>
  <c r="U51" i="1" s="1"/>
  <c r="W51" i="1" s="1"/>
  <c r="M52" i="1"/>
  <c r="U52" i="1" s="1"/>
  <c r="W52" i="1" s="1"/>
  <c r="M53" i="1"/>
  <c r="U53" i="1" s="1"/>
  <c r="W53" i="1" s="1"/>
  <c r="M54" i="1"/>
  <c r="U54" i="1" s="1"/>
  <c r="W54" i="1" s="1"/>
  <c r="M55" i="1"/>
  <c r="U55" i="1" s="1"/>
  <c r="W55" i="1" s="1"/>
  <c r="M56" i="1"/>
  <c r="U56" i="1" s="1"/>
  <c r="W56" i="1" s="1"/>
  <c r="M57" i="1"/>
  <c r="U57" i="1" s="1"/>
  <c r="W57" i="1" s="1"/>
  <c r="M58" i="1"/>
  <c r="U58" i="1" s="1"/>
  <c r="W58" i="1" s="1"/>
  <c r="M59" i="1"/>
  <c r="U59" i="1" s="1"/>
  <c r="W59" i="1" s="1"/>
  <c r="M60" i="1"/>
  <c r="U60" i="1" s="1"/>
  <c r="W60" i="1" s="1"/>
  <c r="M61" i="1"/>
  <c r="U61" i="1" s="1"/>
  <c r="W61" i="1" s="1"/>
  <c r="M62" i="1"/>
  <c r="U62" i="1" s="1"/>
  <c r="W62" i="1" s="1"/>
  <c r="M63" i="1"/>
  <c r="U63" i="1" s="1"/>
  <c r="W63" i="1" s="1"/>
  <c r="M64" i="1"/>
  <c r="U64" i="1" s="1"/>
  <c r="W64" i="1" s="1"/>
  <c r="M65" i="1"/>
  <c r="U65" i="1" s="1"/>
  <c r="W65" i="1" s="1"/>
  <c r="M66" i="1"/>
  <c r="U66" i="1" s="1"/>
  <c r="W66" i="1" s="1"/>
  <c r="M67" i="1"/>
  <c r="U67" i="1" s="1"/>
  <c r="W67" i="1" s="1"/>
  <c r="M68" i="1"/>
  <c r="U68" i="1" s="1"/>
  <c r="W68" i="1" s="1"/>
  <c r="M69" i="1"/>
  <c r="U69" i="1" s="1"/>
  <c r="W69" i="1" s="1"/>
  <c r="M70" i="1"/>
  <c r="U70" i="1" s="1"/>
  <c r="W70" i="1" s="1"/>
  <c r="M71" i="1"/>
  <c r="U71" i="1" s="1"/>
  <c r="W71" i="1" s="1"/>
  <c r="M72" i="1"/>
  <c r="U72" i="1" s="1"/>
  <c r="W72" i="1" s="1"/>
  <c r="M73" i="1"/>
  <c r="U73" i="1" s="1"/>
  <c r="W73" i="1" s="1"/>
  <c r="M74" i="1"/>
  <c r="U74" i="1" s="1"/>
  <c r="W74" i="1" s="1"/>
  <c r="M75" i="1"/>
  <c r="U75" i="1" s="1"/>
  <c r="W75" i="1" s="1"/>
  <c r="M76" i="1"/>
  <c r="U76" i="1" s="1"/>
  <c r="W76" i="1" s="1"/>
  <c r="M77" i="1"/>
  <c r="U77" i="1" s="1"/>
  <c r="W77" i="1" s="1"/>
  <c r="M78" i="1"/>
  <c r="U78" i="1" s="1"/>
  <c r="W78" i="1" s="1"/>
  <c r="M79" i="1"/>
  <c r="U79" i="1" s="1"/>
  <c r="W79" i="1" s="1"/>
  <c r="M80" i="1"/>
  <c r="U80" i="1" s="1"/>
  <c r="W80" i="1" s="1"/>
  <c r="M81" i="1"/>
  <c r="U81" i="1" s="1"/>
  <c r="W81" i="1" s="1"/>
  <c r="M82" i="1"/>
  <c r="U82" i="1" s="1"/>
  <c r="W82" i="1" s="1"/>
  <c r="M83" i="1"/>
  <c r="U83" i="1" s="1"/>
  <c r="W83" i="1" s="1"/>
  <c r="M84" i="1"/>
  <c r="U84" i="1" s="1"/>
  <c r="W84" i="1" s="1"/>
  <c r="M85" i="1"/>
  <c r="U85" i="1" s="1"/>
  <c r="W85" i="1" s="1"/>
  <c r="M86" i="1"/>
  <c r="U86" i="1" s="1"/>
  <c r="W86" i="1" s="1"/>
  <c r="M87" i="1"/>
  <c r="U87" i="1" s="1"/>
  <c r="W87" i="1" s="1"/>
  <c r="M88" i="1"/>
  <c r="U88" i="1" s="1"/>
  <c r="W88" i="1" s="1"/>
  <c r="M89" i="1"/>
  <c r="U89" i="1" s="1"/>
  <c r="W89" i="1" s="1"/>
  <c r="M90" i="1"/>
  <c r="U90" i="1" s="1"/>
  <c r="W90" i="1" s="1"/>
  <c r="M91" i="1"/>
  <c r="U91" i="1" s="1"/>
  <c r="W91" i="1" s="1"/>
  <c r="M92" i="1"/>
  <c r="U92" i="1" s="1"/>
  <c r="W92" i="1" s="1"/>
  <c r="M93" i="1"/>
  <c r="U93" i="1" s="1"/>
  <c r="W93" i="1" s="1"/>
  <c r="M94" i="1"/>
  <c r="U94" i="1" s="1"/>
  <c r="W94" i="1" s="1"/>
  <c r="M95" i="1"/>
  <c r="U95" i="1" s="1"/>
  <c r="W95" i="1" s="1"/>
  <c r="M96" i="1"/>
  <c r="U96" i="1" s="1"/>
  <c r="W96" i="1" s="1"/>
  <c r="M97" i="1"/>
  <c r="U97" i="1" s="1"/>
  <c r="W97" i="1" s="1"/>
  <c r="M98" i="1"/>
  <c r="U98" i="1" s="1"/>
  <c r="W98" i="1" s="1"/>
  <c r="M99" i="1"/>
  <c r="U99" i="1" s="1"/>
  <c r="W99" i="1" s="1"/>
  <c r="M100" i="1"/>
  <c r="U100" i="1" s="1"/>
  <c r="W100" i="1" s="1"/>
  <c r="M101" i="1"/>
  <c r="U101" i="1" s="1"/>
  <c r="W101" i="1" s="1"/>
  <c r="M102" i="1"/>
  <c r="U102" i="1" s="1"/>
  <c r="W102" i="1" s="1"/>
  <c r="M103" i="1"/>
  <c r="U103" i="1" s="1"/>
  <c r="W103" i="1" s="1"/>
  <c r="M104" i="1"/>
  <c r="U104" i="1" s="1"/>
  <c r="W104" i="1" s="1"/>
  <c r="M105" i="1"/>
  <c r="U105" i="1" s="1"/>
  <c r="W105" i="1" s="1"/>
  <c r="M106" i="1"/>
  <c r="U106" i="1" s="1"/>
  <c r="W106" i="1" s="1"/>
  <c r="M107" i="1"/>
  <c r="U107" i="1" s="1"/>
  <c r="W107" i="1" s="1"/>
  <c r="M108" i="1"/>
  <c r="U108" i="1" s="1"/>
  <c r="W108" i="1" s="1"/>
  <c r="M109" i="1"/>
  <c r="U109" i="1" s="1"/>
  <c r="W109" i="1" s="1"/>
  <c r="M110" i="1"/>
  <c r="U110" i="1" s="1"/>
  <c r="W110" i="1" s="1"/>
  <c r="M111" i="1"/>
  <c r="U111" i="1" s="1"/>
  <c r="W111" i="1" s="1"/>
  <c r="M112" i="1"/>
  <c r="U112" i="1" s="1"/>
  <c r="W112" i="1" s="1"/>
  <c r="M113" i="1"/>
  <c r="U113" i="1" s="1"/>
  <c r="W113" i="1" s="1"/>
  <c r="M114" i="1"/>
  <c r="U114" i="1" s="1"/>
  <c r="W114" i="1" s="1"/>
  <c r="M115" i="1"/>
  <c r="U115" i="1" s="1"/>
  <c r="W115" i="1" s="1"/>
  <c r="M116" i="1"/>
  <c r="U116" i="1" s="1"/>
  <c r="W116" i="1" s="1"/>
  <c r="M117" i="1"/>
  <c r="U117" i="1" s="1"/>
  <c r="W117" i="1" s="1"/>
  <c r="M118" i="1"/>
  <c r="U118" i="1" s="1"/>
  <c r="W118" i="1" s="1"/>
  <c r="M119" i="1"/>
  <c r="U119" i="1" s="1"/>
  <c r="W119" i="1" s="1"/>
  <c r="M120" i="1"/>
  <c r="U120" i="1" s="1"/>
  <c r="W120" i="1" s="1"/>
  <c r="M121" i="1"/>
  <c r="U121" i="1" s="1"/>
  <c r="W121" i="1" s="1"/>
  <c r="M122" i="1"/>
  <c r="U122" i="1" s="1"/>
  <c r="W122" i="1" s="1"/>
  <c r="M123" i="1"/>
  <c r="U123" i="1" s="1"/>
  <c r="W123" i="1" s="1"/>
  <c r="M124" i="1"/>
  <c r="U124" i="1" s="1"/>
  <c r="W124" i="1" s="1"/>
  <c r="M125" i="1"/>
  <c r="U125" i="1" s="1"/>
  <c r="W125" i="1" s="1"/>
  <c r="M126" i="1"/>
  <c r="U126" i="1" s="1"/>
  <c r="W126" i="1" s="1"/>
  <c r="M127" i="1"/>
  <c r="U127" i="1" s="1"/>
  <c r="W127" i="1" s="1"/>
  <c r="M128" i="1"/>
  <c r="U128" i="1" s="1"/>
  <c r="W128" i="1" s="1"/>
  <c r="M129" i="1"/>
  <c r="U129" i="1" s="1"/>
  <c r="W129" i="1" s="1"/>
  <c r="M130" i="1"/>
  <c r="U130" i="1" s="1"/>
  <c r="W130" i="1" s="1"/>
  <c r="M131" i="1"/>
  <c r="U131" i="1" s="1"/>
  <c r="W131" i="1" s="1"/>
  <c r="M132" i="1"/>
  <c r="U132" i="1" s="1"/>
  <c r="W132" i="1" s="1"/>
  <c r="M133" i="1"/>
  <c r="U133" i="1" s="1"/>
  <c r="W133" i="1" s="1"/>
  <c r="M134" i="1"/>
  <c r="U134" i="1" s="1"/>
  <c r="W134" i="1" s="1"/>
  <c r="M135" i="1"/>
  <c r="U135" i="1" s="1"/>
  <c r="W135" i="1" s="1"/>
  <c r="M136" i="1"/>
  <c r="U136" i="1" s="1"/>
  <c r="W136" i="1" s="1"/>
  <c r="M137" i="1"/>
  <c r="U137" i="1" s="1"/>
  <c r="W137" i="1" s="1"/>
  <c r="M138" i="1"/>
  <c r="U138" i="1" s="1"/>
  <c r="W138" i="1" s="1"/>
  <c r="M139" i="1"/>
  <c r="U139" i="1" s="1"/>
  <c r="W139" i="1" s="1"/>
  <c r="M140" i="1"/>
  <c r="U140" i="1" s="1"/>
  <c r="W140" i="1" s="1"/>
  <c r="M141" i="1"/>
  <c r="U141" i="1" s="1"/>
  <c r="W141" i="1" s="1"/>
  <c r="M142" i="1"/>
  <c r="U142" i="1" s="1"/>
  <c r="W142" i="1" s="1"/>
  <c r="M143" i="1"/>
  <c r="U143" i="1" s="1"/>
  <c r="W143" i="1" s="1"/>
  <c r="M144" i="1"/>
  <c r="U144" i="1" s="1"/>
  <c r="W144" i="1" s="1"/>
  <c r="M145" i="1"/>
  <c r="U145" i="1" s="1"/>
  <c r="W145" i="1" s="1"/>
  <c r="M146" i="1"/>
  <c r="U146" i="1" s="1"/>
  <c r="W146" i="1" s="1"/>
  <c r="BD40" i="3" l="1"/>
  <c r="BD47" i="3"/>
  <c r="BC31" i="3"/>
  <c r="BC66" i="3"/>
  <c r="BC34" i="3"/>
  <c r="BD59" i="3"/>
  <c r="BD27" i="3"/>
  <c r="BC27" i="3"/>
  <c r="BD37" i="3"/>
  <c r="BC37" i="3"/>
  <c r="BC68" i="3"/>
  <c r="BD68" i="3"/>
  <c r="BC28" i="3"/>
  <c r="BD28" i="3"/>
  <c r="BC36" i="3"/>
  <c r="BD36" i="3"/>
  <c r="BC70" i="3"/>
  <c r="BD70" i="3"/>
  <c r="AS145" i="1"/>
  <c r="AT145" i="1" s="1"/>
  <c r="AU145" i="1" s="1"/>
  <c r="AN137" i="1"/>
  <c r="AO137" i="1" s="1"/>
  <c r="AP137" i="1" s="1"/>
  <c r="AS137" i="1"/>
  <c r="AT137" i="1" s="1"/>
  <c r="AU137" i="1" s="1"/>
  <c r="AN129" i="1"/>
  <c r="AO129" i="1" s="1"/>
  <c r="AP129" i="1" s="1"/>
  <c r="AS129" i="1"/>
  <c r="AT129" i="1" s="1"/>
  <c r="AU129" i="1" s="1"/>
  <c r="AN121" i="1"/>
  <c r="AO121" i="1" s="1"/>
  <c r="AP121" i="1" s="1"/>
  <c r="AS121" i="1"/>
  <c r="AT121" i="1" s="1"/>
  <c r="AU121" i="1" s="1"/>
  <c r="AN113" i="1"/>
  <c r="AO113" i="1" s="1"/>
  <c r="AP113" i="1" s="1"/>
  <c r="AS113" i="1"/>
  <c r="AT113" i="1" s="1"/>
  <c r="AU113" i="1" s="1"/>
  <c r="AN105" i="1"/>
  <c r="AO105" i="1" s="1"/>
  <c r="AP105" i="1" s="1"/>
  <c r="AS105" i="1"/>
  <c r="AT105" i="1" s="1"/>
  <c r="AU105" i="1" s="1"/>
  <c r="AN97" i="1"/>
  <c r="AO97" i="1" s="1"/>
  <c r="AP97" i="1" s="1"/>
  <c r="AS97" i="1"/>
  <c r="AT97" i="1" s="1"/>
  <c r="AU97" i="1" s="1"/>
  <c r="AN89" i="1"/>
  <c r="AO89" i="1" s="1"/>
  <c r="AP89" i="1" s="1"/>
  <c r="AS89" i="1"/>
  <c r="AT89" i="1" s="1"/>
  <c r="AU89" i="1" s="1"/>
  <c r="AN73" i="1"/>
  <c r="AO73" i="1" s="1"/>
  <c r="AP73" i="1" s="1"/>
  <c r="AS73" i="1"/>
  <c r="AT73" i="1" s="1"/>
  <c r="AU73" i="1" s="1"/>
  <c r="AS81" i="1"/>
  <c r="AT81" i="1" s="1"/>
  <c r="AU81" i="1" s="1"/>
  <c r="AN72" i="1"/>
  <c r="AO72" i="1" s="1"/>
  <c r="AP72" i="1" s="1"/>
  <c r="AS60" i="1"/>
  <c r="AT60" i="1" s="1"/>
  <c r="AU60" i="1" s="1"/>
  <c r="AN100" i="1"/>
  <c r="AO100" i="1" s="1"/>
  <c r="AP100" i="1" s="1"/>
  <c r="AS100" i="1"/>
  <c r="AT100" i="1" s="1"/>
  <c r="AU100" i="1" s="1"/>
  <c r="AN140" i="1"/>
  <c r="AO140" i="1" s="1"/>
  <c r="AP140" i="1" s="1"/>
  <c r="AS140" i="1"/>
  <c r="AT140" i="1" s="1"/>
  <c r="AU140" i="1" s="1"/>
  <c r="AN132" i="1"/>
  <c r="AO132" i="1" s="1"/>
  <c r="AP132" i="1" s="1"/>
  <c r="AS132" i="1"/>
  <c r="AT132" i="1" s="1"/>
  <c r="AU132" i="1" s="1"/>
  <c r="AN124" i="1"/>
  <c r="AO124" i="1" s="1"/>
  <c r="AP124" i="1" s="1"/>
  <c r="AS124" i="1"/>
  <c r="AT124" i="1" s="1"/>
  <c r="AU124" i="1" s="1"/>
  <c r="AN116" i="1"/>
  <c r="AO116" i="1" s="1"/>
  <c r="AP116" i="1" s="1"/>
  <c r="AS116" i="1"/>
  <c r="AT116" i="1" s="1"/>
  <c r="AU116" i="1" s="1"/>
  <c r="AN108" i="1"/>
  <c r="AO108" i="1" s="1"/>
  <c r="AP108" i="1" s="1"/>
  <c r="AS108" i="1"/>
  <c r="AT108" i="1" s="1"/>
  <c r="AU108" i="1" s="1"/>
  <c r="AN92" i="1"/>
  <c r="AO92" i="1" s="1"/>
  <c r="AP92" i="1" s="1"/>
  <c r="AS92" i="1"/>
  <c r="AT92" i="1" s="1"/>
  <c r="AU92" i="1" s="1"/>
  <c r="AN84" i="1"/>
  <c r="AO84" i="1" s="1"/>
  <c r="AP84" i="1" s="1"/>
  <c r="AS84" i="1"/>
  <c r="AT84" i="1" s="1"/>
  <c r="AU84" i="1" s="1"/>
  <c r="AN76" i="1"/>
  <c r="AO76" i="1" s="1"/>
  <c r="AP76" i="1" s="1"/>
  <c r="AS76" i="1"/>
  <c r="AT76" i="1" s="1"/>
  <c r="AU76" i="1" s="1"/>
  <c r="AN68" i="1"/>
  <c r="AO68" i="1" s="1"/>
  <c r="AP68" i="1" s="1"/>
  <c r="AS68" i="1"/>
  <c r="AT68" i="1" s="1"/>
  <c r="AU68" i="1" s="1"/>
  <c r="AN52" i="1"/>
  <c r="AO52" i="1" s="1"/>
  <c r="AP52" i="1" s="1"/>
  <c r="AS52" i="1"/>
  <c r="AT52" i="1" s="1"/>
  <c r="AU52" i="1" s="1"/>
  <c r="AN44" i="1"/>
  <c r="AO44" i="1" s="1"/>
  <c r="AP44" i="1" s="1"/>
  <c r="AS44" i="1"/>
  <c r="AT44" i="1" s="1"/>
  <c r="AU44" i="1" s="1"/>
  <c r="AN36" i="1"/>
  <c r="AO36" i="1" s="1"/>
  <c r="AP36" i="1" s="1"/>
  <c r="AS36" i="1"/>
  <c r="AT36" i="1" s="1"/>
  <c r="AU36" i="1" s="1"/>
  <c r="AN28" i="1"/>
  <c r="AO28" i="1" s="1"/>
  <c r="AP28" i="1" s="1"/>
  <c r="AS28" i="1"/>
  <c r="AT28" i="1" s="1"/>
  <c r="AU28" i="1" s="1"/>
  <c r="AN20" i="1"/>
  <c r="AO20" i="1" s="1"/>
  <c r="AP20" i="1" s="1"/>
  <c r="AS20" i="1"/>
  <c r="AT20" i="1" s="1"/>
  <c r="AU20" i="1" s="1"/>
  <c r="AN12" i="1"/>
  <c r="AO12" i="1" s="1"/>
  <c r="AP12" i="1" s="1"/>
  <c r="AS12" i="1"/>
  <c r="AT12" i="1" s="1"/>
  <c r="AU12" i="1" s="1"/>
  <c r="AN4" i="1"/>
  <c r="AO4" i="1" s="1"/>
  <c r="AP4" i="1" s="1"/>
  <c r="AS4" i="1"/>
  <c r="AT4" i="1" s="1"/>
  <c r="AU4" i="1" s="1"/>
  <c r="AS144" i="1"/>
  <c r="AT144" i="1" s="1"/>
  <c r="AU144" i="1" s="1"/>
  <c r="AS136" i="1"/>
  <c r="AT136" i="1" s="1"/>
  <c r="AU136" i="1" s="1"/>
  <c r="AS128" i="1"/>
  <c r="AT128" i="1" s="1"/>
  <c r="AU128" i="1" s="1"/>
  <c r="AS120" i="1"/>
  <c r="AT120" i="1" s="1"/>
  <c r="AU120" i="1" s="1"/>
  <c r="AS112" i="1"/>
  <c r="AT112" i="1" s="1"/>
  <c r="AU112" i="1" s="1"/>
  <c r="AS104" i="1"/>
  <c r="AT104" i="1" s="1"/>
  <c r="AU104" i="1" s="1"/>
  <c r="AS96" i="1"/>
  <c r="AT96" i="1" s="1"/>
  <c r="AU96" i="1" s="1"/>
  <c r="AS88" i="1"/>
  <c r="AT88" i="1" s="1"/>
  <c r="AU88" i="1" s="1"/>
  <c r="AS80" i="1"/>
  <c r="AT80" i="1" s="1"/>
  <c r="AU80" i="1" s="1"/>
  <c r="AS143" i="1"/>
  <c r="AT143" i="1" s="1"/>
  <c r="AU143" i="1" s="1"/>
  <c r="AS135" i="1"/>
  <c r="AT135" i="1" s="1"/>
  <c r="AU135" i="1" s="1"/>
  <c r="AS127" i="1"/>
  <c r="AT127" i="1" s="1"/>
  <c r="AU127" i="1" s="1"/>
  <c r="AS119" i="1"/>
  <c r="AT119" i="1" s="1"/>
  <c r="AU119" i="1" s="1"/>
  <c r="AS111" i="1"/>
  <c r="AT111" i="1" s="1"/>
  <c r="AU111" i="1" s="1"/>
  <c r="AS103" i="1"/>
  <c r="AT103" i="1" s="1"/>
  <c r="AU103" i="1" s="1"/>
  <c r="AS95" i="1"/>
  <c r="AT95" i="1" s="1"/>
  <c r="AU95" i="1" s="1"/>
  <c r="AS87" i="1"/>
  <c r="AT87" i="1" s="1"/>
  <c r="AU87" i="1" s="1"/>
  <c r="AS79" i="1"/>
  <c r="AT79" i="1" s="1"/>
  <c r="AU79" i="1" s="1"/>
  <c r="AS71" i="1"/>
  <c r="AT71" i="1" s="1"/>
  <c r="AU71" i="1" s="1"/>
  <c r="AS142" i="1"/>
  <c r="AT142" i="1" s="1"/>
  <c r="AU142" i="1" s="1"/>
  <c r="AS134" i="1"/>
  <c r="AT134" i="1" s="1"/>
  <c r="AU134" i="1" s="1"/>
  <c r="AS126" i="1"/>
  <c r="AT126" i="1" s="1"/>
  <c r="AU126" i="1" s="1"/>
  <c r="AS118" i="1"/>
  <c r="AT118" i="1" s="1"/>
  <c r="AU118" i="1" s="1"/>
  <c r="AS110" i="1"/>
  <c r="AT110" i="1" s="1"/>
  <c r="AU110" i="1" s="1"/>
  <c r="AS102" i="1"/>
  <c r="AT102" i="1" s="1"/>
  <c r="AU102" i="1" s="1"/>
  <c r="AS94" i="1"/>
  <c r="AT94" i="1" s="1"/>
  <c r="AU94" i="1" s="1"/>
  <c r="AS86" i="1"/>
  <c r="AT86" i="1" s="1"/>
  <c r="AU86" i="1" s="1"/>
  <c r="AS78" i="1"/>
  <c r="AT78" i="1" s="1"/>
  <c r="AU78" i="1" s="1"/>
  <c r="AS70" i="1"/>
  <c r="AT70" i="1" s="1"/>
  <c r="AU70" i="1" s="1"/>
  <c r="AS141" i="1"/>
  <c r="AT141" i="1" s="1"/>
  <c r="AU141" i="1" s="1"/>
  <c r="AS133" i="1"/>
  <c r="AT133" i="1" s="1"/>
  <c r="AU133" i="1" s="1"/>
  <c r="AS125" i="1"/>
  <c r="AT125" i="1" s="1"/>
  <c r="AU125" i="1" s="1"/>
  <c r="AS117" i="1"/>
  <c r="AT117" i="1" s="1"/>
  <c r="AU117" i="1" s="1"/>
  <c r="AS109" i="1"/>
  <c r="AT109" i="1" s="1"/>
  <c r="AU109" i="1" s="1"/>
  <c r="AS101" i="1"/>
  <c r="AT101" i="1" s="1"/>
  <c r="AU101" i="1" s="1"/>
  <c r="AS93" i="1"/>
  <c r="AT93" i="1" s="1"/>
  <c r="AU93" i="1" s="1"/>
  <c r="AS85" i="1"/>
  <c r="AT85" i="1" s="1"/>
  <c r="AU85" i="1" s="1"/>
  <c r="AS77" i="1"/>
  <c r="AT77" i="1" s="1"/>
  <c r="AU77" i="1" s="1"/>
  <c r="AS69" i="1"/>
  <c r="AT69" i="1" s="1"/>
  <c r="AU69" i="1" s="1"/>
  <c r="AS139" i="1"/>
  <c r="AT139" i="1" s="1"/>
  <c r="AU139" i="1" s="1"/>
  <c r="AS131" i="1"/>
  <c r="AT131" i="1" s="1"/>
  <c r="AU131" i="1" s="1"/>
  <c r="AS123" i="1"/>
  <c r="AT123" i="1" s="1"/>
  <c r="AU123" i="1" s="1"/>
  <c r="AS115" i="1"/>
  <c r="AT115" i="1" s="1"/>
  <c r="AU115" i="1" s="1"/>
  <c r="AS107" i="1"/>
  <c r="AT107" i="1" s="1"/>
  <c r="AU107" i="1" s="1"/>
  <c r="AS99" i="1"/>
  <c r="AT99" i="1" s="1"/>
  <c r="AU99" i="1" s="1"/>
  <c r="AS91" i="1"/>
  <c r="AT91" i="1" s="1"/>
  <c r="AU91" i="1" s="1"/>
  <c r="AS83" i="1"/>
  <c r="AT83" i="1" s="1"/>
  <c r="AU83" i="1" s="1"/>
  <c r="AS75" i="1"/>
  <c r="AT75" i="1" s="1"/>
  <c r="AU75" i="1" s="1"/>
  <c r="AS67" i="1"/>
  <c r="AT67" i="1" s="1"/>
  <c r="AU67" i="1" s="1"/>
  <c r="AS146" i="1"/>
  <c r="AT146" i="1" s="1"/>
  <c r="AU146" i="1" s="1"/>
  <c r="AS138" i="1"/>
  <c r="AT138" i="1" s="1"/>
  <c r="AU138" i="1" s="1"/>
  <c r="AS130" i="1"/>
  <c r="AT130" i="1" s="1"/>
  <c r="AU130" i="1" s="1"/>
  <c r="AS122" i="1"/>
  <c r="AT122" i="1" s="1"/>
  <c r="AU122" i="1" s="1"/>
  <c r="AS114" i="1"/>
  <c r="AT114" i="1" s="1"/>
  <c r="AU114" i="1" s="1"/>
  <c r="AS106" i="1"/>
  <c r="AT106" i="1" s="1"/>
  <c r="AU106" i="1" s="1"/>
  <c r="AS98" i="1"/>
  <c r="AT98" i="1" s="1"/>
  <c r="AU98" i="1" s="1"/>
  <c r="AS90" i="1"/>
  <c r="AT90" i="1" s="1"/>
  <c r="AU90" i="1" s="1"/>
  <c r="AS82" i="1"/>
  <c r="AT82" i="1" s="1"/>
  <c r="AU82" i="1" s="1"/>
  <c r="AS74" i="1"/>
  <c r="AT74" i="1" s="1"/>
  <c r="AU74" i="1" s="1"/>
  <c r="AS66" i="1"/>
  <c r="AT66" i="1" s="1"/>
  <c r="AU66" i="1" s="1"/>
  <c r="AS59" i="1"/>
  <c r="AT59" i="1" s="1"/>
  <c r="AU59" i="1" s="1"/>
  <c r="AS51" i="1"/>
  <c r="AT51" i="1" s="1"/>
  <c r="AU51" i="1" s="1"/>
  <c r="AS43" i="1"/>
  <c r="AT43" i="1" s="1"/>
  <c r="AU43" i="1" s="1"/>
  <c r="AS35" i="1"/>
  <c r="AT35" i="1" s="1"/>
  <c r="AU35" i="1" s="1"/>
  <c r="AS27" i="1"/>
  <c r="AT27" i="1" s="1"/>
  <c r="AU27" i="1" s="1"/>
  <c r="AS19" i="1"/>
  <c r="AT19" i="1" s="1"/>
  <c r="AU19" i="1" s="1"/>
  <c r="AS11" i="1"/>
  <c r="AT11" i="1" s="1"/>
  <c r="AU11" i="1" s="1"/>
  <c r="AS3" i="1"/>
  <c r="AT3" i="1" s="1"/>
  <c r="AU3" i="1" s="1"/>
  <c r="AS58" i="1"/>
  <c r="AT58" i="1" s="1"/>
  <c r="AU58" i="1" s="1"/>
  <c r="AS50" i="1"/>
  <c r="AT50" i="1" s="1"/>
  <c r="AU50" i="1" s="1"/>
  <c r="AS42" i="1"/>
  <c r="AT42" i="1" s="1"/>
  <c r="AU42" i="1" s="1"/>
  <c r="AS34" i="1"/>
  <c r="AT34" i="1" s="1"/>
  <c r="AU34" i="1" s="1"/>
  <c r="AS26" i="1"/>
  <c r="AT26" i="1" s="1"/>
  <c r="AU26" i="1" s="1"/>
  <c r="AS18" i="1"/>
  <c r="AT18" i="1" s="1"/>
  <c r="AU18" i="1" s="1"/>
  <c r="AS10" i="1"/>
  <c r="AT10" i="1" s="1"/>
  <c r="AU10" i="1" s="1"/>
  <c r="AS65" i="1"/>
  <c r="AT65" i="1" s="1"/>
  <c r="AU65" i="1" s="1"/>
  <c r="AS57" i="1"/>
  <c r="AT57" i="1" s="1"/>
  <c r="AU57" i="1" s="1"/>
  <c r="AS49" i="1"/>
  <c r="AT49" i="1" s="1"/>
  <c r="AU49" i="1" s="1"/>
  <c r="AS41" i="1"/>
  <c r="AT41" i="1" s="1"/>
  <c r="AU41" i="1" s="1"/>
  <c r="AS33" i="1"/>
  <c r="AT33" i="1" s="1"/>
  <c r="AU33" i="1" s="1"/>
  <c r="AS25" i="1"/>
  <c r="AT25" i="1" s="1"/>
  <c r="AU25" i="1" s="1"/>
  <c r="AS17" i="1"/>
  <c r="AT17" i="1" s="1"/>
  <c r="AU17" i="1" s="1"/>
  <c r="AS9" i="1"/>
  <c r="AT9" i="1" s="1"/>
  <c r="AU9" i="1" s="1"/>
  <c r="AS64" i="1"/>
  <c r="AT64" i="1" s="1"/>
  <c r="AU64" i="1" s="1"/>
  <c r="AS56" i="1"/>
  <c r="AT56" i="1" s="1"/>
  <c r="AU56" i="1" s="1"/>
  <c r="AS48" i="1"/>
  <c r="AT48" i="1" s="1"/>
  <c r="AU48" i="1" s="1"/>
  <c r="AS40" i="1"/>
  <c r="AT40" i="1" s="1"/>
  <c r="AU40" i="1" s="1"/>
  <c r="AS32" i="1"/>
  <c r="AT32" i="1" s="1"/>
  <c r="AU32" i="1" s="1"/>
  <c r="AS24" i="1"/>
  <c r="AT24" i="1" s="1"/>
  <c r="AU24" i="1" s="1"/>
  <c r="AS16" i="1"/>
  <c r="AT16" i="1" s="1"/>
  <c r="AU16" i="1" s="1"/>
  <c r="AS8" i="1"/>
  <c r="AT8" i="1" s="1"/>
  <c r="AU8" i="1" s="1"/>
  <c r="AS63" i="1"/>
  <c r="AT63" i="1" s="1"/>
  <c r="AU63" i="1" s="1"/>
  <c r="AS55" i="1"/>
  <c r="AT55" i="1" s="1"/>
  <c r="AU55" i="1" s="1"/>
  <c r="AS47" i="1"/>
  <c r="AT47" i="1" s="1"/>
  <c r="AU47" i="1" s="1"/>
  <c r="AS39" i="1"/>
  <c r="AT39" i="1" s="1"/>
  <c r="AU39" i="1" s="1"/>
  <c r="AS31" i="1"/>
  <c r="AT31" i="1" s="1"/>
  <c r="AU31" i="1" s="1"/>
  <c r="AS23" i="1"/>
  <c r="AT23" i="1" s="1"/>
  <c r="AU23" i="1" s="1"/>
  <c r="AS15" i="1"/>
  <c r="AT15" i="1" s="1"/>
  <c r="AU15" i="1" s="1"/>
  <c r="AS7" i="1"/>
  <c r="AT7" i="1" s="1"/>
  <c r="AU7" i="1" s="1"/>
  <c r="AS62" i="1"/>
  <c r="AT62" i="1" s="1"/>
  <c r="AU62" i="1" s="1"/>
  <c r="AS54" i="1"/>
  <c r="AT54" i="1" s="1"/>
  <c r="AU54" i="1" s="1"/>
  <c r="AS46" i="1"/>
  <c r="AT46" i="1" s="1"/>
  <c r="AU46" i="1" s="1"/>
  <c r="AS38" i="1"/>
  <c r="AT38" i="1" s="1"/>
  <c r="AU38" i="1" s="1"/>
  <c r="AS30" i="1"/>
  <c r="AT30" i="1" s="1"/>
  <c r="AU30" i="1" s="1"/>
  <c r="AS22" i="1"/>
  <c r="AT22" i="1" s="1"/>
  <c r="AU22" i="1" s="1"/>
  <c r="AS14" i="1"/>
  <c r="AT14" i="1" s="1"/>
  <c r="AU14" i="1" s="1"/>
  <c r="AS6" i="1"/>
  <c r="AT6" i="1" s="1"/>
  <c r="AU6" i="1" s="1"/>
  <c r="AS61" i="1"/>
  <c r="AT61" i="1" s="1"/>
  <c r="AU61" i="1" s="1"/>
  <c r="AS53" i="1"/>
  <c r="AT53" i="1" s="1"/>
  <c r="AU53" i="1" s="1"/>
  <c r="AS45" i="1"/>
  <c r="AT45" i="1" s="1"/>
  <c r="AU45" i="1" s="1"/>
  <c r="AS37" i="1"/>
  <c r="AT37" i="1" s="1"/>
  <c r="AU37" i="1" s="1"/>
  <c r="AS29" i="1"/>
  <c r="AT29" i="1" s="1"/>
  <c r="AU29" i="1" s="1"/>
  <c r="AS21" i="1"/>
  <c r="AT21" i="1" s="1"/>
  <c r="AU21" i="1" s="1"/>
  <c r="AS13" i="1"/>
  <c r="AT13" i="1" s="1"/>
  <c r="AU13" i="1" s="1"/>
  <c r="AS5" i="1"/>
  <c r="AT5" i="1" s="1"/>
  <c r="AU5" i="1" s="1"/>
  <c r="G3" i="1" l="1"/>
  <c r="AV3" i="1" s="1"/>
  <c r="AW3" i="1" s="1"/>
  <c r="AV4" i="1"/>
  <c r="AW4" i="1" s="1"/>
  <c r="G5" i="1"/>
  <c r="AV5" i="1" s="1"/>
  <c r="AW5" i="1" s="1"/>
  <c r="G6" i="1"/>
  <c r="AV6" i="1" s="1"/>
  <c r="AW6" i="1" s="1"/>
  <c r="G7" i="1"/>
  <c r="AV7" i="1" s="1"/>
  <c r="AW7" i="1" s="1"/>
  <c r="G8" i="1"/>
  <c r="AV8" i="1" s="1"/>
  <c r="AW8" i="1" s="1"/>
  <c r="G9" i="1"/>
  <c r="AV9" i="1" s="1"/>
  <c r="AW9" i="1" s="1"/>
  <c r="G10" i="1"/>
  <c r="AV10" i="1" s="1"/>
  <c r="AW10" i="1" s="1"/>
  <c r="G11" i="1"/>
  <c r="AV11" i="1" s="1"/>
  <c r="AW11" i="1" s="1"/>
  <c r="G12" i="1"/>
  <c r="AV12" i="1" s="1"/>
  <c r="AW12" i="1" s="1"/>
  <c r="G13" i="1"/>
  <c r="AV13" i="1" s="1"/>
  <c r="AW13" i="1" s="1"/>
  <c r="G14" i="1"/>
  <c r="AV14" i="1" s="1"/>
  <c r="AW14" i="1" s="1"/>
  <c r="G15" i="1"/>
  <c r="AV15" i="1" s="1"/>
  <c r="AW15" i="1" s="1"/>
  <c r="G16" i="1"/>
  <c r="AV16" i="1" s="1"/>
  <c r="AW16" i="1" s="1"/>
  <c r="G17" i="1"/>
  <c r="AV17" i="1" s="1"/>
  <c r="AW17" i="1" s="1"/>
  <c r="G18" i="1"/>
  <c r="AV18" i="1" s="1"/>
  <c r="AW18" i="1" s="1"/>
  <c r="G19" i="1"/>
  <c r="AV19" i="1" s="1"/>
  <c r="AW19" i="1" s="1"/>
  <c r="G20" i="1"/>
  <c r="AV20" i="1" s="1"/>
  <c r="AW20" i="1" s="1"/>
  <c r="G21" i="1"/>
  <c r="AV21" i="1" s="1"/>
  <c r="AW21" i="1" s="1"/>
  <c r="G22" i="1"/>
  <c r="AV22" i="1" s="1"/>
  <c r="AW22" i="1" s="1"/>
  <c r="G23" i="1"/>
  <c r="AV23" i="1" s="1"/>
  <c r="AW23" i="1" s="1"/>
  <c r="G24" i="1"/>
  <c r="AV24" i="1" s="1"/>
  <c r="AW24" i="1" s="1"/>
  <c r="G25" i="1"/>
  <c r="AV25" i="1" s="1"/>
  <c r="AW25" i="1" s="1"/>
  <c r="G26" i="1"/>
  <c r="AV26" i="1" s="1"/>
  <c r="AW26" i="1" s="1"/>
  <c r="G27" i="1"/>
  <c r="AV27" i="1" s="1"/>
  <c r="AW27" i="1" s="1"/>
  <c r="G28" i="1"/>
  <c r="AV28" i="1" s="1"/>
  <c r="AW28" i="1" s="1"/>
  <c r="G29" i="1"/>
  <c r="AV29" i="1" s="1"/>
  <c r="AW29" i="1" s="1"/>
  <c r="G30" i="1"/>
  <c r="AV30" i="1" s="1"/>
  <c r="AW30" i="1" s="1"/>
  <c r="G31" i="1"/>
  <c r="AV31" i="1" s="1"/>
  <c r="AW31" i="1" s="1"/>
  <c r="G32" i="1"/>
  <c r="AV32" i="1" s="1"/>
  <c r="AW32" i="1" s="1"/>
  <c r="G33" i="1"/>
  <c r="AV33" i="1" s="1"/>
  <c r="AW33" i="1" s="1"/>
  <c r="G34" i="1"/>
  <c r="AV34" i="1" s="1"/>
  <c r="AW34" i="1" s="1"/>
  <c r="G35" i="1"/>
  <c r="AV35" i="1" s="1"/>
  <c r="AW35" i="1" s="1"/>
  <c r="G36" i="1"/>
  <c r="AV36" i="1" s="1"/>
  <c r="AW36" i="1" s="1"/>
  <c r="G37" i="1"/>
  <c r="AV37" i="1" s="1"/>
  <c r="AW37" i="1" s="1"/>
  <c r="G38" i="1"/>
  <c r="AV38" i="1" s="1"/>
  <c r="AW38" i="1" s="1"/>
  <c r="G39" i="1"/>
  <c r="AV39" i="1" s="1"/>
  <c r="AW39" i="1" s="1"/>
  <c r="G40" i="1"/>
  <c r="AV40" i="1" s="1"/>
  <c r="AW40" i="1" s="1"/>
  <c r="G41" i="1"/>
  <c r="AV41" i="1" s="1"/>
  <c r="AW41" i="1" s="1"/>
  <c r="G42" i="1"/>
  <c r="AV42" i="1" s="1"/>
  <c r="AW42" i="1" s="1"/>
  <c r="G43" i="1"/>
  <c r="AV43" i="1" s="1"/>
  <c r="AW43" i="1" s="1"/>
  <c r="G44" i="1"/>
  <c r="AV44" i="1" s="1"/>
  <c r="AW44" i="1" s="1"/>
  <c r="G45" i="1"/>
  <c r="AV45" i="1" s="1"/>
  <c r="AW45" i="1" s="1"/>
  <c r="G46" i="1"/>
  <c r="AV46" i="1" s="1"/>
  <c r="AW46" i="1" s="1"/>
  <c r="G47" i="1"/>
  <c r="AV47" i="1" s="1"/>
  <c r="AW47" i="1" s="1"/>
  <c r="G48" i="1"/>
  <c r="AV48" i="1" s="1"/>
  <c r="AW48" i="1" s="1"/>
  <c r="G49" i="1"/>
  <c r="AV49" i="1" s="1"/>
  <c r="AW49" i="1" s="1"/>
  <c r="G50" i="1"/>
  <c r="AV50" i="1" s="1"/>
  <c r="AW50" i="1" s="1"/>
  <c r="G51" i="1"/>
  <c r="AV51" i="1" s="1"/>
  <c r="AW51" i="1" s="1"/>
  <c r="G52" i="1"/>
  <c r="AV52" i="1" s="1"/>
  <c r="AW52" i="1" s="1"/>
  <c r="G53" i="1"/>
  <c r="AV53" i="1" s="1"/>
  <c r="AW53" i="1" s="1"/>
  <c r="G54" i="1"/>
  <c r="AV54" i="1" s="1"/>
  <c r="AW54" i="1" s="1"/>
  <c r="G55" i="1"/>
  <c r="AV55" i="1" s="1"/>
  <c r="AW55" i="1" s="1"/>
  <c r="G56" i="1"/>
  <c r="AV56" i="1" s="1"/>
  <c r="AW56" i="1" s="1"/>
  <c r="G57" i="1"/>
  <c r="AV57" i="1" s="1"/>
  <c r="AW57" i="1" s="1"/>
  <c r="G58" i="1"/>
  <c r="AV58" i="1" s="1"/>
  <c r="AW58" i="1" s="1"/>
  <c r="G59" i="1"/>
  <c r="AV59" i="1" s="1"/>
  <c r="AW59" i="1" s="1"/>
  <c r="G60" i="1"/>
  <c r="AV60" i="1" s="1"/>
  <c r="AW60" i="1" s="1"/>
  <c r="G61" i="1"/>
  <c r="AV61" i="1" s="1"/>
  <c r="AW61" i="1" s="1"/>
  <c r="G62" i="1"/>
  <c r="AV62" i="1" s="1"/>
  <c r="AW62" i="1" s="1"/>
  <c r="G63" i="1"/>
  <c r="AV63" i="1" s="1"/>
  <c r="AW63" i="1" s="1"/>
  <c r="G64" i="1"/>
  <c r="AV64" i="1" s="1"/>
  <c r="AW64" i="1" s="1"/>
  <c r="G65" i="1"/>
  <c r="AV65" i="1" s="1"/>
  <c r="AW65" i="1" s="1"/>
  <c r="G66" i="1"/>
  <c r="AV66" i="1" s="1"/>
  <c r="AW66" i="1" s="1"/>
  <c r="G67" i="1"/>
  <c r="AV67" i="1" s="1"/>
  <c r="AW67" i="1" s="1"/>
  <c r="G68" i="1"/>
  <c r="AV68" i="1" s="1"/>
  <c r="AW68" i="1" s="1"/>
  <c r="G69" i="1"/>
  <c r="AV69" i="1" s="1"/>
  <c r="AW69" i="1" s="1"/>
  <c r="G70" i="1"/>
  <c r="AV70" i="1" s="1"/>
  <c r="AW70" i="1" s="1"/>
  <c r="G71" i="1"/>
  <c r="AV71" i="1" s="1"/>
  <c r="AW71" i="1" s="1"/>
  <c r="G72" i="1"/>
  <c r="AV72" i="1" s="1"/>
  <c r="AW72" i="1" s="1"/>
  <c r="G73" i="1"/>
  <c r="AV73" i="1" s="1"/>
  <c r="AW73" i="1" s="1"/>
  <c r="G74" i="1"/>
  <c r="AV74" i="1" s="1"/>
  <c r="AW74" i="1" s="1"/>
  <c r="G75" i="1"/>
  <c r="AV75" i="1" s="1"/>
  <c r="AW75" i="1" s="1"/>
  <c r="G76" i="1"/>
  <c r="AV76" i="1" s="1"/>
  <c r="AW76" i="1" s="1"/>
  <c r="G77" i="1"/>
  <c r="AV77" i="1" s="1"/>
  <c r="AW77" i="1" s="1"/>
  <c r="G78" i="1"/>
  <c r="AV78" i="1" s="1"/>
  <c r="AW78" i="1" s="1"/>
  <c r="G79" i="1"/>
  <c r="AV79" i="1" s="1"/>
  <c r="AW79" i="1" s="1"/>
  <c r="G80" i="1"/>
  <c r="AV80" i="1" s="1"/>
  <c r="AW80" i="1" s="1"/>
  <c r="G81" i="1"/>
  <c r="AV81" i="1" s="1"/>
  <c r="AW81" i="1" s="1"/>
  <c r="G82" i="1"/>
  <c r="AV82" i="1" s="1"/>
  <c r="AW82" i="1" s="1"/>
  <c r="G83" i="1"/>
  <c r="AV83" i="1" s="1"/>
  <c r="AW83" i="1" s="1"/>
  <c r="G84" i="1"/>
  <c r="AV84" i="1" s="1"/>
  <c r="AW84" i="1" s="1"/>
  <c r="G85" i="1"/>
  <c r="AV85" i="1" s="1"/>
  <c r="AW85" i="1" s="1"/>
  <c r="G86" i="1"/>
  <c r="AV86" i="1" s="1"/>
  <c r="AW86" i="1" s="1"/>
  <c r="G87" i="1"/>
  <c r="AV87" i="1" s="1"/>
  <c r="AW87" i="1" s="1"/>
  <c r="G88" i="1"/>
  <c r="AV88" i="1" s="1"/>
  <c r="AW88" i="1" s="1"/>
  <c r="G89" i="1"/>
  <c r="AV89" i="1" s="1"/>
  <c r="AW89" i="1" s="1"/>
  <c r="G90" i="1"/>
  <c r="AV90" i="1" s="1"/>
  <c r="AW90" i="1" s="1"/>
  <c r="G91" i="1"/>
  <c r="AV91" i="1" s="1"/>
  <c r="AW91" i="1" s="1"/>
  <c r="G92" i="1"/>
  <c r="AV92" i="1" s="1"/>
  <c r="AW92" i="1" s="1"/>
  <c r="G93" i="1"/>
  <c r="AV93" i="1" s="1"/>
  <c r="AW93" i="1" s="1"/>
  <c r="G94" i="1"/>
  <c r="AV94" i="1" s="1"/>
  <c r="AW94" i="1" s="1"/>
  <c r="G95" i="1"/>
  <c r="AV95" i="1" s="1"/>
  <c r="AW95" i="1" s="1"/>
  <c r="G96" i="1"/>
  <c r="AV96" i="1" s="1"/>
  <c r="AW96" i="1" s="1"/>
  <c r="G97" i="1"/>
  <c r="AV97" i="1" s="1"/>
  <c r="AW97" i="1" s="1"/>
  <c r="G98" i="1"/>
  <c r="AV98" i="1" s="1"/>
  <c r="AW98" i="1" s="1"/>
  <c r="G99" i="1"/>
  <c r="AV99" i="1" s="1"/>
  <c r="AW99" i="1" s="1"/>
  <c r="G100" i="1"/>
  <c r="AV100" i="1" s="1"/>
  <c r="AW100" i="1" s="1"/>
  <c r="G101" i="1"/>
  <c r="AV101" i="1" s="1"/>
  <c r="AW101" i="1" s="1"/>
  <c r="G102" i="1"/>
  <c r="AV102" i="1" s="1"/>
  <c r="AW102" i="1" s="1"/>
  <c r="G103" i="1"/>
  <c r="AV103" i="1" s="1"/>
  <c r="AW103" i="1" s="1"/>
  <c r="G104" i="1"/>
  <c r="AV104" i="1" s="1"/>
  <c r="AW104" i="1" s="1"/>
  <c r="G105" i="1"/>
  <c r="AV105" i="1" s="1"/>
  <c r="AW105" i="1" s="1"/>
  <c r="G106" i="1"/>
  <c r="AV106" i="1" s="1"/>
  <c r="AW106" i="1" s="1"/>
  <c r="G107" i="1"/>
  <c r="AV107" i="1" s="1"/>
  <c r="AW107" i="1" s="1"/>
  <c r="G108" i="1"/>
  <c r="AV108" i="1" s="1"/>
  <c r="AW108" i="1" s="1"/>
  <c r="G109" i="1"/>
  <c r="AV109" i="1" s="1"/>
  <c r="AW109" i="1" s="1"/>
  <c r="G110" i="1"/>
  <c r="AV110" i="1" s="1"/>
  <c r="AW110" i="1" s="1"/>
  <c r="G111" i="1"/>
  <c r="AV111" i="1" s="1"/>
  <c r="AW111" i="1" s="1"/>
  <c r="G112" i="1"/>
  <c r="AV112" i="1" s="1"/>
  <c r="AW112" i="1" s="1"/>
  <c r="G113" i="1"/>
  <c r="AV113" i="1" s="1"/>
  <c r="AW113" i="1" s="1"/>
  <c r="G114" i="1"/>
  <c r="AV114" i="1" s="1"/>
  <c r="AW114" i="1" s="1"/>
  <c r="G115" i="1"/>
  <c r="AV115" i="1" s="1"/>
  <c r="AW115" i="1" s="1"/>
  <c r="G116" i="1"/>
  <c r="AV116" i="1" s="1"/>
  <c r="AW116" i="1" s="1"/>
  <c r="G117" i="1"/>
  <c r="AV117" i="1" s="1"/>
  <c r="AW117" i="1" s="1"/>
  <c r="G118" i="1"/>
  <c r="AV118" i="1" s="1"/>
  <c r="AW118" i="1" s="1"/>
  <c r="G119" i="1"/>
  <c r="AV119" i="1" s="1"/>
  <c r="AW119" i="1" s="1"/>
  <c r="G120" i="1"/>
  <c r="AV120" i="1" s="1"/>
  <c r="AW120" i="1" s="1"/>
  <c r="G121" i="1"/>
  <c r="AV121" i="1" s="1"/>
  <c r="AW121" i="1" s="1"/>
  <c r="G122" i="1"/>
  <c r="AV122" i="1" s="1"/>
  <c r="AW122" i="1" s="1"/>
  <c r="G123" i="1"/>
  <c r="AV123" i="1" s="1"/>
  <c r="AW123" i="1" s="1"/>
  <c r="G124" i="1"/>
  <c r="AV124" i="1" s="1"/>
  <c r="AW124" i="1" s="1"/>
  <c r="G125" i="1"/>
  <c r="AV125" i="1" s="1"/>
  <c r="AW125" i="1" s="1"/>
  <c r="G126" i="1"/>
  <c r="AV126" i="1" s="1"/>
  <c r="AW126" i="1" s="1"/>
  <c r="G127" i="1"/>
  <c r="AV127" i="1" s="1"/>
  <c r="AW127" i="1" s="1"/>
  <c r="G128" i="1"/>
  <c r="AV128" i="1" s="1"/>
  <c r="AW128" i="1" s="1"/>
  <c r="G129" i="1"/>
  <c r="AV129" i="1" s="1"/>
  <c r="AW129" i="1" s="1"/>
  <c r="G130" i="1"/>
  <c r="AV130" i="1" s="1"/>
  <c r="AW130" i="1" s="1"/>
  <c r="G131" i="1"/>
  <c r="AV131" i="1" s="1"/>
  <c r="AW131" i="1" s="1"/>
  <c r="G132" i="1"/>
  <c r="AV132" i="1" s="1"/>
  <c r="AW132" i="1" s="1"/>
  <c r="G133" i="1"/>
  <c r="AV133" i="1" s="1"/>
  <c r="AW133" i="1" s="1"/>
  <c r="G134" i="1"/>
  <c r="AV134" i="1" s="1"/>
  <c r="AW134" i="1" s="1"/>
  <c r="G135" i="1"/>
  <c r="AV135" i="1" s="1"/>
  <c r="AW135" i="1" s="1"/>
  <c r="G136" i="1"/>
  <c r="AV136" i="1" s="1"/>
  <c r="AW136" i="1" s="1"/>
  <c r="G137" i="1"/>
  <c r="AV137" i="1" s="1"/>
  <c r="AW137" i="1" s="1"/>
  <c r="G138" i="1"/>
  <c r="AV138" i="1" s="1"/>
  <c r="AW138" i="1" s="1"/>
  <c r="G139" i="1"/>
  <c r="AV139" i="1" s="1"/>
  <c r="AW139" i="1" s="1"/>
  <c r="G140" i="1"/>
  <c r="AV140" i="1" s="1"/>
  <c r="AW140" i="1" s="1"/>
  <c r="G141" i="1"/>
  <c r="AV141" i="1" s="1"/>
  <c r="AW141" i="1" s="1"/>
  <c r="G142" i="1"/>
  <c r="AV142" i="1" s="1"/>
  <c r="AW142" i="1" s="1"/>
  <c r="G143" i="1"/>
  <c r="AV143" i="1" s="1"/>
  <c r="AW143" i="1" s="1"/>
  <c r="G144" i="1"/>
  <c r="AV144" i="1" s="1"/>
  <c r="AW144" i="1" s="1"/>
  <c r="G145" i="1"/>
  <c r="AV145" i="1" s="1"/>
  <c r="AW145" i="1" s="1"/>
  <c r="G146" i="1"/>
  <c r="AV146" i="1" s="1"/>
  <c r="AW146" i="1" s="1"/>
  <c r="AQ115" i="1" l="1"/>
  <c r="AR115" i="1" s="1"/>
  <c r="AQ75" i="1"/>
  <c r="AR75" i="1" s="1"/>
  <c r="AQ51" i="1"/>
  <c r="AR51" i="1" s="1"/>
  <c r="AQ27" i="1"/>
  <c r="AR27" i="1" s="1"/>
  <c r="AQ146" i="1"/>
  <c r="AR146" i="1" s="1"/>
  <c r="AQ138" i="1"/>
  <c r="AR138" i="1" s="1"/>
  <c r="AQ130" i="1"/>
  <c r="AR130" i="1" s="1"/>
  <c r="AQ122" i="1"/>
  <c r="AR122" i="1" s="1"/>
  <c r="AQ114" i="1"/>
  <c r="AR114" i="1" s="1"/>
  <c r="AQ106" i="1"/>
  <c r="AR106" i="1" s="1"/>
  <c r="AQ98" i="1"/>
  <c r="AR98" i="1" s="1"/>
  <c r="AQ90" i="1"/>
  <c r="AR90" i="1" s="1"/>
  <c r="AQ82" i="1"/>
  <c r="AR82" i="1" s="1"/>
  <c r="AQ74" i="1"/>
  <c r="AR74" i="1" s="1"/>
  <c r="AQ66" i="1"/>
  <c r="AR66" i="1" s="1"/>
  <c r="AQ58" i="1"/>
  <c r="AR58" i="1" s="1"/>
  <c r="AQ50" i="1"/>
  <c r="AR50" i="1" s="1"/>
  <c r="AQ42" i="1"/>
  <c r="AR42" i="1" s="1"/>
  <c r="AQ34" i="1"/>
  <c r="AR34" i="1" s="1"/>
  <c r="AQ26" i="1"/>
  <c r="AR26" i="1" s="1"/>
  <c r="AQ139" i="1"/>
  <c r="AR139" i="1" s="1"/>
  <c r="AQ145" i="1"/>
  <c r="AR145" i="1" s="1"/>
  <c r="AQ137" i="1"/>
  <c r="AR137" i="1" s="1"/>
  <c r="AQ129" i="1"/>
  <c r="AR129" i="1" s="1"/>
  <c r="AQ121" i="1"/>
  <c r="AR121" i="1" s="1"/>
  <c r="AQ113" i="1"/>
  <c r="AR113" i="1" s="1"/>
  <c r="AQ105" i="1"/>
  <c r="AR105" i="1" s="1"/>
  <c r="AQ97" i="1"/>
  <c r="AR97" i="1" s="1"/>
  <c r="AQ89" i="1"/>
  <c r="AR89" i="1" s="1"/>
  <c r="AQ81" i="1"/>
  <c r="AR81" i="1" s="1"/>
  <c r="AQ73" i="1"/>
  <c r="AR73" i="1" s="1"/>
  <c r="AQ65" i="1"/>
  <c r="AR65" i="1" s="1"/>
  <c r="AQ57" i="1"/>
  <c r="AR57" i="1" s="1"/>
  <c r="AQ49" i="1"/>
  <c r="AR49" i="1" s="1"/>
  <c r="AQ41" i="1"/>
  <c r="AR41" i="1" s="1"/>
  <c r="AQ33" i="1"/>
  <c r="AR33" i="1" s="1"/>
  <c r="AQ25" i="1"/>
  <c r="AR25" i="1" s="1"/>
  <c r="AQ107" i="1"/>
  <c r="AR107" i="1" s="1"/>
  <c r="AQ144" i="1"/>
  <c r="AR144" i="1" s="1"/>
  <c r="AQ136" i="1"/>
  <c r="AR136" i="1" s="1"/>
  <c r="AQ128" i="1"/>
  <c r="AR128" i="1" s="1"/>
  <c r="AQ120" i="1"/>
  <c r="AR120" i="1" s="1"/>
  <c r="AQ112" i="1"/>
  <c r="AR112" i="1" s="1"/>
  <c r="AQ104" i="1"/>
  <c r="AR104" i="1" s="1"/>
  <c r="AQ96" i="1"/>
  <c r="AR96" i="1" s="1"/>
  <c r="AQ88" i="1"/>
  <c r="AR88" i="1" s="1"/>
  <c r="AQ80" i="1"/>
  <c r="AR80" i="1" s="1"/>
  <c r="AQ72" i="1"/>
  <c r="AR72" i="1" s="1"/>
  <c r="AQ64" i="1"/>
  <c r="AR64" i="1" s="1"/>
  <c r="AQ56" i="1"/>
  <c r="AR56" i="1" s="1"/>
  <c r="AQ48" i="1"/>
  <c r="AR48" i="1" s="1"/>
  <c r="AQ40" i="1"/>
  <c r="AR40" i="1" s="1"/>
  <c r="AQ32" i="1"/>
  <c r="AR32" i="1" s="1"/>
  <c r="AQ24" i="1"/>
  <c r="AR24" i="1" s="1"/>
  <c r="AQ59" i="1"/>
  <c r="AR59" i="1" s="1"/>
  <c r="AQ143" i="1"/>
  <c r="AR143" i="1" s="1"/>
  <c r="AQ135" i="1"/>
  <c r="AR135" i="1" s="1"/>
  <c r="AQ127" i="1"/>
  <c r="AR127" i="1" s="1"/>
  <c r="AQ119" i="1"/>
  <c r="AR119" i="1" s="1"/>
  <c r="AQ111" i="1"/>
  <c r="AR111" i="1" s="1"/>
  <c r="AQ103" i="1"/>
  <c r="AR103" i="1" s="1"/>
  <c r="AQ95" i="1"/>
  <c r="AR95" i="1" s="1"/>
  <c r="AQ87" i="1"/>
  <c r="AR87" i="1" s="1"/>
  <c r="AQ79" i="1"/>
  <c r="AR79" i="1" s="1"/>
  <c r="AQ71" i="1"/>
  <c r="AR71" i="1" s="1"/>
  <c r="AQ63" i="1"/>
  <c r="AR63" i="1" s="1"/>
  <c r="AQ55" i="1"/>
  <c r="AR55" i="1" s="1"/>
  <c r="AQ47" i="1"/>
  <c r="AR47" i="1" s="1"/>
  <c r="AQ39" i="1"/>
  <c r="AR39" i="1" s="1"/>
  <c r="AQ31" i="1"/>
  <c r="AR31" i="1" s="1"/>
  <c r="AQ123" i="1"/>
  <c r="AR123" i="1" s="1"/>
  <c r="AQ83" i="1"/>
  <c r="AR83" i="1" s="1"/>
  <c r="AQ35" i="1"/>
  <c r="AR35" i="1" s="1"/>
  <c r="AQ142" i="1"/>
  <c r="AR142" i="1" s="1"/>
  <c r="AQ134" i="1"/>
  <c r="AR134" i="1" s="1"/>
  <c r="AQ126" i="1"/>
  <c r="AR126" i="1" s="1"/>
  <c r="AQ118" i="1"/>
  <c r="AR118" i="1" s="1"/>
  <c r="AQ110" i="1"/>
  <c r="AR110" i="1" s="1"/>
  <c r="AQ102" i="1"/>
  <c r="AR102" i="1" s="1"/>
  <c r="AQ94" i="1"/>
  <c r="AR94" i="1" s="1"/>
  <c r="AQ86" i="1"/>
  <c r="AR86" i="1" s="1"/>
  <c r="AQ78" i="1"/>
  <c r="AR78" i="1" s="1"/>
  <c r="AQ70" i="1"/>
  <c r="AR70" i="1" s="1"/>
  <c r="AQ62" i="1"/>
  <c r="AR62" i="1" s="1"/>
  <c r="AQ54" i="1"/>
  <c r="AR54" i="1" s="1"/>
  <c r="AQ46" i="1"/>
  <c r="AR46" i="1" s="1"/>
  <c r="AQ38" i="1"/>
  <c r="AR38" i="1" s="1"/>
  <c r="AQ30" i="1"/>
  <c r="AR30" i="1" s="1"/>
  <c r="AQ131" i="1"/>
  <c r="AR131" i="1" s="1"/>
  <c r="AQ91" i="1"/>
  <c r="AR91" i="1" s="1"/>
  <c r="AQ141" i="1"/>
  <c r="AR141" i="1" s="1"/>
  <c r="AQ133" i="1"/>
  <c r="AR133" i="1" s="1"/>
  <c r="AQ125" i="1"/>
  <c r="AR125" i="1" s="1"/>
  <c r="AQ117" i="1"/>
  <c r="AR117" i="1" s="1"/>
  <c r="AQ109" i="1"/>
  <c r="AR109" i="1" s="1"/>
  <c r="AQ101" i="1"/>
  <c r="AR101" i="1" s="1"/>
  <c r="AQ93" i="1"/>
  <c r="AR93" i="1" s="1"/>
  <c r="AQ85" i="1"/>
  <c r="AR85" i="1" s="1"/>
  <c r="AQ77" i="1"/>
  <c r="AR77" i="1" s="1"/>
  <c r="AQ69" i="1"/>
  <c r="AR69" i="1" s="1"/>
  <c r="AQ61" i="1"/>
  <c r="AR61" i="1" s="1"/>
  <c r="AQ53" i="1"/>
  <c r="AR53" i="1" s="1"/>
  <c r="AQ45" i="1"/>
  <c r="AR45" i="1" s="1"/>
  <c r="AQ37" i="1"/>
  <c r="AR37" i="1" s="1"/>
  <c r="AQ29" i="1"/>
  <c r="AR29" i="1" s="1"/>
  <c r="AQ99" i="1"/>
  <c r="AR99" i="1" s="1"/>
  <c r="AQ67" i="1"/>
  <c r="AR67" i="1" s="1"/>
  <c r="AQ43" i="1"/>
  <c r="AR43" i="1" s="1"/>
  <c r="AQ140" i="1"/>
  <c r="AR140" i="1" s="1"/>
  <c r="AQ132" i="1"/>
  <c r="AR132" i="1" s="1"/>
  <c r="AQ124" i="1"/>
  <c r="AR124" i="1" s="1"/>
  <c r="AQ116" i="1"/>
  <c r="AR116" i="1" s="1"/>
  <c r="AQ108" i="1"/>
  <c r="AR108" i="1" s="1"/>
  <c r="AQ100" i="1"/>
  <c r="AR100" i="1" s="1"/>
  <c r="AQ92" i="1"/>
  <c r="AR92" i="1" s="1"/>
  <c r="AQ84" i="1"/>
  <c r="AR84" i="1" s="1"/>
  <c r="AQ76" i="1"/>
  <c r="AR76" i="1" s="1"/>
  <c r="AQ68" i="1"/>
  <c r="AR68" i="1" s="1"/>
  <c r="AQ60" i="1"/>
  <c r="AR60" i="1" s="1"/>
  <c r="AQ52" i="1"/>
  <c r="AR52" i="1" s="1"/>
  <c r="AQ44" i="1"/>
  <c r="AR44" i="1" s="1"/>
  <c r="AQ36" i="1"/>
  <c r="AR36" i="1" s="1"/>
  <c r="AQ28" i="1"/>
  <c r="AR28" i="1" s="1"/>
  <c r="N19" i="1"/>
  <c r="AQ19" i="1"/>
  <c r="AR19" i="1" s="1"/>
  <c r="N11" i="1"/>
  <c r="AQ11" i="1"/>
  <c r="AR11" i="1" s="1"/>
  <c r="N3" i="1"/>
  <c r="AQ3" i="1"/>
  <c r="AR3" i="1" s="1"/>
  <c r="N18" i="1"/>
  <c r="AQ18" i="1"/>
  <c r="AR18" i="1" s="1"/>
  <c r="N10" i="1"/>
  <c r="AQ10" i="1"/>
  <c r="AR10" i="1" s="1"/>
  <c r="N17" i="1"/>
  <c r="AQ17" i="1"/>
  <c r="AR17" i="1" s="1"/>
  <c r="N9" i="1"/>
  <c r="AQ9" i="1"/>
  <c r="AR9" i="1" s="1"/>
  <c r="N16" i="1"/>
  <c r="AQ16" i="1"/>
  <c r="AR16" i="1" s="1"/>
  <c r="N8" i="1"/>
  <c r="AQ8" i="1"/>
  <c r="AR8" i="1" s="1"/>
  <c r="N23" i="1"/>
  <c r="AQ23" i="1"/>
  <c r="AR23" i="1" s="1"/>
  <c r="N15" i="1"/>
  <c r="AQ15" i="1"/>
  <c r="AR15" i="1" s="1"/>
  <c r="N7" i="1"/>
  <c r="AQ7" i="1"/>
  <c r="AR7" i="1" s="1"/>
  <c r="N22" i="1"/>
  <c r="AQ22" i="1"/>
  <c r="AR22" i="1" s="1"/>
  <c r="N14" i="1"/>
  <c r="AQ14" i="1"/>
  <c r="AR14" i="1" s="1"/>
  <c r="N6" i="1"/>
  <c r="AQ6" i="1"/>
  <c r="AR6" i="1" s="1"/>
  <c r="N21" i="1"/>
  <c r="AQ21" i="1"/>
  <c r="AR21" i="1" s="1"/>
  <c r="N13" i="1"/>
  <c r="AQ13" i="1"/>
  <c r="AR13" i="1" s="1"/>
  <c r="N5" i="1"/>
  <c r="AQ5" i="1"/>
  <c r="AR5" i="1" s="1"/>
  <c r="N20" i="1"/>
  <c r="AQ20" i="1"/>
  <c r="AR20" i="1" s="1"/>
  <c r="N12" i="1"/>
  <c r="AQ12" i="1"/>
  <c r="AR12" i="1" s="1"/>
  <c r="N4" i="1"/>
  <c r="AQ4" i="1"/>
  <c r="AR4" i="1" s="1"/>
  <c r="Q131" i="1"/>
  <c r="N131" i="1"/>
  <c r="Q75" i="1"/>
  <c r="N75" i="1"/>
  <c r="N35" i="1"/>
  <c r="Q35" i="1"/>
  <c r="N146" i="1"/>
  <c r="Q146" i="1"/>
  <c r="Q138" i="1"/>
  <c r="N138" i="1"/>
  <c r="Q130" i="1"/>
  <c r="N130" i="1"/>
  <c r="Q122" i="1"/>
  <c r="N122" i="1"/>
  <c r="Q114" i="1"/>
  <c r="N114" i="1"/>
  <c r="Q106" i="1"/>
  <c r="N106" i="1"/>
  <c r="Q98" i="1"/>
  <c r="N98" i="1"/>
  <c r="Q90" i="1"/>
  <c r="N90" i="1"/>
  <c r="N82" i="1"/>
  <c r="Q82" i="1"/>
  <c r="Q74" i="1"/>
  <c r="N74" i="1"/>
  <c r="Q66" i="1"/>
  <c r="N66" i="1"/>
  <c r="Q58" i="1"/>
  <c r="N58" i="1"/>
  <c r="Q50" i="1"/>
  <c r="N50" i="1"/>
  <c r="Q42" i="1"/>
  <c r="N42" i="1"/>
  <c r="Q34" i="1"/>
  <c r="N34" i="1"/>
  <c r="Q26" i="1"/>
  <c r="N26" i="1"/>
  <c r="N99" i="1"/>
  <c r="Q99" i="1"/>
  <c r="Q145" i="1"/>
  <c r="N145" i="1"/>
  <c r="Q137" i="1"/>
  <c r="N137" i="1"/>
  <c r="Q129" i="1"/>
  <c r="N129" i="1"/>
  <c r="Q121" i="1"/>
  <c r="N121" i="1"/>
  <c r="N113" i="1"/>
  <c r="Q113" i="1"/>
  <c r="Q105" i="1"/>
  <c r="N105" i="1"/>
  <c r="Q97" i="1"/>
  <c r="N97" i="1"/>
  <c r="Q89" i="1"/>
  <c r="N89" i="1"/>
  <c r="N81" i="1"/>
  <c r="Q81" i="1"/>
  <c r="Q73" i="1"/>
  <c r="N73" i="1"/>
  <c r="Q65" i="1"/>
  <c r="N65" i="1"/>
  <c r="N57" i="1"/>
  <c r="Q57" i="1"/>
  <c r="N49" i="1"/>
  <c r="Q49" i="1"/>
  <c r="N41" i="1"/>
  <c r="Q41" i="1"/>
  <c r="N33" i="1"/>
  <c r="Q33" i="1"/>
  <c r="N25" i="1"/>
  <c r="Q25" i="1"/>
  <c r="Q123" i="1"/>
  <c r="N123" i="1"/>
  <c r="Q59" i="1"/>
  <c r="N59" i="1"/>
  <c r="N144" i="1"/>
  <c r="Q144" i="1"/>
  <c r="N136" i="1"/>
  <c r="Q136" i="1"/>
  <c r="N128" i="1"/>
  <c r="Q128" i="1"/>
  <c r="N120" i="1"/>
  <c r="Q120" i="1"/>
  <c r="N112" i="1"/>
  <c r="Q112" i="1"/>
  <c r="N104" i="1"/>
  <c r="Q104" i="1"/>
  <c r="N96" i="1"/>
  <c r="Q96" i="1"/>
  <c r="N88" i="1"/>
  <c r="Q88" i="1"/>
  <c r="N80" i="1"/>
  <c r="Q80" i="1"/>
  <c r="N72" i="1"/>
  <c r="Q72" i="1"/>
  <c r="N64" i="1"/>
  <c r="Q64" i="1"/>
  <c r="N56" i="1"/>
  <c r="Q56" i="1"/>
  <c r="N48" i="1"/>
  <c r="Q48" i="1"/>
  <c r="N40" i="1"/>
  <c r="Q40" i="1"/>
  <c r="N32" i="1"/>
  <c r="Q32" i="1"/>
  <c r="Q24" i="1"/>
  <c r="N24" i="1"/>
  <c r="N91" i="1"/>
  <c r="Q91" i="1"/>
  <c r="Q143" i="1"/>
  <c r="N143" i="1"/>
  <c r="Q135" i="1"/>
  <c r="N135" i="1"/>
  <c r="Q127" i="1"/>
  <c r="N127" i="1"/>
  <c r="Q119" i="1"/>
  <c r="N119" i="1"/>
  <c r="Q111" i="1"/>
  <c r="N111" i="1"/>
  <c r="Q103" i="1"/>
  <c r="N103" i="1"/>
  <c r="Q95" i="1"/>
  <c r="N95" i="1"/>
  <c r="Q87" i="1"/>
  <c r="N87" i="1"/>
  <c r="Q79" i="1"/>
  <c r="N79" i="1"/>
  <c r="N63" i="1"/>
  <c r="Q63" i="1"/>
  <c r="N55" i="1"/>
  <c r="Q55" i="1"/>
  <c r="N47" i="1"/>
  <c r="Q47" i="1"/>
  <c r="N39" i="1"/>
  <c r="Q39" i="1"/>
  <c r="N31" i="1"/>
  <c r="Q31" i="1"/>
  <c r="N142" i="1"/>
  <c r="Q142" i="1"/>
  <c r="Q134" i="1"/>
  <c r="N134" i="1"/>
  <c r="N126" i="1"/>
  <c r="Q126" i="1"/>
  <c r="N118" i="1"/>
  <c r="Q118" i="1"/>
  <c r="N110" i="1"/>
  <c r="Q110" i="1"/>
  <c r="Q102" i="1"/>
  <c r="N102" i="1"/>
  <c r="Q94" i="1"/>
  <c r="N94" i="1"/>
  <c r="Q86" i="1"/>
  <c r="N86" i="1"/>
  <c r="Q78" i="1"/>
  <c r="N78" i="1"/>
  <c r="Q70" i="1"/>
  <c r="N70" i="1"/>
  <c r="N54" i="1"/>
  <c r="Q54" i="1"/>
  <c r="N46" i="1"/>
  <c r="Q46" i="1"/>
  <c r="N38" i="1"/>
  <c r="Q38" i="1"/>
  <c r="N30" i="1"/>
  <c r="Q30" i="1"/>
  <c r="Q139" i="1"/>
  <c r="N139" i="1"/>
  <c r="Q115" i="1"/>
  <c r="N115" i="1"/>
  <c r="N83" i="1"/>
  <c r="Q83" i="1"/>
  <c r="Q51" i="1"/>
  <c r="N51" i="1"/>
  <c r="N27" i="1"/>
  <c r="Q27" i="1"/>
  <c r="Q133" i="1"/>
  <c r="N133" i="1"/>
  <c r="N109" i="1"/>
  <c r="Q109" i="1"/>
  <c r="N85" i="1"/>
  <c r="Q85" i="1"/>
  <c r="N69" i="1"/>
  <c r="Q69" i="1"/>
  <c r="Q53" i="1"/>
  <c r="N53" i="1"/>
  <c r="Q45" i="1"/>
  <c r="N45" i="1"/>
  <c r="Q29" i="1"/>
  <c r="N29" i="1"/>
  <c r="N107" i="1"/>
  <c r="Q107" i="1"/>
  <c r="Q67" i="1"/>
  <c r="N67" i="1"/>
  <c r="Q43" i="1"/>
  <c r="N43" i="1"/>
  <c r="Q141" i="1"/>
  <c r="N141" i="1"/>
  <c r="Q125" i="1"/>
  <c r="N125" i="1"/>
  <c r="Q117" i="1"/>
  <c r="N117" i="1"/>
  <c r="Q101" i="1"/>
  <c r="N101" i="1"/>
  <c r="Q93" i="1"/>
  <c r="N93" i="1"/>
  <c r="N77" i="1"/>
  <c r="Q77" i="1"/>
  <c r="Q61" i="1"/>
  <c r="N61" i="1"/>
  <c r="Q37" i="1"/>
  <c r="N37" i="1"/>
  <c r="N140" i="1"/>
  <c r="Q140" i="1"/>
  <c r="Q132" i="1"/>
  <c r="N132" i="1"/>
  <c r="Q124" i="1"/>
  <c r="N124" i="1"/>
  <c r="N116" i="1"/>
  <c r="Q116" i="1"/>
  <c r="N108" i="1"/>
  <c r="Q108" i="1"/>
  <c r="N100" i="1"/>
  <c r="Q100" i="1"/>
  <c r="N92" i="1"/>
  <c r="Q92" i="1"/>
  <c r="N84" i="1"/>
  <c r="Q84" i="1"/>
  <c r="N76" i="1"/>
  <c r="Q76" i="1"/>
  <c r="N68" i="1"/>
  <c r="Q68" i="1"/>
  <c r="Q60" i="1"/>
  <c r="N60" i="1"/>
  <c r="Q52" i="1"/>
  <c r="N52" i="1"/>
  <c r="Q44" i="1"/>
  <c r="N44" i="1"/>
  <c r="N36" i="1"/>
  <c r="Q36" i="1"/>
  <c r="N28" i="1"/>
  <c r="Q28" i="1"/>
  <c r="Q71" i="1"/>
  <c r="N71" i="1"/>
  <c r="N62" i="1"/>
  <c r="Q62" i="1"/>
  <c r="G2" i="1"/>
  <c r="P23" i="1"/>
  <c r="Q23" i="1" s="1"/>
  <c r="P22" i="1"/>
  <c r="Q22" i="1" s="1"/>
  <c r="P21" i="1"/>
  <c r="Q21" i="1" s="1"/>
  <c r="X21" i="1" s="1"/>
  <c r="AA21" i="1" s="1"/>
  <c r="P20" i="1"/>
  <c r="Q20" i="1" s="1"/>
  <c r="X20" i="1" s="1"/>
  <c r="AA20" i="1" s="1"/>
  <c r="P19" i="1"/>
  <c r="Q19" i="1" s="1"/>
  <c r="P18" i="1"/>
  <c r="Q18" i="1" s="1"/>
  <c r="X18" i="1" s="1"/>
  <c r="AA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X12" i="1" s="1"/>
  <c r="AA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P3" i="1"/>
  <c r="Q3" i="1" s="1"/>
  <c r="AL2" i="1"/>
  <c r="AM2" i="1" s="1"/>
  <c r="AK2" i="1"/>
  <c r="AF2" i="1"/>
  <c r="Z2" i="1"/>
  <c r="R2" i="1"/>
  <c r="P2" i="1"/>
  <c r="M2" i="1"/>
  <c r="X22" i="1" l="1"/>
  <c r="AA22" i="1" s="1"/>
  <c r="X7" i="1"/>
  <c r="AA7" i="1" s="1"/>
  <c r="X15" i="1"/>
  <c r="AA15" i="1" s="1"/>
  <c r="AB15" i="1" s="1"/>
  <c r="AD15" i="1" s="1"/>
  <c r="AG15" i="1" s="1"/>
  <c r="AI15" i="1" s="1"/>
  <c r="X6" i="1"/>
  <c r="AA6" i="1" s="1"/>
  <c r="AB6" i="1" s="1"/>
  <c r="AD6" i="1" s="1"/>
  <c r="AG6" i="1" s="1"/>
  <c r="AI6" i="1" s="1"/>
  <c r="X16" i="1"/>
  <c r="AA16" i="1" s="1"/>
  <c r="AC16" i="1" s="1"/>
  <c r="AH16" i="1" s="1"/>
  <c r="X3" i="1"/>
  <c r="AA3" i="1" s="1"/>
  <c r="AB3" i="1" s="1"/>
  <c r="AD3" i="1" s="1"/>
  <c r="AG3" i="1" s="1"/>
  <c r="AI3" i="1" s="1"/>
  <c r="X9" i="1"/>
  <c r="AA9" i="1" s="1"/>
  <c r="AC9" i="1" s="1"/>
  <c r="AH9" i="1" s="1"/>
  <c r="X23" i="1"/>
  <c r="AA23" i="1" s="1"/>
  <c r="AC23" i="1" s="1"/>
  <c r="AH23" i="1" s="1"/>
  <c r="X17" i="1"/>
  <c r="AA17" i="1" s="1"/>
  <c r="AB17" i="1" s="1"/>
  <c r="AD17" i="1" s="1"/>
  <c r="AG17" i="1" s="1"/>
  <c r="AI17" i="1" s="1"/>
  <c r="X11" i="1"/>
  <c r="AA11" i="1" s="1"/>
  <c r="AB11" i="1" s="1"/>
  <c r="AD11" i="1" s="1"/>
  <c r="AG11" i="1" s="1"/>
  <c r="AI11" i="1" s="1"/>
  <c r="X5" i="1"/>
  <c r="AA5" i="1" s="1"/>
  <c r="AC5" i="1" s="1"/>
  <c r="AH5" i="1" s="1"/>
  <c r="X14" i="1"/>
  <c r="AA14" i="1" s="1"/>
  <c r="AC14" i="1" s="1"/>
  <c r="AH14" i="1" s="1"/>
  <c r="X62" i="1"/>
  <c r="AA62" i="1" s="1"/>
  <c r="AB62" i="1" s="1"/>
  <c r="AD62" i="1" s="1"/>
  <c r="AG62" i="1" s="1"/>
  <c r="AI62" i="1" s="1"/>
  <c r="X76" i="1"/>
  <c r="AA76" i="1" s="1"/>
  <c r="AC76" i="1" s="1"/>
  <c r="AH76" i="1" s="1"/>
  <c r="X108" i="1"/>
  <c r="AA108" i="1" s="1"/>
  <c r="AC108" i="1" s="1"/>
  <c r="AH108" i="1" s="1"/>
  <c r="Q2" i="1"/>
  <c r="N2" i="1"/>
  <c r="X13" i="1"/>
  <c r="AA13" i="1" s="1"/>
  <c r="AC13" i="1" s="1"/>
  <c r="AH13" i="1" s="1"/>
  <c r="X8" i="1"/>
  <c r="AA8" i="1" s="1"/>
  <c r="AB8" i="1" s="1"/>
  <c r="AD8" i="1" s="1"/>
  <c r="AG8" i="1" s="1"/>
  <c r="AI8" i="1" s="1"/>
  <c r="X10" i="1"/>
  <c r="AA10" i="1" s="1"/>
  <c r="AB10" i="1" s="1"/>
  <c r="AD10" i="1" s="1"/>
  <c r="AG10" i="1" s="1"/>
  <c r="AI10" i="1" s="1"/>
  <c r="X19" i="1"/>
  <c r="AA19" i="1" s="1"/>
  <c r="AB19" i="1" s="1"/>
  <c r="AD19" i="1" s="1"/>
  <c r="AG19" i="1" s="1"/>
  <c r="AI19" i="1" s="1"/>
  <c r="X4" i="1"/>
  <c r="AA4" i="1" s="1"/>
  <c r="AB4" i="1" s="1"/>
  <c r="AD4" i="1" s="1"/>
  <c r="AG4" i="1" s="1"/>
  <c r="AI4" i="1" s="1"/>
  <c r="X140" i="1"/>
  <c r="AA140" i="1" s="1"/>
  <c r="AB140" i="1" s="1"/>
  <c r="AD140" i="1" s="1"/>
  <c r="AG140" i="1" s="1"/>
  <c r="AI140" i="1" s="1"/>
  <c r="X89" i="1"/>
  <c r="AA89" i="1" s="1"/>
  <c r="AB89" i="1" s="1"/>
  <c r="AD89" i="1" s="1"/>
  <c r="AG89" i="1" s="1"/>
  <c r="AI89" i="1" s="1"/>
  <c r="X121" i="1"/>
  <c r="AA121" i="1" s="1"/>
  <c r="AC121" i="1" s="1"/>
  <c r="AH121" i="1" s="1"/>
  <c r="X50" i="1"/>
  <c r="AA50" i="1" s="1"/>
  <c r="AC50" i="1" s="1"/>
  <c r="AH50" i="1" s="1"/>
  <c r="X114" i="1"/>
  <c r="AA114" i="1" s="1"/>
  <c r="AB114" i="1" s="1"/>
  <c r="AD114" i="1" s="1"/>
  <c r="AG114" i="1" s="1"/>
  <c r="AI114" i="1" s="1"/>
  <c r="X36" i="1"/>
  <c r="AA36" i="1" s="1"/>
  <c r="AC36" i="1" s="1"/>
  <c r="AH36" i="1" s="1"/>
  <c r="X68" i="1"/>
  <c r="AA68" i="1" s="1"/>
  <c r="AC68" i="1" s="1"/>
  <c r="AH68" i="1" s="1"/>
  <c r="X100" i="1"/>
  <c r="AA100" i="1" s="1"/>
  <c r="AB100" i="1" s="1"/>
  <c r="AD100" i="1" s="1"/>
  <c r="AG100" i="1" s="1"/>
  <c r="AI100" i="1" s="1"/>
  <c r="X109" i="1"/>
  <c r="AA109" i="1" s="1"/>
  <c r="AB109" i="1" s="1"/>
  <c r="AD109" i="1" s="1"/>
  <c r="AG109" i="1" s="1"/>
  <c r="AI109" i="1" s="1"/>
  <c r="X30" i="1"/>
  <c r="AA30" i="1" s="1"/>
  <c r="AB30" i="1" s="1"/>
  <c r="AD30" i="1" s="1"/>
  <c r="AG30" i="1" s="1"/>
  <c r="AI30" i="1" s="1"/>
  <c r="X47" i="1"/>
  <c r="AA47" i="1" s="1"/>
  <c r="AC47" i="1" s="1"/>
  <c r="AH47" i="1" s="1"/>
  <c r="X91" i="1"/>
  <c r="AA91" i="1" s="1"/>
  <c r="AB91" i="1" s="1"/>
  <c r="AD91" i="1" s="1"/>
  <c r="AG91" i="1" s="1"/>
  <c r="AI91" i="1" s="1"/>
  <c r="X48" i="1"/>
  <c r="AA48" i="1" s="1"/>
  <c r="AB48" i="1" s="1"/>
  <c r="AD48" i="1" s="1"/>
  <c r="AG48" i="1" s="1"/>
  <c r="AI48" i="1" s="1"/>
  <c r="X80" i="1"/>
  <c r="AA80" i="1" s="1"/>
  <c r="AB80" i="1" s="1"/>
  <c r="AD80" i="1" s="1"/>
  <c r="AG80" i="1" s="1"/>
  <c r="AI80" i="1" s="1"/>
  <c r="X35" i="1"/>
  <c r="AA35" i="1" s="1"/>
  <c r="AC35" i="1" s="1"/>
  <c r="AH35" i="1" s="1"/>
  <c r="X84" i="1"/>
  <c r="AA84" i="1" s="1"/>
  <c r="AB84" i="1" s="1"/>
  <c r="AD84" i="1" s="1"/>
  <c r="AG84" i="1" s="1"/>
  <c r="AI84" i="1" s="1"/>
  <c r="X112" i="1"/>
  <c r="AA112" i="1" s="1"/>
  <c r="AB112" i="1" s="1"/>
  <c r="AD112" i="1" s="1"/>
  <c r="AG112" i="1" s="1"/>
  <c r="AI112" i="1" s="1"/>
  <c r="X116" i="1"/>
  <c r="AA116" i="1" s="1"/>
  <c r="AC116" i="1" s="1"/>
  <c r="AH116" i="1" s="1"/>
  <c r="X69" i="1"/>
  <c r="AA69" i="1" s="1"/>
  <c r="AB69" i="1" s="1"/>
  <c r="AD69" i="1" s="1"/>
  <c r="AG69" i="1" s="1"/>
  <c r="AI69" i="1" s="1"/>
  <c r="X46" i="1"/>
  <c r="AA46" i="1" s="1"/>
  <c r="AC46" i="1" s="1"/>
  <c r="AH46" i="1" s="1"/>
  <c r="X118" i="1"/>
  <c r="AA118" i="1" s="1"/>
  <c r="AB118" i="1" s="1"/>
  <c r="AD118" i="1" s="1"/>
  <c r="AG118" i="1" s="1"/>
  <c r="AI118" i="1" s="1"/>
  <c r="X31" i="1"/>
  <c r="AA31" i="1" s="1"/>
  <c r="AB31" i="1" s="1"/>
  <c r="AD31" i="1" s="1"/>
  <c r="AG31" i="1" s="1"/>
  <c r="AI31" i="1" s="1"/>
  <c r="X63" i="1"/>
  <c r="AA63" i="1" s="1"/>
  <c r="AB63" i="1" s="1"/>
  <c r="AD63" i="1" s="1"/>
  <c r="AG63" i="1" s="1"/>
  <c r="AI63" i="1" s="1"/>
  <c r="X32" i="1"/>
  <c r="AA32" i="1" s="1"/>
  <c r="AB32" i="1" s="1"/>
  <c r="AD32" i="1" s="1"/>
  <c r="AG32" i="1" s="1"/>
  <c r="AI32" i="1" s="1"/>
  <c r="X64" i="1"/>
  <c r="AA64" i="1" s="1"/>
  <c r="AB64" i="1" s="1"/>
  <c r="AD64" i="1" s="1"/>
  <c r="AG64" i="1" s="1"/>
  <c r="AI64" i="1" s="1"/>
  <c r="X96" i="1"/>
  <c r="AA96" i="1" s="1"/>
  <c r="AC96" i="1" s="1"/>
  <c r="AH96" i="1" s="1"/>
  <c r="AC20" i="1"/>
  <c r="AH20" i="1" s="1"/>
  <c r="AB20" i="1"/>
  <c r="AD20" i="1" s="1"/>
  <c r="AG20" i="1" s="1"/>
  <c r="AI20" i="1" s="1"/>
  <c r="AB7" i="1"/>
  <c r="AD7" i="1" s="1"/>
  <c r="AG7" i="1" s="1"/>
  <c r="AI7" i="1" s="1"/>
  <c r="AC7" i="1"/>
  <c r="AH7" i="1" s="1"/>
  <c r="AC12" i="1"/>
  <c r="AH12" i="1" s="1"/>
  <c r="AB12" i="1"/>
  <c r="AD12" i="1" s="1"/>
  <c r="AG12" i="1" s="1"/>
  <c r="AI12" i="1" s="1"/>
  <c r="AC22" i="1"/>
  <c r="AH22" i="1" s="1"/>
  <c r="AB22" i="1"/>
  <c r="AD22" i="1" s="1"/>
  <c r="AG22" i="1" s="1"/>
  <c r="AI22" i="1" s="1"/>
  <c r="AB14" i="1"/>
  <c r="AD14" i="1" s="1"/>
  <c r="AG14" i="1" s="1"/>
  <c r="AI14" i="1" s="1"/>
  <c r="AC19" i="1"/>
  <c r="AH19" i="1" s="1"/>
  <c r="AC62" i="1"/>
  <c r="AH62" i="1" s="1"/>
  <c r="AC21" i="1"/>
  <c r="AH21" i="1" s="1"/>
  <c r="AB21" i="1"/>
  <c r="AD21" i="1" s="1"/>
  <c r="AG21" i="1" s="1"/>
  <c r="AI21" i="1" s="1"/>
  <c r="AC18" i="1"/>
  <c r="AH18" i="1" s="1"/>
  <c r="AB18" i="1"/>
  <c r="AD18" i="1" s="1"/>
  <c r="AG18" i="1" s="1"/>
  <c r="AI18" i="1" s="1"/>
  <c r="X65" i="1"/>
  <c r="AA65" i="1" s="1"/>
  <c r="X97" i="1"/>
  <c r="AA97" i="1" s="1"/>
  <c r="X129" i="1"/>
  <c r="AA129" i="1" s="1"/>
  <c r="X77" i="1"/>
  <c r="AA77" i="1" s="1"/>
  <c r="X107" i="1"/>
  <c r="AA107" i="1" s="1"/>
  <c r="X83" i="1"/>
  <c r="AA83" i="1" s="1"/>
  <c r="X38" i="1"/>
  <c r="AA38" i="1" s="1"/>
  <c r="X110" i="1"/>
  <c r="AA110" i="1" s="1"/>
  <c r="X142" i="1"/>
  <c r="AA142" i="1" s="1"/>
  <c r="X55" i="1"/>
  <c r="AA55" i="1" s="1"/>
  <c r="X56" i="1"/>
  <c r="AA56" i="1" s="1"/>
  <c r="X88" i="1"/>
  <c r="AA88" i="1" s="1"/>
  <c r="X120" i="1"/>
  <c r="AA120" i="1" s="1"/>
  <c r="X41" i="1"/>
  <c r="AA41" i="1" s="1"/>
  <c r="X123" i="1"/>
  <c r="AA123" i="1" s="1"/>
  <c r="X145" i="1"/>
  <c r="AA145" i="1" s="1"/>
  <c r="X42" i="1"/>
  <c r="AA42" i="1" s="1"/>
  <c r="X74" i="1"/>
  <c r="AA74" i="1" s="1"/>
  <c r="X106" i="1"/>
  <c r="AA106" i="1" s="1"/>
  <c r="X138" i="1"/>
  <c r="AA138" i="1" s="1"/>
  <c r="X131" i="1"/>
  <c r="AA131" i="1" s="1"/>
  <c r="X28" i="1"/>
  <c r="AA28" i="1" s="1"/>
  <c r="X92" i="1"/>
  <c r="AA92" i="1" s="1"/>
  <c r="X85" i="1"/>
  <c r="AA85" i="1" s="1"/>
  <c r="X27" i="1"/>
  <c r="AA27" i="1" s="1"/>
  <c r="X54" i="1"/>
  <c r="AA54" i="1" s="1"/>
  <c r="X126" i="1"/>
  <c r="AA126" i="1" s="1"/>
  <c r="X39" i="1"/>
  <c r="AA39" i="1" s="1"/>
  <c r="X40" i="1"/>
  <c r="AA40" i="1" s="1"/>
  <c r="X72" i="1"/>
  <c r="AA72" i="1" s="1"/>
  <c r="X104" i="1"/>
  <c r="AA104" i="1" s="1"/>
  <c r="X136" i="1"/>
  <c r="AA136" i="1" s="1"/>
  <c r="X71" i="1"/>
  <c r="AA71" i="1" s="1"/>
  <c r="X52" i="1"/>
  <c r="AA52" i="1" s="1"/>
  <c r="X93" i="1"/>
  <c r="AA93" i="1" s="1"/>
  <c r="X141" i="1"/>
  <c r="AA141" i="1" s="1"/>
  <c r="X115" i="1"/>
  <c r="AA115" i="1" s="1"/>
  <c r="X86" i="1"/>
  <c r="AA86" i="1" s="1"/>
  <c r="X103" i="1"/>
  <c r="AA103" i="1" s="1"/>
  <c r="X135" i="1"/>
  <c r="AA135" i="1" s="1"/>
  <c r="X128" i="1"/>
  <c r="AA128" i="1" s="1"/>
  <c r="X49" i="1"/>
  <c r="AA49" i="1" s="1"/>
  <c r="X81" i="1"/>
  <c r="AA81" i="1" s="1"/>
  <c r="X113" i="1"/>
  <c r="AA113" i="1" s="1"/>
  <c r="X60" i="1"/>
  <c r="AA60" i="1" s="1"/>
  <c r="X124" i="1"/>
  <c r="AA124" i="1" s="1"/>
  <c r="X37" i="1"/>
  <c r="AA37" i="1" s="1"/>
  <c r="X101" i="1"/>
  <c r="AA101" i="1" s="1"/>
  <c r="X43" i="1"/>
  <c r="AA43" i="1" s="1"/>
  <c r="X29" i="1"/>
  <c r="AA29" i="1" s="1"/>
  <c r="X139" i="1"/>
  <c r="AA139" i="1" s="1"/>
  <c r="X94" i="1"/>
  <c r="AA94" i="1" s="1"/>
  <c r="X79" i="1"/>
  <c r="AA79" i="1" s="1"/>
  <c r="X111" i="1"/>
  <c r="AA111" i="1" s="1"/>
  <c r="X143" i="1"/>
  <c r="AA143" i="1" s="1"/>
  <c r="X25" i="1"/>
  <c r="AA25" i="1" s="1"/>
  <c r="X57" i="1"/>
  <c r="AA57" i="1" s="1"/>
  <c r="X99" i="1"/>
  <c r="AA99" i="1" s="1"/>
  <c r="X82" i="1"/>
  <c r="AA82" i="1" s="1"/>
  <c r="X146" i="1"/>
  <c r="AA146" i="1" s="1"/>
  <c r="X132" i="1"/>
  <c r="AA132" i="1" s="1"/>
  <c r="X61" i="1"/>
  <c r="AA61" i="1" s="1"/>
  <c r="X117" i="1"/>
  <c r="AA117" i="1" s="1"/>
  <c r="X67" i="1"/>
  <c r="AA67" i="1" s="1"/>
  <c r="X45" i="1"/>
  <c r="AA45" i="1" s="1"/>
  <c r="X51" i="1"/>
  <c r="AA51" i="1" s="1"/>
  <c r="X70" i="1"/>
  <c r="AA70" i="1" s="1"/>
  <c r="X102" i="1"/>
  <c r="AA102" i="1" s="1"/>
  <c r="X134" i="1"/>
  <c r="AA134" i="1" s="1"/>
  <c r="X87" i="1"/>
  <c r="AA87" i="1" s="1"/>
  <c r="X119" i="1"/>
  <c r="AA119" i="1" s="1"/>
  <c r="X26" i="1"/>
  <c r="AA26" i="1" s="1"/>
  <c r="X58" i="1"/>
  <c r="AA58" i="1" s="1"/>
  <c r="X90" i="1"/>
  <c r="AA90" i="1" s="1"/>
  <c r="X122" i="1"/>
  <c r="AA122" i="1" s="1"/>
  <c r="X144" i="1"/>
  <c r="AA144" i="1" s="1"/>
  <c r="X33" i="1"/>
  <c r="AA33" i="1" s="1"/>
  <c r="X44" i="1"/>
  <c r="AA44" i="1" s="1"/>
  <c r="X125" i="1"/>
  <c r="AA125" i="1" s="1"/>
  <c r="X53" i="1"/>
  <c r="AA53" i="1" s="1"/>
  <c r="X133" i="1"/>
  <c r="AA133" i="1" s="1"/>
  <c r="X78" i="1"/>
  <c r="AA78" i="1" s="1"/>
  <c r="X95" i="1"/>
  <c r="AA95" i="1" s="1"/>
  <c r="X127" i="1"/>
  <c r="AA127" i="1" s="1"/>
  <c r="X24" i="1"/>
  <c r="AA24" i="1" s="1"/>
  <c r="X59" i="1"/>
  <c r="AA59" i="1" s="1"/>
  <c r="X73" i="1"/>
  <c r="AA73" i="1" s="1"/>
  <c r="X105" i="1"/>
  <c r="AA105" i="1" s="1"/>
  <c r="X137" i="1"/>
  <c r="AA137" i="1" s="1"/>
  <c r="X34" i="1"/>
  <c r="AA34" i="1" s="1"/>
  <c r="X66" i="1"/>
  <c r="AA66" i="1" s="1"/>
  <c r="X98" i="1"/>
  <c r="AA98" i="1" s="1"/>
  <c r="X130" i="1"/>
  <c r="AA130" i="1" s="1"/>
  <c r="X75" i="1"/>
  <c r="AA75" i="1" s="1"/>
  <c r="S2" i="1"/>
  <c r="AN2" i="1"/>
  <c r="AO2" i="1" s="1"/>
  <c r="AP2" i="1" s="1"/>
  <c r="AQ2" i="1" s="1"/>
  <c r="AR2" i="1" s="1"/>
  <c r="AS2" i="1"/>
  <c r="AT2" i="1" s="1"/>
  <c r="AU2" i="1" s="1"/>
  <c r="AV2" i="1" s="1"/>
  <c r="AW2" i="1" s="1"/>
  <c r="U2" i="1"/>
  <c r="W2" i="1" s="1"/>
  <c r="AC15" i="1" l="1"/>
  <c r="AH15" i="1" s="1"/>
  <c r="AC6" i="1"/>
  <c r="AH6" i="1" s="1"/>
  <c r="AX6" i="1" s="1"/>
  <c r="AB16" i="1"/>
  <c r="AD16" i="1" s="1"/>
  <c r="AG16" i="1" s="1"/>
  <c r="AI16" i="1" s="1"/>
  <c r="AX16" i="1" s="1"/>
  <c r="AC3" i="1"/>
  <c r="AH3" i="1" s="1"/>
  <c r="AX3" i="1" s="1"/>
  <c r="AB9" i="1"/>
  <c r="AD9" i="1" s="1"/>
  <c r="AG9" i="1" s="1"/>
  <c r="AI9" i="1" s="1"/>
  <c r="AB35" i="1"/>
  <c r="AD35" i="1" s="1"/>
  <c r="AG35" i="1" s="1"/>
  <c r="AI35" i="1" s="1"/>
  <c r="AX35" i="1" s="1"/>
  <c r="AC11" i="1"/>
  <c r="AH11" i="1" s="1"/>
  <c r="AB13" i="1"/>
  <c r="AD13" i="1" s="1"/>
  <c r="AG13" i="1" s="1"/>
  <c r="AI13" i="1" s="1"/>
  <c r="AX13" i="1" s="1"/>
  <c r="AB50" i="1"/>
  <c r="AD50" i="1" s="1"/>
  <c r="AG50" i="1" s="1"/>
  <c r="AI50" i="1" s="1"/>
  <c r="AX50" i="1" s="1"/>
  <c r="AC17" i="1"/>
  <c r="AH17" i="1" s="1"/>
  <c r="AX17" i="1" s="1"/>
  <c r="AB5" i="1"/>
  <c r="AD5" i="1" s="1"/>
  <c r="AG5" i="1" s="1"/>
  <c r="AI5" i="1" s="1"/>
  <c r="AX5" i="1" s="1"/>
  <c r="AB68" i="1"/>
  <c r="AD68" i="1" s="1"/>
  <c r="AG68" i="1" s="1"/>
  <c r="AI68" i="1" s="1"/>
  <c r="AX68" i="1" s="1"/>
  <c r="AZ68" i="1" s="1"/>
  <c r="BA68" i="1" s="1"/>
  <c r="AB23" i="1"/>
  <c r="AD23" i="1" s="1"/>
  <c r="AG23" i="1" s="1"/>
  <c r="AI23" i="1" s="1"/>
  <c r="AX23" i="1" s="1"/>
  <c r="AC140" i="1"/>
  <c r="AH140" i="1" s="1"/>
  <c r="AX140" i="1" s="1"/>
  <c r="AB108" i="1"/>
  <c r="AD108" i="1" s="1"/>
  <c r="AG108" i="1" s="1"/>
  <c r="AI108" i="1" s="1"/>
  <c r="AX108" i="1" s="1"/>
  <c r="AC109" i="1"/>
  <c r="AH109" i="1" s="1"/>
  <c r="AX109" i="1" s="1"/>
  <c r="AC64" i="1"/>
  <c r="AH64" i="1" s="1"/>
  <c r="AX64" i="1" s="1"/>
  <c r="AC118" i="1"/>
  <c r="AH118" i="1" s="1"/>
  <c r="AX118" i="1" s="1"/>
  <c r="AY118" i="1" s="1"/>
  <c r="AC8" i="1"/>
  <c r="AH8" i="1" s="1"/>
  <c r="AX8" i="1" s="1"/>
  <c r="AB121" i="1"/>
  <c r="AD121" i="1" s="1"/>
  <c r="AG121" i="1" s="1"/>
  <c r="AI121" i="1" s="1"/>
  <c r="AX121" i="1" s="1"/>
  <c r="AB47" i="1"/>
  <c r="AD47" i="1" s="1"/>
  <c r="AG47" i="1" s="1"/>
  <c r="AI47" i="1" s="1"/>
  <c r="AX47" i="1" s="1"/>
  <c r="AC32" i="1"/>
  <c r="AH32" i="1" s="1"/>
  <c r="AX32" i="1" s="1"/>
  <c r="AC63" i="1"/>
  <c r="AH63" i="1" s="1"/>
  <c r="AX63" i="1" s="1"/>
  <c r="AB76" i="1"/>
  <c r="AD76" i="1" s="1"/>
  <c r="AG76" i="1" s="1"/>
  <c r="AI76" i="1" s="1"/>
  <c r="AX76" i="1" s="1"/>
  <c r="AC84" i="1"/>
  <c r="AH84" i="1" s="1"/>
  <c r="AX84" i="1" s="1"/>
  <c r="AY84" i="1" s="1"/>
  <c r="AB46" i="1"/>
  <c r="AD46" i="1" s="1"/>
  <c r="AG46" i="1" s="1"/>
  <c r="AI46" i="1" s="1"/>
  <c r="AX46" i="1" s="1"/>
  <c r="AB36" i="1"/>
  <c r="AD36" i="1" s="1"/>
  <c r="AG36" i="1" s="1"/>
  <c r="AI36" i="1" s="1"/>
  <c r="AX36" i="1" s="1"/>
  <c r="AC80" i="1"/>
  <c r="AH80" i="1" s="1"/>
  <c r="AX80" i="1" s="1"/>
  <c r="AZ80" i="1" s="1"/>
  <c r="BA80" i="1" s="1"/>
  <c r="AC10" i="1"/>
  <c r="AH10" i="1" s="1"/>
  <c r="AC100" i="1"/>
  <c r="AH100" i="1" s="1"/>
  <c r="AX100" i="1" s="1"/>
  <c r="AY100" i="1" s="1"/>
  <c r="AC4" i="1"/>
  <c r="AH4" i="1" s="1"/>
  <c r="AX4" i="1" s="1"/>
  <c r="AY4" i="1" s="1"/>
  <c r="AX7" i="1"/>
  <c r="AY7" i="1" s="1"/>
  <c r="AZ17" i="1"/>
  <c r="BA17" i="1" s="1"/>
  <c r="AX15" i="1"/>
  <c r="AC114" i="1"/>
  <c r="AH114" i="1" s="1"/>
  <c r="AX114" i="1" s="1"/>
  <c r="AX18" i="1"/>
  <c r="AC30" i="1"/>
  <c r="AH30" i="1" s="1"/>
  <c r="AX30" i="1" s="1"/>
  <c r="AX14" i="1"/>
  <c r="AB116" i="1"/>
  <c r="AD116" i="1" s="1"/>
  <c r="AG116" i="1" s="1"/>
  <c r="AI116" i="1" s="1"/>
  <c r="AX116" i="1" s="1"/>
  <c r="AX21" i="1"/>
  <c r="AX22" i="1"/>
  <c r="AX20" i="1"/>
  <c r="AX62" i="1"/>
  <c r="AX19" i="1"/>
  <c r="AX12" i="1"/>
  <c r="AC89" i="1"/>
  <c r="AH89" i="1" s="1"/>
  <c r="AX89" i="1" s="1"/>
  <c r="AC69" i="1"/>
  <c r="AH69" i="1" s="1"/>
  <c r="AX69" i="1" s="1"/>
  <c r="AC48" i="1"/>
  <c r="AH48" i="1" s="1"/>
  <c r="AX48" i="1" s="1"/>
  <c r="AB96" i="1"/>
  <c r="AD96" i="1" s="1"/>
  <c r="AG96" i="1" s="1"/>
  <c r="AI96" i="1" s="1"/>
  <c r="AX96" i="1" s="1"/>
  <c r="AC91" i="1"/>
  <c r="AH91" i="1" s="1"/>
  <c r="AX91" i="1" s="1"/>
  <c r="AC31" i="1"/>
  <c r="AH31" i="1" s="1"/>
  <c r="AX31" i="1" s="1"/>
  <c r="AC112" i="1"/>
  <c r="AH112" i="1" s="1"/>
  <c r="AX112" i="1" s="1"/>
  <c r="AB73" i="1"/>
  <c r="AD73" i="1" s="1"/>
  <c r="AG73" i="1" s="1"/>
  <c r="AI73" i="1" s="1"/>
  <c r="AC73" i="1"/>
  <c r="AH73" i="1" s="1"/>
  <c r="AC125" i="1"/>
  <c r="AH125" i="1" s="1"/>
  <c r="AB125" i="1"/>
  <c r="AD125" i="1" s="1"/>
  <c r="AG125" i="1" s="1"/>
  <c r="AI125" i="1" s="1"/>
  <c r="AC119" i="1"/>
  <c r="AH119" i="1" s="1"/>
  <c r="AB119" i="1"/>
  <c r="AD119" i="1" s="1"/>
  <c r="AG119" i="1" s="1"/>
  <c r="AI119" i="1" s="1"/>
  <c r="AC117" i="1"/>
  <c r="AH117" i="1" s="1"/>
  <c r="AB117" i="1"/>
  <c r="AD117" i="1" s="1"/>
  <c r="AG117" i="1" s="1"/>
  <c r="AI117" i="1" s="1"/>
  <c r="AC143" i="1"/>
  <c r="AH143" i="1" s="1"/>
  <c r="AB143" i="1"/>
  <c r="AD143" i="1" s="1"/>
  <c r="AG143" i="1" s="1"/>
  <c r="AI143" i="1" s="1"/>
  <c r="AC37" i="1"/>
  <c r="AH37" i="1" s="1"/>
  <c r="AB37" i="1"/>
  <c r="AD37" i="1" s="1"/>
  <c r="AG37" i="1" s="1"/>
  <c r="AI37" i="1" s="1"/>
  <c r="AC103" i="1"/>
  <c r="AH103" i="1" s="1"/>
  <c r="AB103" i="1"/>
  <c r="AD103" i="1" s="1"/>
  <c r="AG103" i="1" s="1"/>
  <c r="AI103" i="1" s="1"/>
  <c r="AB136" i="1"/>
  <c r="AD136" i="1" s="1"/>
  <c r="AG136" i="1" s="1"/>
  <c r="AI136" i="1" s="1"/>
  <c r="AC136" i="1"/>
  <c r="AH136" i="1" s="1"/>
  <c r="AC85" i="1"/>
  <c r="AH85" i="1" s="1"/>
  <c r="AB85" i="1"/>
  <c r="AD85" i="1" s="1"/>
  <c r="AG85" i="1" s="1"/>
  <c r="AI85" i="1" s="1"/>
  <c r="AB145" i="1"/>
  <c r="AD145" i="1" s="1"/>
  <c r="AG145" i="1" s="1"/>
  <c r="AI145" i="1" s="1"/>
  <c r="AC145" i="1"/>
  <c r="AH145" i="1" s="1"/>
  <c r="AC110" i="1"/>
  <c r="AH110" i="1" s="1"/>
  <c r="AB110" i="1"/>
  <c r="AD110" i="1" s="1"/>
  <c r="AG110" i="1" s="1"/>
  <c r="AI110" i="1" s="1"/>
  <c r="AC75" i="1"/>
  <c r="AH75" i="1" s="1"/>
  <c r="AB75" i="1"/>
  <c r="AD75" i="1" s="1"/>
  <c r="AG75" i="1" s="1"/>
  <c r="AI75" i="1" s="1"/>
  <c r="AC59" i="1"/>
  <c r="AH59" i="1" s="1"/>
  <c r="AB59" i="1"/>
  <c r="AD59" i="1" s="1"/>
  <c r="AG59" i="1" s="1"/>
  <c r="AI59" i="1" s="1"/>
  <c r="AC44" i="1"/>
  <c r="AH44" i="1" s="1"/>
  <c r="AB44" i="1"/>
  <c r="AD44" i="1" s="1"/>
  <c r="AG44" i="1" s="1"/>
  <c r="AI44" i="1" s="1"/>
  <c r="AB87" i="1"/>
  <c r="AD87" i="1" s="1"/>
  <c r="AG87" i="1" s="1"/>
  <c r="AI87" i="1" s="1"/>
  <c r="AC87" i="1"/>
  <c r="AH87" i="1" s="1"/>
  <c r="AC61" i="1"/>
  <c r="AH61" i="1" s="1"/>
  <c r="AB61" i="1"/>
  <c r="AD61" i="1" s="1"/>
  <c r="AG61" i="1" s="1"/>
  <c r="AI61" i="1" s="1"/>
  <c r="AB111" i="1"/>
  <c r="AD111" i="1" s="1"/>
  <c r="AG111" i="1" s="1"/>
  <c r="AI111" i="1" s="1"/>
  <c r="AC111" i="1"/>
  <c r="AH111" i="1" s="1"/>
  <c r="AC124" i="1"/>
  <c r="AH124" i="1" s="1"/>
  <c r="AB124" i="1"/>
  <c r="AD124" i="1" s="1"/>
  <c r="AG124" i="1" s="1"/>
  <c r="AI124" i="1" s="1"/>
  <c r="AC86" i="1"/>
  <c r="AH86" i="1" s="1"/>
  <c r="AB86" i="1"/>
  <c r="AD86" i="1" s="1"/>
  <c r="AG86" i="1" s="1"/>
  <c r="AI86" i="1" s="1"/>
  <c r="AB104" i="1"/>
  <c r="AD104" i="1" s="1"/>
  <c r="AG104" i="1" s="1"/>
  <c r="AI104" i="1" s="1"/>
  <c r="AC104" i="1"/>
  <c r="AH104" i="1" s="1"/>
  <c r="AC92" i="1"/>
  <c r="AH92" i="1" s="1"/>
  <c r="AB92" i="1"/>
  <c r="AD92" i="1" s="1"/>
  <c r="AG92" i="1" s="1"/>
  <c r="AI92" i="1" s="1"/>
  <c r="AC123" i="1"/>
  <c r="AH123" i="1" s="1"/>
  <c r="AB123" i="1"/>
  <c r="AD123" i="1" s="1"/>
  <c r="AG123" i="1" s="1"/>
  <c r="AI123" i="1" s="1"/>
  <c r="AC38" i="1"/>
  <c r="AH38" i="1" s="1"/>
  <c r="AB38" i="1"/>
  <c r="AD38" i="1" s="1"/>
  <c r="AG38" i="1" s="1"/>
  <c r="AI38" i="1" s="1"/>
  <c r="AB130" i="1"/>
  <c r="AD130" i="1" s="1"/>
  <c r="AG130" i="1" s="1"/>
  <c r="AI130" i="1" s="1"/>
  <c r="AC130" i="1"/>
  <c r="AH130" i="1" s="1"/>
  <c r="AB24" i="1"/>
  <c r="AD24" i="1" s="1"/>
  <c r="AG24" i="1" s="1"/>
  <c r="AI24" i="1" s="1"/>
  <c r="AC24" i="1"/>
  <c r="AH24" i="1" s="1"/>
  <c r="AB33" i="1"/>
  <c r="AD33" i="1" s="1"/>
  <c r="AG33" i="1" s="1"/>
  <c r="AI33" i="1" s="1"/>
  <c r="AC33" i="1"/>
  <c r="AH33" i="1" s="1"/>
  <c r="AC134" i="1"/>
  <c r="AH134" i="1" s="1"/>
  <c r="AB134" i="1"/>
  <c r="AD134" i="1" s="1"/>
  <c r="AG134" i="1" s="1"/>
  <c r="AI134" i="1" s="1"/>
  <c r="AC132" i="1"/>
  <c r="AH132" i="1" s="1"/>
  <c r="AB132" i="1"/>
  <c r="AD132" i="1" s="1"/>
  <c r="AG132" i="1" s="1"/>
  <c r="AI132" i="1" s="1"/>
  <c r="AB79" i="1"/>
  <c r="AD79" i="1" s="1"/>
  <c r="AG79" i="1" s="1"/>
  <c r="AI79" i="1" s="1"/>
  <c r="AC79" i="1"/>
  <c r="AH79" i="1" s="1"/>
  <c r="AC60" i="1"/>
  <c r="AH60" i="1" s="1"/>
  <c r="AB60" i="1"/>
  <c r="AD60" i="1" s="1"/>
  <c r="AG60" i="1" s="1"/>
  <c r="AI60" i="1" s="1"/>
  <c r="AC115" i="1"/>
  <c r="AH115" i="1" s="1"/>
  <c r="AB115" i="1"/>
  <c r="AD115" i="1" s="1"/>
  <c r="AG115" i="1" s="1"/>
  <c r="AI115" i="1" s="1"/>
  <c r="AB72" i="1"/>
  <c r="AD72" i="1" s="1"/>
  <c r="AG72" i="1" s="1"/>
  <c r="AI72" i="1" s="1"/>
  <c r="AC72" i="1"/>
  <c r="AH72" i="1" s="1"/>
  <c r="AC28" i="1"/>
  <c r="AH28" i="1" s="1"/>
  <c r="AB28" i="1"/>
  <c r="AD28" i="1" s="1"/>
  <c r="AG28" i="1" s="1"/>
  <c r="AI28" i="1" s="1"/>
  <c r="AB41" i="1"/>
  <c r="AD41" i="1" s="1"/>
  <c r="AG41" i="1" s="1"/>
  <c r="AI41" i="1" s="1"/>
  <c r="AC41" i="1"/>
  <c r="AH41" i="1" s="1"/>
  <c r="AC83" i="1"/>
  <c r="AH83" i="1" s="1"/>
  <c r="AB83" i="1"/>
  <c r="AD83" i="1" s="1"/>
  <c r="AG83" i="1" s="1"/>
  <c r="AI83" i="1" s="1"/>
  <c r="AC98" i="1"/>
  <c r="AH98" i="1" s="1"/>
  <c r="AB98" i="1"/>
  <c r="AD98" i="1" s="1"/>
  <c r="AG98" i="1" s="1"/>
  <c r="AI98" i="1" s="1"/>
  <c r="AB127" i="1"/>
  <c r="AD127" i="1" s="1"/>
  <c r="AG127" i="1" s="1"/>
  <c r="AI127" i="1" s="1"/>
  <c r="AC127" i="1"/>
  <c r="AH127" i="1" s="1"/>
  <c r="AB144" i="1"/>
  <c r="AD144" i="1" s="1"/>
  <c r="AG144" i="1" s="1"/>
  <c r="AI144" i="1" s="1"/>
  <c r="AC144" i="1"/>
  <c r="AH144" i="1" s="1"/>
  <c r="AC102" i="1"/>
  <c r="AH102" i="1" s="1"/>
  <c r="AB102" i="1"/>
  <c r="AD102" i="1" s="1"/>
  <c r="AG102" i="1" s="1"/>
  <c r="AI102" i="1" s="1"/>
  <c r="AC146" i="1"/>
  <c r="AH146" i="1" s="1"/>
  <c r="AB146" i="1"/>
  <c r="AD146" i="1" s="1"/>
  <c r="AG146" i="1" s="1"/>
  <c r="AI146" i="1" s="1"/>
  <c r="AC94" i="1"/>
  <c r="AH94" i="1" s="1"/>
  <c r="AB94" i="1"/>
  <c r="AD94" i="1" s="1"/>
  <c r="AG94" i="1" s="1"/>
  <c r="AI94" i="1" s="1"/>
  <c r="AB113" i="1"/>
  <c r="AD113" i="1" s="1"/>
  <c r="AG113" i="1" s="1"/>
  <c r="AI113" i="1" s="1"/>
  <c r="AC113" i="1"/>
  <c r="AH113" i="1" s="1"/>
  <c r="AB40" i="1"/>
  <c r="AD40" i="1" s="1"/>
  <c r="AG40" i="1" s="1"/>
  <c r="AI40" i="1" s="1"/>
  <c r="AC40" i="1"/>
  <c r="AH40" i="1" s="1"/>
  <c r="AC131" i="1"/>
  <c r="AH131" i="1" s="1"/>
  <c r="AB131" i="1"/>
  <c r="AD131" i="1" s="1"/>
  <c r="AG131" i="1" s="1"/>
  <c r="AI131" i="1" s="1"/>
  <c r="AB120" i="1"/>
  <c r="AD120" i="1" s="1"/>
  <c r="AG120" i="1" s="1"/>
  <c r="AI120" i="1" s="1"/>
  <c r="AC120" i="1"/>
  <c r="AH120" i="1" s="1"/>
  <c r="AC107" i="1"/>
  <c r="AH107" i="1" s="1"/>
  <c r="AB107" i="1"/>
  <c r="AD107" i="1" s="1"/>
  <c r="AG107" i="1" s="1"/>
  <c r="AI107" i="1" s="1"/>
  <c r="AC66" i="1"/>
  <c r="AH66" i="1" s="1"/>
  <c r="AB66" i="1"/>
  <c r="AD66" i="1" s="1"/>
  <c r="AG66" i="1" s="1"/>
  <c r="AI66" i="1" s="1"/>
  <c r="AB95" i="1"/>
  <c r="AD95" i="1" s="1"/>
  <c r="AG95" i="1" s="1"/>
  <c r="AI95" i="1" s="1"/>
  <c r="AC95" i="1"/>
  <c r="AH95" i="1" s="1"/>
  <c r="AB122" i="1"/>
  <c r="AD122" i="1" s="1"/>
  <c r="AG122" i="1" s="1"/>
  <c r="AI122" i="1" s="1"/>
  <c r="AC122" i="1"/>
  <c r="AH122" i="1" s="1"/>
  <c r="AC70" i="1"/>
  <c r="AH70" i="1" s="1"/>
  <c r="AB70" i="1"/>
  <c r="AD70" i="1" s="1"/>
  <c r="AG70" i="1" s="1"/>
  <c r="AI70" i="1" s="1"/>
  <c r="AC82" i="1"/>
  <c r="AH82" i="1" s="1"/>
  <c r="AB82" i="1"/>
  <c r="AD82" i="1" s="1"/>
  <c r="AG82" i="1" s="1"/>
  <c r="AI82" i="1" s="1"/>
  <c r="AC139" i="1"/>
  <c r="AH139" i="1" s="1"/>
  <c r="AB139" i="1"/>
  <c r="AD139" i="1" s="1"/>
  <c r="AG139" i="1" s="1"/>
  <c r="AI139" i="1" s="1"/>
  <c r="AB81" i="1"/>
  <c r="AD81" i="1" s="1"/>
  <c r="AG81" i="1" s="1"/>
  <c r="AI81" i="1" s="1"/>
  <c r="AC81" i="1"/>
  <c r="AH81" i="1" s="1"/>
  <c r="AC141" i="1"/>
  <c r="AH141" i="1" s="1"/>
  <c r="AB141" i="1"/>
  <c r="AD141" i="1" s="1"/>
  <c r="AG141" i="1" s="1"/>
  <c r="AI141" i="1" s="1"/>
  <c r="AB39" i="1"/>
  <c r="AD39" i="1" s="1"/>
  <c r="AG39" i="1" s="1"/>
  <c r="AI39" i="1" s="1"/>
  <c r="AC39" i="1"/>
  <c r="AH39" i="1" s="1"/>
  <c r="AB138" i="1"/>
  <c r="AD138" i="1" s="1"/>
  <c r="AG138" i="1" s="1"/>
  <c r="AI138" i="1" s="1"/>
  <c r="AC138" i="1"/>
  <c r="AH138" i="1" s="1"/>
  <c r="AB88" i="1"/>
  <c r="AD88" i="1" s="1"/>
  <c r="AG88" i="1" s="1"/>
  <c r="AI88" i="1" s="1"/>
  <c r="AC88" i="1"/>
  <c r="AH88" i="1" s="1"/>
  <c r="AC77" i="1"/>
  <c r="AH77" i="1" s="1"/>
  <c r="AB77" i="1"/>
  <c r="AD77" i="1" s="1"/>
  <c r="AG77" i="1" s="1"/>
  <c r="AI77" i="1" s="1"/>
  <c r="AB34" i="1"/>
  <c r="AD34" i="1" s="1"/>
  <c r="AG34" i="1" s="1"/>
  <c r="AI34" i="1" s="1"/>
  <c r="AC34" i="1"/>
  <c r="AH34" i="1" s="1"/>
  <c r="AC78" i="1"/>
  <c r="AH78" i="1" s="1"/>
  <c r="AB78" i="1"/>
  <c r="AD78" i="1" s="1"/>
  <c r="AG78" i="1" s="1"/>
  <c r="AI78" i="1" s="1"/>
  <c r="AB90" i="1"/>
  <c r="AD90" i="1" s="1"/>
  <c r="AG90" i="1" s="1"/>
  <c r="AI90" i="1" s="1"/>
  <c r="AC90" i="1"/>
  <c r="AH90" i="1" s="1"/>
  <c r="AC51" i="1"/>
  <c r="AH51" i="1" s="1"/>
  <c r="AB51" i="1"/>
  <c r="AD51" i="1" s="1"/>
  <c r="AG51" i="1" s="1"/>
  <c r="AI51" i="1" s="1"/>
  <c r="AC99" i="1"/>
  <c r="AH99" i="1" s="1"/>
  <c r="AB99" i="1"/>
  <c r="AD99" i="1" s="1"/>
  <c r="AG99" i="1" s="1"/>
  <c r="AI99" i="1" s="1"/>
  <c r="AC29" i="1"/>
  <c r="AH29" i="1" s="1"/>
  <c r="AB29" i="1"/>
  <c r="AD29" i="1" s="1"/>
  <c r="AG29" i="1" s="1"/>
  <c r="AI29" i="1" s="1"/>
  <c r="AB49" i="1"/>
  <c r="AD49" i="1" s="1"/>
  <c r="AG49" i="1" s="1"/>
  <c r="AI49" i="1" s="1"/>
  <c r="AC49" i="1"/>
  <c r="AH49" i="1" s="1"/>
  <c r="AC93" i="1"/>
  <c r="AH93" i="1" s="1"/>
  <c r="AB93" i="1"/>
  <c r="AD93" i="1" s="1"/>
  <c r="AG93" i="1" s="1"/>
  <c r="AI93" i="1" s="1"/>
  <c r="AC126" i="1"/>
  <c r="AH126" i="1" s="1"/>
  <c r="AB126" i="1"/>
  <c r="AD126" i="1" s="1"/>
  <c r="AG126" i="1" s="1"/>
  <c r="AI126" i="1" s="1"/>
  <c r="AB106" i="1"/>
  <c r="AD106" i="1" s="1"/>
  <c r="AG106" i="1" s="1"/>
  <c r="AI106" i="1" s="1"/>
  <c r="AC106" i="1"/>
  <c r="AH106" i="1" s="1"/>
  <c r="AB56" i="1"/>
  <c r="AD56" i="1" s="1"/>
  <c r="AG56" i="1" s="1"/>
  <c r="AI56" i="1" s="1"/>
  <c r="AC56" i="1"/>
  <c r="AH56" i="1" s="1"/>
  <c r="AB129" i="1"/>
  <c r="AD129" i="1" s="1"/>
  <c r="AG129" i="1" s="1"/>
  <c r="AI129" i="1" s="1"/>
  <c r="AC129" i="1"/>
  <c r="AH129" i="1" s="1"/>
  <c r="AB137" i="1"/>
  <c r="AD137" i="1" s="1"/>
  <c r="AG137" i="1" s="1"/>
  <c r="AI137" i="1" s="1"/>
  <c r="AC137" i="1"/>
  <c r="AH137" i="1" s="1"/>
  <c r="AC133" i="1"/>
  <c r="AH133" i="1" s="1"/>
  <c r="AB133" i="1"/>
  <c r="AD133" i="1" s="1"/>
  <c r="AG133" i="1" s="1"/>
  <c r="AI133" i="1" s="1"/>
  <c r="AB58" i="1"/>
  <c r="AD58" i="1" s="1"/>
  <c r="AG58" i="1" s="1"/>
  <c r="AI58" i="1" s="1"/>
  <c r="AC58" i="1"/>
  <c r="AH58" i="1" s="1"/>
  <c r="AC45" i="1"/>
  <c r="AH45" i="1" s="1"/>
  <c r="AB45" i="1"/>
  <c r="AD45" i="1" s="1"/>
  <c r="AG45" i="1" s="1"/>
  <c r="AI45" i="1" s="1"/>
  <c r="AB57" i="1"/>
  <c r="AD57" i="1" s="1"/>
  <c r="AG57" i="1" s="1"/>
  <c r="AI57" i="1" s="1"/>
  <c r="AC57" i="1"/>
  <c r="AH57" i="1" s="1"/>
  <c r="AC43" i="1"/>
  <c r="AH43" i="1" s="1"/>
  <c r="AB43" i="1"/>
  <c r="AD43" i="1" s="1"/>
  <c r="AG43" i="1" s="1"/>
  <c r="AI43" i="1" s="1"/>
  <c r="AB128" i="1"/>
  <c r="AD128" i="1" s="1"/>
  <c r="AG128" i="1" s="1"/>
  <c r="AI128" i="1" s="1"/>
  <c r="AC128" i="1"/>
  <c r="AH128" i="1" s="1"/>
  <c r="AC52" i="1"/>
  <c r="AH52" i="1" s="1"/>
  <c r="AB52" i="1"/>
  <c r="AD52" i="1" s="1"/>
  <c r="AG52" i="1" s="1"/>
  <c r="AI52" i="1" s="1"/>
  <c r="AC54" i="1"/>
  <c r="AH54" i="1" s="1"/>
  <c r="AB54" i="1"/>
  <c r="AD54" i="1" s="1"/>
  <c r="AG54" i="1" s="1"/>
  <c r="AI54" i="1" s="1"/>
  <c r="AB74" i="1"/>
  <c r="AD74" i="1" s="1"/>
  <c r="AG74" i="1" s="1"/>
  <c r="AI74" i="1" s="1"/>
  <c r="AC74" i="1"/>
  <c r="AH74" i="1" s="1"/>
  <c r="AB55" i="1"/>
  <c r="AD55" i="1" s="1"/>
  <c r="AG55" i="1" s="1"/>
  <c r="AI55" i="1" s="1"/>
  <c r="AC55" i="1"/>
  <c r="AH55" i="1" s="1"/>
  <c r="AB97" i="1"/>
  <c r="AD97" i="1" s="1"/>
  <c r="AG97" i="1" s="1"/>
  <c r="AI97" i="1" s="1"/>
  <c r="AC97" i="1"/>
  <c r="AH97" i="1" s="1"/>
  <c r="AB105" i="1"/>
  <c r="AD105" i="1" s="1"/>
  <c r="AG105" i="1" s="1"/>
  <c r="AI105" i="1" s="1"/>
  <c r="AC105" i="1"/>
  <c r="AH105" i="1" s="1"/>
  <c r="AC53" i="1"/>
  <c r="AH53" i="1" s="1"/>
  <c r="AB53" i="1"/>
  <c r="AD53" i="1" s="1"/>
  <c r="AG53" i="1" s="1"/>
  <c r="AI53" i="1" s="1"/>
  <c r="AB26" i="1"/>
  <c r="AD26" i="1" s="1"/>
  <c r="AG26" i="1" s="1"/>
  <c r="AI26" i="1" s="1"/>
  <c r="AC26" i="1"/>
  <c r="AH26" i="1" s="1"/>
  <c r="AC67" i="1"/>
  <c r="AH67" i="1" s="1"/>
  <c r="AB67" i="1"/>
  <c r="AD67" i="1" s="1"/>
  <c r="AG67" i="1" s="1"/>
  <c r="AI67" i="1" s="1"/>
  <c r="AB25" i="1"/>
  <c r="AD25" i="1" s="1"/>
  <c r="AG25" i="1" s="1"/>
  <c r="AI25" i="1" s="1"/>
  <c r="AC25" i="1"/>
  <c r="AH25" i="1" s="1"/>
  <c r="AC101" i="1"/>
  <c r="AH101" i="1" s="1"/>
  <c r="AB101" i="1"/>
  <c r="AD101" i="1" s="1"/>
  <c r="AG101" i="1" s="1"/>
  <c r="AI101" i="1" s="1"/>
  <c r="AB135" i="1"/>
  <c r="AD135" i="1" s="1"/>
  <c r="AG135" i="1" s="1"/>
  <c r="AI135" i="1" s="1"/>
  <c r="AC135" i="1"/>
  <c r="AH135" i="1" s="1"/>
  <c r="AB71" i="1"/>
  <c r="AD71" i="1" s="1"/>
  <c r="AG71" i="1" s="1"/>
  <c r="AI71" i="1" s="1"/>
  <c r="AC71" i="1"/>
  <c r="AH71" i="1" s="1"/>
  <c r="AC27" i="1"/>
  <c r="AH27" i="1" s="1"/>
  <c r="AB27" i="1"/>
  <c r="AD27" i="1" s="1"/>
  <c r="AG27" i="1" s="1"/>
  <c r="AI27" i="1" s="1"/>
  <c r="AB42" i="1"/>
  <c r="AD42" i="1" s="1"/>
  <c r="AG42" i="1" s="1"/>
  <c r="AI42" i="1" s="1"/>
  <c r="AC42" i="1"/>
  <c r="AH42" i="1" s="1"/>
  <c r="AC142" i="1"/>
  <c r="AH142" i="1" s="1"/>
  <c r="AB142" i="1"/>
  <c r="AD142" i="1" s="1"/>
  <c r="AG142" i="1" s="1"/>
  <c r="AI142" i="1" s="1"/>
  <c r="AB65" i="1"/>
  <c r="AD65" i="1" s="1"/>
  <c r="AG65" i="1" s="1"/>
  <c r="AI65" i="1" s="1"/>
  <c r="AC65" i="1"/>
  <c r="AH65" i="1" s="1"/>
  <c r="X2" i="1"/>
  <c r="AX11" i="1" l="1"/>
  <c r="AY11" i="1" s="1"/>
  <c r="AX9" i="1"/>
  <c r="AY9" i="1" s="1"/>
  <c r="AX10" i="1"/>
  <c r="AY10" i="1" s="1"/>
  <c r="AX97" i="1"/>
  <c r="AY97" i="1" s="1"/>
  <c r="AX129" i="1"/>
  <c r="AZ129" i="1" s="1"/>
  <c r="BA129" i="1" s="1"/>
  <c r="AZ84" i="1"/>
  <c r="BA84" i="1" s="1"/>
  <c r="AY68" i="1"/>
  <c r="AX87" i="1"/>
  <c r="AZ87" i="1" s="1"/>
  <c r="BA87" i="1" s="1"/>
  <c r="AZ100" i="1"/>
  <c r="BA100" i="1" s="1"/>
  <c r="AY17" i="1"/>
  <c r="AX146" i="1"/>
  <c r="AZ146" i="1" s="1"/>
  <c r="BA146" i="1" s="1"/>
  <c r="AX98" i="1"/>
  <c r="AY98" i="1" s="1"/>
  <c r="AX132" i="1"/>
  <c r="AZ132" i="1" s="1"/>
  <c r="BA132" i="1" s="1"/>
  <c r="AX61" i="1"/>
  <c r="AY61" i="1" s="1"/>
  <c r="AX75" i="1"/>
  <c r="AZ75" i="1" s="1"/>
  <c r="BA75" i="1" s="1"/>
  <c r="AY80" i="1"/>
  <c r="AX142" i="1"/>
  <c r="AY142" i="1" s="1"/>
  <c r="AX27" i="1"/>
  <c r="AZ27" i="1" s="1"/>
  <c r="BA27" i="1" s="1"/>
  <c r="AX54" i="1"/>
  <c r="AZ54" i="1" s="1"/>
  <c r="BA54" i="1" s="1"/>
  <c r="AX126" i="1"/>
  <c r="AY126" i="1" s="1"/>
  <c r="AX99" i="1"/>
  <c r="AY99" i="1" s="1"/>
  <c r="AX82" i="1"/>
  <c r="AY82" i="1" s="1"/>
  <c r="AX66" i="1"/>
  <c r="AY66" i="1" s="1"/>
  <c r="AZ7" i="1"/>
  <c r="BA7" i="1" s="1"/>
  <c r="AX65" i="1"/>
  <c r="AY65" i="1" s="1"/>
  <c r="AX71" i="1"/>
  <c r="AY71" i="1" s="1"/>
  <c r="AZ118" i="1"/>
  <c r="BA118" i="1" s="1"/>
  <c r="AX101" i="1"/>
  <c r="AZ101" i="1" s="1"/>
  <c r="BA101" i="1" s="1"/>
  <c r="AX53" i="1"/>
  <c r="AZ53" i="1" s="1"/>
  <c r="BA53" i="1" s="1"/>
  <c r="AX43" i="1"/>
  <c r="AY43" i="1" s="1"/>
  <c r="AX133" i="1"/>
  <c r="AZ133" i="1" s="1"/>
  <c r="BA133" i="1" s="1"/>
  <c r="AX29" i="1"/>
  <c r="AZ29" i="1" s="1"/>
  <c r="BA29" i="1" s="1"/>
  <c r="AX78" i="1"/>
  <c r="AZ78" i="1" s="1"/>
  <c r="BA78" i="1" s="1"/>
  <c r="AX139" i="1"/>
  <c r="AY139" i="1" s="1"/>
  <c r="AX131" i="1"/>
  <c r="AY131" i="1" s="1"/>
  <c r="AX94" i="1"/>
  <c r="AZ94" i="1" s="1"/>
  <c r="BA94" i="1" s="1"/>
  <c r="AX28" i="1"/>
  <c r="AZ28" i="1" s="1"/>
  <c r="BA28" i="1" s="1"/>
  <c r="AX92" i="1"/>
  <c r="AZ92" i="1" s="1"/>
  <c r="BA92" i="1" s="1"/>
  <c r="AX59" i="1"/>
  <c r="AZ59" i="1" s="1"/>
  <c r="BA59" i="1" s="1"/>
  <c r="AX85" i="1"/>
  <c r="AZ85" i="1" s="1"/>
  <c r="BA85" i="1" s="1"/>
  <c r="AX143" i="1"/>
  <c r="AZ143" i="1" s="1"/>
  <c r="BA143" i="1" s="1"/>
  <c r="AY96" i="1"/>
  <c r="AZ96" i="1"/>
  <c r="BA96" i="1" s="1"/>
  <c r="AY89" i="1"/>
  <c r="AZ89" i="1"/>
  <c r="BA89" i="1" s="1"/>
  <c r="AZ36" i="1"/>
  <c r="BA36" i="1" s="1"/>
  <c r="AY36" i="1"/>
  <c r="AZ22" i="1"/>
  <c r="BA22" i="1" s="1"/>
  <c r="AY22" i="1"/>
  <c r="AZ14" i="1"/>
  <c r="BA14" i="1" s="1"/>
  <c r="AY14" i="1"/>
  <c r="AY64" i="1"/>
  <c r="AZ64" i="1"/>
  <c r="BA64" i="1" s="1"/>
  <c r="AY112" i="1"/>
  <c r="AZ112" i="1"/>
  <c r="BA112" i="1" s="1"/>
  <c r="AZ5" i="1"/>
  <c r="BA5" i="1" s="1"/>
  <c r="AY5" i="1"/>
  <c r="AZ109" i="1"/>
  <c r="BA109" i="1" s="1"/>
  <c r="AY109" i="1"/>
  <c r="AZ30" i="1"/>
  <c r="BA30" i="1" s="1"/>
  <c r="AY30" i="1"/>
  <c r="AY8" i="1"/>
  <c r="AZ8" i="1"/>
  <c r="BA8" i="1" s="1"/>
  <c r="AZ46" i="1"/>
  <c r="BA46" i="1" s="1"/>
  <c r="AY46" i="1"/>
  <c r="AX117" i="1"/>
  <c r="AY31" i="1"/>
  <c r="AZ31" i="1"/>
  <c r="BA31" i="1" s="1"/>
  <c r="AY50" i="1"/>
  <c r="AZ50" i="1"/>
  <c r="BA50" i="1" s="1"/>
  <c r="AZ35" i="1"/>
  <c r="BA35" i="1" s="1"/>
  <c r="AY35" i="1"/>
  <c r="AZ11" i="1"/>
  <c r="BA11" i="1" s="1"/>
  <c r="AZ4" i="1"/>
  <c r="BA4" i="1" s="1"/>
  <c r="AY63" i="1"/>
  <c r="AZ63" i="1"/>
  <c r="BA63" i="1" s="1"/>
  <c r="AY15" i="1"/>
  <c r="AZ15" i="1"/>
  <c r="BA15" i="1" s="1"/>
  <c r="AZ3" i="1"/>
  <c r="BA3" i="1" s="1"/>
  <c r="AY3" i="1"/>
  <c r="AZ6" i="1"/>
  <c r="BA6" i="1" s="1"/>
  <c r="AY6" i="1"/>
  <c r="AZ108" i="1"/>
  <c r="BA108" i="1" s="1"/>
  <c r="AY108" i="1"/>
  <c r="AZ140" i="1"/>
  <c r="BA140" i="1" s="1"/>
  <c r="AY140" i="1"/>
  <c r="AY114" i="1"/>
  <c r="AZ114" i="1"/>
  <c r="BA114" i="1" s="1"/>
  <c r="AY16" i="1"/>
  <c r="AZ16" i="1"/>
  <c r="BA16" i="1" s="1"/>
  <c r="AZ91" i="1"/>
  <c r="BA91" i="1" s="1"/>
  <c r="AY91" i="1"/>
  <c r="AZ12" i="1"/>
  <c r="BA12" i="1" s="1"/>
  <c r="AY12" i="1"/>
  <c r="AZ76" i="1"/>
  <c r="BA76" i="1" s="1"/>
  <c r="AY76" i="1"/>
  <c r="AZ21" i="1"/>
  <c r="BA21" i="1" s="1"/>
  <c r="AY21" i="1"/>
  <c r="AY18" i="1"/>
  <c r="AZ18" i="1"/>
  <c r="BA18" i="1" s="1"/>
  <c r="AZ19" i="1"/>
  <c r="BA19" i="1" s="1"/>
  <c r="AY19" i="1"/>
  <c r="AZ13" i="1"/>
  <c r="BA13" i="1" s="1"/>
  <c r="AY13" i="1"/>
  <c r="AZ116" i="1"/>
  <c r="BA116" i="1" s="1"/>
  <c r="AY116" i="1"/>
  <c r="AX60" i="1"/>
  <c r="AX123" i="1"/>
  <c r="AX124" i="1"/>
  <c r="AX44" i="1"/>
  <c r="AX37" i="1"/>
  <c r="AX125" i="1"/>
  <c r="AY48" i="1"/>
  <c r="AZ48" i="1"/>
  <c r="BA48" i="1" s="1"/>
  <c r="AZ62" i="1"/>
  <c r="BA62" i="1" s="1"/>
  <c r="AY62" i="1"/>
  <c r="AY32" i="1"/>
  <c r="AZ32" i="1"/>
  <c r="BA32" i="1" s="1"/>
  <c r="AY121" i="1"/>
  <c r="AZ121" i="1"/>
  <c r="BA121" i="1" s="1"/>
  <c r="AZ69" i="1"/>
  <c r="BA69" i="1" s="1"/>
  <c r="AY69" i="1"/>
  <c r="AY23" i="1"/>
  <c r="AZ23" i="1"/>
  <c r="BA23" i="1" s="1"/>
  <c r="AZ20" i="1"/>
  <c r="BA20" i="1" s="1"/>
  <c r="AY20" i="1"/>
  <c r="AY47" i="1"/>
  <c r="AZ47" i="1"/>
  <c r="BA47" i="1" s="1"/>
  <c r="AX42" i="1"/>
  <c r="AX74" i="1"/>
  <c r="AX106" i="1"/>
  <c r="AX138" i="1"/>
  <c r="AX95" i="1"/>
  <c r="AX127" i="1"/>
  <c r="AX79" i="1"/>
  <c r="AX24" i="1"/>
  <c r="AX111" i="1"/>
  <c r="AX73" i="1"/>
  <c r="AX25" i="1"/>
  <c r="AX105" i="1"/>
  <c r="AX57" i="1"/>
  <c r="AX137" i="1"/>
  <c r="AX34" i="1"/>
  <c r="AX39" i="1"/>
  <c r="AX40" i="1"/>
  <c r="AX72" i="1"/>
  <c r="AX130" i="1"/>
  <c r="AX104" i="1"/>
  <c r="AX136" i="1"/>
  <c r="AX67" i="1"/>
  <c r="AX52" i="1"/>
  <c r="AX45" i="1"/>
  <c r="AX93" i="1"/>
  <c r="AX51" i="1"/>
  <c r="AX77" i="1"/>
  <c r="AX141" i="1"/>
  <c r="AX70" i="1"/>
  <c r="AX107" i="1"/>
  <c r="AX102" i="1"/>
  <c r="AX83" i="1"/>
  <c r="AX115" i="1"/>
  <c r="AX134" i="1"/>
  <c r="AX38" i="1"/>
  <c r="AX86" i="1"/>
  <c r="AX110" i="1"/>
  <c r="AX103" i="1"/>
  <c r="AX119" i="1"/>
  <c r="AX135" i="1"/>
  <c r="AX26" i="1"/>
  <c r="AX55" i="1"/>
  <c r="AX128" i="1"/>
  <c r="AX58" i="1"/>
  <c r="AX56" i="1"/>
  <c r="AX49" i="1"/>
  <c r="AX90" i="1"/>
  <c r="AX88" i="1"/>
  <c r="AX81" i="1"/>
  <c r="AX122" i="1"/>
  <c r="AX120" i="1"/>
  <c r="AX113" i="1"/>
  <c r="AX144" i="1"/>
  <c r="AX41" i="1"/>
  <c r="AX33" i="1"/>
  <c r="AX145" i="1"/>
  <c r="AA2" i="1"/>
  <c r="AB2" i="1" s="1"/>
  <c r="AZ97" i="1" l="1"/>
  <c r="BA97" i="1" s="1"/>
  <c r="AY129" i="1"/>
  <c r="AZ9" i="1"/>
  <c r="BA9" i="1" s="1"/>
  <c r="AZ10" i="1"/>
  <c r="BA10" i="1" s="1"/>
  <c r="AY85" i="1"/>
  <c r="AZ61" i="1"/>
  <c r="BA61" i="1" s="1"/>
  <c r="AZ126" i="1"/>
  <c r="BA126" i="1" s="1"/>
  <c r="AZ142" i="1"/>
  <c r="BA142" i="1" s="1"/>
  <c r="AY78" i="1"/>
  <c r="AZ139" i="1"/>
  <c r="BA139" i="1" s="1"/>
  <c r="AY146" i="1"/>
  <c r="AY27" i="1"/>
  <c r="AY94" i="1"/>
  <c r="AY143" i="1"/>
  <c r="AY87" i="1"/>
  <c r="AZ131" i="1"/>
  <c r="BA131" i="1" s="1"/>
  <c r="AZ98" i="1"/>
  <c r="BA98" i="1" s="1"/>
  <c r="AY54" i="1"/>
  <c r="AY132" i="1"/>
  <c r="AY101" i="1"/>
  <c r="AY28" i="1"/>
  <c r="AZ43" i="1"/>
  <c r="BA43" i="1" s="1"/>
  <c r="AY75" i="1"/>
  <c r="AY92" i="1"/>
  <c r="AZ82" i="1"/>
  <c r="BA82" i="1" s="1"/>
  <c r="AY53" i="1"/>
  <c r="AZ99" i="1"/>
  <c r="BA99" i="1" s="1"/>
  <c r="AZ66" i="1"/>
  <c r="BA66" i="1" s="1"/>
  <c r="AY29" i="1"/>
  <c r="AY133" i="1"/>
  <c r="AY59" i="1"/>
  <c r="AZ65" i="1"/>
  <c r="BA65" i="1" s="1"/>
  <c r="AZ71" i="1"/>
  <c r="BA71" i="1" s="1"/>
  <c r="AZ115" i="1"/>
  <c r="BA115" i="1" s="1"/>
  <c r="AY115" i="1"/>
  <c r="AY73" i="1"/>
  <c r="AZ73" i="1"/>
  <c r="BA73" i="1" s="1"/>
  <c r="AZ123" i="1"/>
  <c r="BA123" i="1" s="1"/>
  <c r="AY123" i="1"/>
  <c r="AY145" i="1"/>
  <c r="AZ145" i="1"/>
  <c r="BA145" i="1" s="1"/>
  <c r="AZ83" i="1"/>
  <c r="BA83" i="1" s="1"/>
  <c r="AY83" i="1"/>
  <c r="AY111" i="1"/>
  <c r="AZ111" i="1"/>
  <c r="BA111" i="1" s="1"/>
  <c r="AY90" i="1"/>
  <c r="AZ90" i="1"/>
  <c r="BA90" i="1" s="1"/>
  <c r="AZ102" i="1"/>
  <c r="BA102" i="1" s="1"/>
  <c r="AY102" i="1"/>
  <c r="AY39" i="1"/>
  <c r="AZ39" i="1"/>
  <c r="BA39" i="1" s="1"/>
  <c r="AY41" i="1"/>
  <c r="AZ41" i="1"/>
  <c r="BA41" i="1" s="1"/>
  <c r="AY49" i="1"/>
  <c r="AZ49" i="1"/>
  <c r="BA49" i="1" s="1"/>
  <c r="AY103" i="1"/>
  <c r="AZ103" i="1"/>
  <c r="BA103" i="1" s="1"/>
  <c r="AZ52" i="1"/>
  <c r="BA52" i="1" s="1"/>
  <c r="AY52" i="1"/>
  <c r="AY34" i="1"/>
  <c r="AZ34" i="1"/>
  <c r="BA34" i="1" s="1"/>
  <c r="AY79" i="1"/>
  <c r="AZ79" i="1"/>
  <c r="BA79" i="1" s="1"/>
  <c r="AZ107" i="1"/>
  <c r="BA107" i="1" s="1"/>
  <c r="AY107" i="1"/>
  <c r="AY56" i="1"/>
  <c r="AZ56" i="1"/>
  <c r="BA56" i="1" s="1"/>
  <c r="AY137" i="1"/>
  <c r="AZ137" i="1"/>
  <c r="BA137" i="1" s="1"/>
  <c r="AZ70" i="1"/>
  <c r="BA70" i="1" s="1"/>
  <c r="AY70" i="1"/>
  <c r="AY95" i="1"/>
  <c r="AZ95" i="1"/>
  <c r="BA95" i="1" s="1"/>
  <c r="AZ37" i="1"/>
  <c r="BA37" i="1" s="1"/>
  <c r="AY37" i="1"/>
  <c r="AY144" i="1"/>
  <c r="AZ144" i="1"/>
  <c r="BA144" i="1" s="1"/>
  <c r="AZ67" i="1"/>
  <c r="BA67" i="1" s="1"/>
  <c r="AY67" i="1"/>
  <c r="AZ125" i="1"/>
  <c r="BA125" i="1" s="1"/>
  <c r="AY125" i="1"/>
  <c r="AY58" i="1"/>
  <c r="AZ58" i="1"/>
  <c r="BA58" i="1" s="1"/>
  <c r="AY136" i="1"/>
  <c r="AZ136" i="1"/>
  <c r="BA136" i="1" s="1"/>
  <c r="AY128" i="1"/>
  <c r="AZ128" i="1"/>
  <c r="BA128" i="1" s="1"/>
  <c r="AZ141" i="1"/>
  <c r="BA141" i="1" s="1"/>
  <c r="AY141" i="1"/>
  <c r="AY105" i="1"/>
  <c r="AZ105" i="1"/>
  <c r="BA105" i="1" s="1"/>
  <c r="AY138" i="1"/>
  <c r="AZ138" i="1"/>
  <c r="BA138" i="1" s="1"/>
  <c r="AZ44" i="1"/>
  <c r="BA44" i="1" s="1"/>
  <c r="AY44" i="1"/>
  <c r="AZ117" i="1"/>
  <c r="BA117" i="1" s="1"/>
  <c r="AY117" i="1"/>
  <c r="AZ110" i="1"/>
  <c r="BA110" i="1" s="1"/>
  <c r="AY110" i="1"/>
  <c r="AY127" i="1"/>
  <c r="AZ127" i="1"/>
  <c r="BA127" i="1" s="1"/>
  <c r="AY113" i="1"/>
  <c r="AZ113" i="1"/>
  <c r="BA113" i="1" s="1"/>
  <c r="AZ86" i="1"/>
  <c r="BA86" i="1" s="1"/>
  <c r="AY86" i="1"/>
  <c r="AY57" i="1"/>
  <c r="AZ57" i="1"/>
  <c r="BA57" i="1" s="1"/>
  <c r="AY120" i="1"/>
  <c r="AZ120" i="1"/>
  <c r="BA120" i="1" s="1"/>
  <c r="AZ38" i="1"/>
  <c r="BA38" i="1" s="1"/>
  <c r="AY38" i="1"/>
  <c r="AY104" i="1"/>
  <c r="AZ104" i="1"/>
  <c r="BA104" i="1" s="1"/>
  <c r="AY122" i="1"/>
  <c r="AZ122" i="1"/>
  <c r="BA122" i="1" s="1"/>
  <c r="AY55" i="1"/>
  <c r="AZ55" i="1"/>
  <c r="BA55" i="1" s="1"/>
  <c r="AZ134" i="1"/>
  <c r="BA134" i="1" s="1"/>
  <c r="AY134" i="1"/>
  <c r="AZ77" i="1"/>
  <c r="BA77" i="1" s="1"/>
  <c r="AY77" i="1"/>
  <c r="AY130" i="1"/>
  <c r="AZ130" i="1"/>
  <c r="BA130" i="1" s="1"/>
  <c r="AY25" i="1"/>
  <c r="AZ25" i="1"/>
  <c r="BA25" i="1" s="1"/>
  <c r="AY106" i="1"/>
  <c r="AZ106" i="1"/>
  <c r="BA106" i="1" s="1"/>
  <c r="AZ124" i="1"/>
  <c r="BA124" i="1" s="1"/>
  <c r="AY124" i="1"/>
  <c r="AY72" i="1"/>
  <c r="AZ72" i="1"/>
  <c r="BA72" i="1" s="1"/>
  <c r="AY26" i="1"/>
  <c r="AZ26" i="1"/>
  <c r="BA26" i="1" s="1"/>
  <c r="AY74" i="1"/>
  <c r="AZ74" i="1"/>
  <c r="BA74" i="1" s="1"/>
  <c r="AY135" i="1"/>
  <c r="AZ135" i="1"/>
  <c r="BA135" i="1" s="1"/>
  <c r="AY40" i="1"/>
  <c r="AZ40" i="1"/>
  <c r="BA40" i="1" s="1"/>
  <c r="AY42" i="1"/>
  <c r="AZ42" i="1"/>
  <c r="BA42" i="1" s="1"/>
  <c r="AZ60" i="1"/>
  <c r="BA60" i="1" s="1"/>
  <c r="AY60" i="1"/>
  <c r="AY81" i="1"/>
  <c r="AZ81" i="1"/>
  <c r="BA81" i="1" s="1"/>
  <c r="AZ51" i="1"/>
  <c r="BA51" i="1" s="1"/>
  <c r="AY51" i="1"/>
  <c r="AY88" i="1"/>
  <c r="AZ88" i="1"/>
  <c r="BA88" i="1" s="1"/>
  <c r="AZ93" i="1"/>
  <c r="BA93" i="1" s="1"/>
  <c r="AY93" i="1"/>
  <c r="AY33" i="1"/>
  <c r="AZ33" i="1"/>
  <c r="BA33" i="1" s="1"/>
  <c r="AY119" i="1"/>
  <c r="AZ119" i="1"/>
  <c r="BA119" i="1" s="1"/>
  <c r="AZ45" i="1"/>
  <c r="BA45" i="1" s="1"/>
  <c r="AY45" i="1"/>
  <c r="AY24" i="1"/>
  <c r="AZ24" i="1"/>
  <c r="BA24" i="1" s="1"/>
  <c r="AC2" i="1"/>
  <c r="AH2" i="1" s="1"/>
  <c r="AD2" i="1"/>
  <c r="AG2" i="1" s="1"/>
  <c r="AI2" i="1" l="1"/>
  <c r="AX2" i="1" s="1"/>
  <c r="AZ2" i="1" s="1"/>
  <c r="BA2" i="1" s="1"/>
  <c r="AY2" i="1" l="1"/>
</calcChain>
</file>

<file path=xl/sharedStrings.xml><?xml version="1.0" encoding="utf-8"?>
<sst xmlns="http://schemas.openxmlformats.org/spreadsheetml/2006/main" count="152" uniqueCount="132">
  <si>
    <t>rejec</t>
  </si>
  <si>
    <t>pasma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</si>
  <si>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</si>
  <si>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</si>
  <si>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</si>
  <si>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</si>
  <si>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</si>
  <si>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</si>
  <si>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</si>
  <si>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</si>
  <si>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</si>
  <si>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</si>
  <si>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</si>
  <si>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</si>
  <si>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</si>
  <si>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</si>
  <si>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</si>
  <si>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Vsota_NE_v_laktaciji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</si>
  <si>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</si>
  <si>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</si>
  <si>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</si>
  <si>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</si>
  <si>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</si>
  <si>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</si>
  <si>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</si>
  <si>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</si>
  <si>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</si>
  <si>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</si>
  <si>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</si>
  <si>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</si>
  <si>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</si>
  <si>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</si>
  <si>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</si>
  <si>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</si>
  <si>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DMJ_DMI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</si>
  <si>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</si>
  <si>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</si>
  <si>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</si>
  <si>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</si>
  <si>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</si>
  <si>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</si>
  <si>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</si>
  <si>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</si>
  <si>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</si>
  <si>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</si>
  <si>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</si>
  <si>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</si>
  <si>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rod_št</t>
  </si>
  <si>
    <t>Legenda:</t>
  </si>
  <si>
    <t>jardt</t>
  </si>
  <si>
    <t>Jardt_nasled_ali_izlocitev</t>
  </si>
  <si>
    <t>roj_nasl_jar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</si>
  <si>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</si>
  <si>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</si>
  <si>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zaporedna_jar</t>
    </r>
    <r>
      <rPr>
        <sz val="11"/>
        <color theme="1"/>
        <rFont val="Calibri"/>
        <family val="2"/>
        <charset val="238"/>
        <scheme val="minor"/>
      </rPr>
      <t>: zaporedna jaritev</t>
    </r>
  </si>
  <si>
    <r>
      <rPr>
        <b/>
        <sz val="11"/>
        <color theme="1"/>
        <rFont val="Calibri"/>
        <family val="2"/>
        <charset val="238"/>
        <scheme val="minor"/>
      </rPr>
      <t>jardt</t>
    </r>
    <r>
      <rPr>
        <sz val="11"/>
        <color theme="1"/>
        <rFont val="Calibri"/>
        <family val="2"/>
        <charset val="238"/>
        <scheme val="minor"/>
      </rPr>
      <t>: datum jaritve</t>
    </r>
  </si>
  <si>
    <r>
      <rPr>
        <b/>
        <sz val="11"/>
        <color theme="1"/>
        <rFont val="Calibri"/>
        <family val="2"/>
        <charset val="238"/>
        <scheme val="minor"/>
      </rPr>
      <t>jardt_nasled_ali izlocitev</t>
    </r>
    <r>
      <rPr>
        <sz val="11"/>
        <color theme="1"/>
        <rFont val="Calibri"/>
        <family val="2"/>
        <charset val="238"/>
        <scheme val="minor"/>
      </rPr>
      <t>: datum naslednje jaritve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</si>
  <si>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roj_nasl_jar</t>
    </r>
    <r>
      <rPr>
        <sz val="11"/>
        <color theme="1"/>
        <rFont val="Calibri"/>
        <family val="2"/>
        <charset val="238"/>
        <scheme val="minor"/>
      </rPr>
      <t>: število rojenih kozličev ob naslednji jaritvi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</si>
  <si>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</si>
  <si>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</si>
  <si>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</si>
  <si>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ekvCO2_pitanje_skup</t>
  </si>
  <si>
    <t>N2O_dir_pitanje_ekvCO2</t>
  </si>
  <si>
    <t>N2O_dir</t>
  </si>
  <si>
    <t>N2O_indir_pitanje_ ekvCO2</t>
  </si>
  <si>
    <t>N2O_indir</t>
  </si>
  <si>
    <t>N_hlev_pitanje</t>
  </si>
  <si>
    <t>N_pitanje</t>
  </si>
  <si>
    <t>Izpust_CH4_vpitanju_gnojišča_ekvCO2</t>
  </si>
  <si>
    <t>Izpust_CH4_vpitanju_gnojišča</t>
  </si>
  <si>
    <t>VS/dan</t>
  </si>
  <si>
    <t>Izpust_CH4_vpitanju_preb_ekvCO2</t>
  </si>
  <si>
    <t>Izpust_CH4_vpitanju_preb</t>
  </si>
  <si>
    <t>GE/dan</t>
  </si>
  <si>
    <t>REG</t>
  </si>
  <si>
    <t>NEg</t>
  </si>
  <si>
    <t>NEg/dan</t>
  </si>
  <si>
    <t>Ca</t>
  </si>
  <si>
    <t>Cf</t>
  </si>
  <si>
    <t>b</t>
  </si>
  <si>
    <t>a</t>
  </si>
  <si>
    <t>prir_odst_zak</t>
  </si>
  <si>
    <t>prir_roj_odst</t>
  </si>
  <si>
    <t>prir_roj_zakol</t>
  </si>
  <si>
    <t>Pitanje_hlev</t>
  </si>
  <si>
    <t>Pitanje _paša</t>
  </si>
  <si>
    <t>koef_paša</t>
  </si>
  <si>
    <t>paša</t>
  </si>
  <si>
    <t>pitanje</t>
  </si>
  <si>
    <t>dat_zak</t>
  </si>
  <si>
    <t>dat_odst</t>
  </si>
  <si>
    <t>pasma_o</t>
  </si>
  <si>
    <t>pasma_m</t>
  </si>
  <si>
    <t>spol_kozliča</t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</si>
  <si>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</si>
  <si>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</si>
  <si>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</si>
  <si>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</si>
  <si>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kozliči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kozliči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</si>
  <si>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</si>
  <si>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3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</si>
  <si>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DR</t>
    </r>
    <r>
      <rPr>
        <sz val="11"/>
        <color theme="1"/>
        <rFont val="Calibri"/>
        <family val="2"/>
        <charset val="238"/>
        <scheme val="minor"/>
      </rPr>
      <t xml:space="preserve"> za drežniško kozo, </t>
    </r>
    <r>
      <rPr>
        <b/>
        <sz val="11"/>
        <color theme="1"/>
        <rFont val="Calibri"/>
        <family val="2"/>
        <charset val="238"/>
        <scheme val="minor"/>
      </rPr>
      <t>SA</t>
    </r>
    <r>
      <rPr>
        <sz val="11"/>
        <color theme="1"/>
        <rFont val="Calibri"/>
        <family val="2"/>
        <charset val="238"/>
        <scheme val="minor"/>
      </rPr>
      <t xml:space="preserve"> za sansko kozo, </t>
    </r>
    <r>
      <rPr>
        <b/>
        <sz val="11"/>
        <color theme="1"/>
        <rFont val="Calibri"/>
        <family val="2"/>
        <charset val="238"/>
        <scheme val="minor"/>
      </rPr>
      <t>SR</t>
    </r>
    <r>
      <rPr>
        <sz val="11"/>
        <color theme="1"/>
        <rFont val="Calibri"/>
        <family val="2"/>
        <charset val="238"/>
        <scheme val="minor"/>
      </rPr>
      <t xml:space="preserve"> za srnasto kozo in </t>
    </r>
    <r>
      <rPr>
        <b/>
        <sz val="11"/>
        <color theme="1"/>
        <rFont val="Calibri"/>
        <family val="2"/>
        <charset val="238"/>
        <scheme val="minor"/>
      </rPr>
      <t>MLK</t>
    </r>
    <r>
      <rPr>
        <sz val="11"/>
        <color theme="1"/>
        <rFont val="Calibri"/>
        <family val="2"/>
        <charset val="238"/>
        <scheme val="minor"/>
      </rPr>
      <t xml:space="preserve"> za mlečne križanke ter druge pasme koz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</si>
  <si>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</si>
  <si>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</si>
  <si>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jaritvi se količini namolzenega mleka prišteje 100 kg - velja za reje izven kontrole)</t>
    </r>
  </si>
  <si>
    <t>št_kozličev_skup</t>
  </si>
  <si>
    <t>dat_zak_skup</t>
  </si>
  <si>
    <t>masa_zak_skup</t>
  </si>
  <si>
    <t>masa_odst_povp</t>
  </si>
  <si>
    <t>masa_zak_povp</t>
  </si>
  <si>
    <r>
      <rPr>
        <b/>
        <sz val="11"/>
        <color theme="1"/>
        <rFont val="Calibri"/>
        <family val="2"/>
        <charset val="238"/>
        <scheme val="minor"/>
      </rPr>
      <t>št_kozličev_skup</t>
    </r>
    <r>
      <rPr>
        <sz val="11"/>
        <color theme="1"/>
        <rFont val="Calibri"/>
        <family val="2"/>
        <charset val="238"/>
        <scheme val="minor"/>
      </rPr>
      <t>: število kozličev v skupini (ob zakolu ali prodaji)</t>
    </r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</si>
  <si>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kozličev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</si>
  <si>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kozličev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</si>
  <si>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kozličev</t>
    </r>
  </si>
  <si>
    <t>zaporedna_jar</t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</si>
  <si>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</si>
  <si>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</si>
  <si>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t xml:space="preserve"> IZRAČUN:</t>
  </si>
  <si>
    <t>Vse izračunane podatke v oranžnem stolpcu označite, pritisnite desni klik in izberite možnost Kopiraj</t>
  </si>
  <si>
    <t>Odprite novo excelovo datoteko, pritisnite desni klik in pri možnosti leplenja izberite drugo možnost (kvadratek 123)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</si>
  <si>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</si>
  <si>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</si>
  <si>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</si>
  <si>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>PRIMER IZRAČUNA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</si>
  <si>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</si>
  <si>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</si>
  <si>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Obrazec_kozliči_meso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</si>
  <si>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r>
      <t>17 kozličev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kozličev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</si>
  <si>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kozličev v skupini ob odstavitvi (kg); v primeru  kozličev, ki ostanejo pri materah do zakola, se v ta stolpec vpiše povprečna telesna masa kozličev v skupini pri starosti 60 dni (kg)</t>
    </r>
  </si>
  <si>
    <t>*v primeru kozličev, ki ostanejo pri materah do zakola in so hkrati ob zakolu mlajši od 60 dni, se predpostavi, da je intenzivnost izpustov TGP enaka 0</t>
  </si>
  <si>
    <t>Izračun tehtanega povprečja= 17/27*0,200 kg/dan + 10/27*0,300 kg/dan = 0,237 kg/dan</t>
  </si>
  <si>
    <t>Izračun tehtanega povprečja= 17/27*2,00 kg CO2 ekv/kg prirasta + 10/27*1,50 kg CO2 ekv/kg prirasta = 1,81 kg CO2 ekv/kg prirasta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</si>
</sst>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applyFill="1"/>
    <xf numFmtId="0" fontId="0" fillId="4" borderId="0" xfId="0" applyFill="1"/>
    <xf numFmtId="0" fontId="1" fillId="0" borderId="0" xfId="0" applyFont="1"/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4" borderId="0" xfId="0" applyFill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5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/>
    <xf numFmtId="0" fontId="0" fillId="0" borderId="0" xfId="0" applyAlignment="1" applyProtection="1">
      <alignment horizontal="right"/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F146"/>
  <sheetViews>
    <sheetView tabSelected="1" workbookViewId="0">
      <selection activeCell="A2" sqref="A2"/>
    </sheetView>
  </sheetViews>
  <sheetFormatPr defaultRowHeight="15" x14ac:dyDescent="0.25"/>
  <cols>
    <col min="1" max="2" width="9.140625" style="6"/>
    <col min="3" max="3" width="9.140625" style="8"/>
    <col min="4" max="4" width="13.7109375" style="6" customWidth="1"/>
    <col min="5" max="5" width="11.5703125" style="6" customWidth="1"/>
    <col min="6" max="6" width="25.7109375" style="6" customWidth="1"/>
    <col min="7" max="7" width="3.28515625" style="6" hidden="1" customWidth="1"/>
    <col min="8" max="8" width="14.140625" style="6" customWidth="1"/>
    <col min="9" max="10" width="9.140625" style="6"/>
    <col min="11" max="11" width="14.28515625" style="8" customWidth="1"/>
    <col min="12" max="12" width="8.28515625" style="8" hidden="1" customWidth="1"/>
    <col min="13" max="13" width="7" style="6" hidden="1" customWidth="1"/>
    <col min="14" max="14" width="7.42578125" style="6" hidden="1" customWidth="1"/>
    <col min="15" max="15" width="9.7109375" style="6" hidden="1" customWidth="1"/>
    <col min="16" max="16" width="8.7109375" style="6" hidden="1" customWidth="1"/>
    <col min="17" max="17" width="10.42578125" style="6" hidden="1" customWidth="1"/>
    <col min="18" max="18" width="7.140625" style="8" bestFit="1" customWidth="1"/>
    <col min="19" max="19" width="4" style="6" hidden="1" customWidth="1"/>
    <col min="20" max="20" width="9.140625" style="6" hidden="1" customWidth="1"/>
    <col min="21" max="21" width="8.7109375" style="6" hidden="1" customWidth="1"/>
    <col min="22" max="22" width="7.28515625" style="6" hidden="1" customWidth="1"/>
    <col min="23" max="23" width="4.5703125" style="6" hidden="1" customWidth="1"/>
    <col min="24" max="24" width="19.5703125" style="6" hidden="1" customWidth="1"/>
    <col min="25" max="25" width="3.28515625" style="6" hidden="1" customWidth="1"/>
    <col min="26" max="26" width="12" style="6" hidden="1" customWidth="1"/>
    <col min="27" max="27" width="19.140625" style="6" hidden="1" customWidth="1"/>
    <col min="28" max="28" width="11.85546875" style="6" hidden="1" customWidth="1"/>
    <col min="29" max="29" width="26.85546875" style="6" hidden="1" customWidth="1"/>
    <col min="30" max="30" width="16" style="6" hidden="1" customWidth="1"/>
    <col min="31" max="31" width="5" style="6" hidden="1" customWidth="1"/>
    <col min="32" max="32" width="12" style="6" hidden="1" customWidth="1"/>
    <col min="33" max="33" width="25.5703125" style="7" hidden="1" customWidth="1"/>
    <col min="34" max="34" width="28.28515625" style="12" hidden="1" customWidth="1"/>
    <col min="35" max="35" width="26.42578125" style="12" hidden="1" customWidth="1"/>
    <col min="36" max="36" width="6.42578125" style="6" hidden="1" customWidth="1"/>
    <col min="37" max="41" width="12" style="6" hidden="1" customWidth="1"/>
    <col min="42" max="42" width="14.7109375" style="6" hidden="1" customWidth="1"/>
    <col min="43" max="43" width="18.140625" style="7" hidden="1" customWidth="1"/>
    <col min="44" max="44" width="27.140625" style="12" hidden="1" customWidth="1"/>
    <col min="45" max="45" width="11.7109375" style="6" hidden="1" customWidth="1"/>
    <col min="46" max="46" width="12" style="6" hidden="1" customWidth="1"/>
    <col min="47" max="47" width="12.85546875" style="6" hidden="1" customWidth="1"/>
    <col min="48" max="48" width="17.42578125" style="7" hidden="1" customWidth="1"/>
    <col min="49" max="49" width="24.28515625" style="12" hidden="1" customWidth="1"/>
    <col min="50" max="50" width="21.85546875" style="13" customWidth="1"/>
    <col min="51" max="51" width="16.85546875" style="13" customWidth="1"/>
    <col min="52" max="52" width="20.140625" style="13" customWidth="1"/>
    <col min="53" max="53" width="27.42578125" style="17" customWidth="1"/>
    <col min="54" max="57" width="9.140625" style="6"/>
    <col min="58" max="16384" width="9.140625" style="5"/>
  </cols>
  <sheetData>
    <row r="1" spans="1:58" x14ac:dyDescent="0.25">
      <c r="A1" s="6" t="s">
        <v>0</v>
      </c>
      <c r="B1" s="6" t="s">
        <v>47</v>
      </c>
      <c r="C1" s="8" t="s">
        <v>1</v>
      </c>
      <c r="D1" s="6" t="s">
        <v>114</v>
      </c>
      <c r="E1" s="6" t="s">
        <v>49</v>
      </c>
      <c r="F1" s="6" t="s">
        <v>50</v>
      </c>
      <c r="G1" s="6" t="s">
        <v>34</v>
      </c>
      <c r="H1" s="6" t="s">
        <v>51</v>
      </c>
      <c r="I1" s="10" t="s">
        <v>2</v>
      </c>
      <c r="J1" s="10" t="s">
        <v>3</v>
      </c>
      <c r="K1" s="8" t="s">
        <v>4</v>
      </c>
      <c r="L1" s="8" t="s">
        <v>5</v>
      </c>
      <c r="M1" s="10" t="s">
        <v>6</v>
      </c>
      <c r="N1" s="8" t="s">
        <v>7</v>
      </c>
      <c r="O1" s="6" t="s">
        <v>8</v>
      </c>
      <c r="P1" s="6" t="s">
        <v>9</v>
      </c>
      <c r="Q1" s="8" t="s">
        <v>10</v>
      </c>
      <c r="R1" s="8" t="s">
        <v>11</v>
      </c>
      <c r="S1" s="8" t="s">
        <v>12</v>
      </c>
      <c r="T1" s="6" t="s">
        <v>13</v>
      </c>
      <c r="U1" s="6" t="s">
        <v>14</v>
      </c>
      <c r="V1" s="6" t="s">
        <v>15</v>
      </c>
      <c r="W1" s="8" t="s">
        <v>16</v>
      </c>
      <c r="X1" s="11" t="s">
        <v>17</v>
      </c>
      <c r="Y1" s="6" t="s">
        <v>18</v>
      </c>
      <c r="Z1" s="6" t="s">
        <v>19</v>
      </c>
      <c r="AA1" s="11" t="s">
        <v>20</v>
      </c>
      <c r="AB1" s="6" t="s">
        <v>21</v>
      </c>
      <c r="AC1" s="7" t="s">
        <v>22</v>
      </c>
      <c r="AD1" s="8" t="s">
        <v>35</v>
      </c>
      <c r="AE1" s="6" t="s">
        <v>23</v>
      </c>
      <c r="AF1" s="8" t="s">
        <v>24</v>
      </c>
      <c r="AG1" s="7" t="s">
        <v>38</v>
      </c>
      <c r="AH1" s="12" t="s">
        <v>36</v>
      </c>
      <c r="AI1" s="12" t="s">
        <v>37</v>
      </c>
      <c r="AJ1" s="6" t="s">
        <v>25</v>
      </c>
      <c r="AK1" s="6" t="s">
        <v>26</v>
      </c>
      <c r="AL1" s="6" t="s">
        <v>27</v>
      </c>
      <c r="AM1" s="6" t="s">
        <v>28</v>
      </c>
      <c r="AN1" s="6" t="s">
        <v>29</v>
      </c>
      <c r="AO1" s="6" t="s">
        <v>30</v>
      </c>
      <c r="AP1" s="6" t="s">
        <v>39</v>
      </c>
      <c r="AQ1" s="7" t="s">
        <v>40</v>
      </c>
      <c r="AR1" s="12" t="s">
        <v>41</v>
      </c>
      <c r="AS1" s="6" t="s">
        <v>31</v>
      </c>
      <c r="AT1" s="6" t="s">
        <v>32</v>
      </c>
      <c r="AU1" s="6" t="s">
        <v>42</v>
      </c>
      <c r="AV1" s="7" t="s">
        <v>43</v>
      </c>
      <c r="AW1" s="12" t="s">
        <v>44</v>
      </c>
      <c r="AX1" s="13" t="s">
        <v>45</v>
      </c>
      <c r="AY1" s="13" t="s">
        <v>33</v>
      </c>
      <c r="AZ1" s="13" t="s">
        <v>46</v>
      </c>
      <c r="BA1" s="17" t="s">
        <v>115</v>
      </c>
    </row>
    <row r="2" spans="1:58" x14ac:dyDescent="0.25">
      <c r="E2" s="9"/>
      <c r="F2" s="9"/>
      <c r="G2" s="6">
        <f>F2-E2</f>
        <v>0</v>
      </c>
      <c r="I2" s="10"/>
      <c r="J2" s="10"/>
      <c r="L2" s="8" t="b">
        <f>IF(C2="DR",48.2,IF(C2="SA",66,IF(C2="SR",59.5,IF(C2="MLK",58))))</f>
        <v>0</v>
      </c>
      <c r="M2" s="10">
        <f t="shared" ref="M2:M65" si="0">0.315*L2^0.75</f>
        <v>0</v>
      </c>
      <c r="N2" s="8">
        <f>M2*G2</f>
        <v>0</v>
      </c>
      <c r="O2" s="6" t="str">
        <f>IF(C2="DR",0.024,IF(C2="SA",0.019,IF(C2="SR",0.019,IF(C2="MLK",0.019,""))))</f>
        <v/>
      </c>
      <c r="P2" s="6" t="e">
        <f t="shared" ref="P2:P23" si="1">O2*L2</f>
        <v>#VALUE!</v>
      </c>
      <c r="Q2" s="8" t="e">
        <f>P2*G2*(245/365)</f>
        <v>#VALUE!</v>
      </c>
      <c r="R2" s="8">
        <f>(0.376*I2)+(0.209*J2)+0.948</f>
        <v>0.94799999999999995</v>
      </c>
      <c r="S2" s="8">
        <f>R2*K2</f>
        <v>0</v>
      </c>
      <c r="T2" s="6">
        <f>IF(H2=0,0,IF(H2=1,0.077,IF(H2=2,0.126,IF(H2&gt;2,0.15,""))))</f>
        <v>0</v>
      </c>
      <c r="U2" s="6">
        <f>T2*M2</f>
        <v>0</v>
      </c>
      <c r="V2" s="6">
        <v>150</v>
      </c>
      <c r="W2" s="8">
        <f t="shared" ref="W2:W65" si="2">V2*U2</f>
        <v>0</v>
      </c>
      <c r="X2" s="11" t="e">
        <f>N2+Q2+S2+W2</f>
        <v>#VALUE!</v>
      </c>
      <c r="Y2" s="6">
        <v>71</v>
      </c>
      <c r="Z2" s="6">
        <f t="shared" ref="Z2:Z65" si="3">(1.123-(4.092*0.001*Y2)+(1.126*0.00001*(Y2*Y2))-(25.4/Y2))</f>
        <v>0.53148318112676063</v>
      </c>
      <c r="AA2" s="11" t="e">
        <f>(X2/(Z2*Y2/100))</f>
        <v>#VALUE!</v>
      </c>
      <c r="AB2" s="6" t="e">
        <f>AA2/G2</f>
        <v>#VALUE!</v>
      </c>
      <c r="AC2" s="7" t="e">
        <f t="shared" ref="AC2:AC65" si="4">AA2*0.055/55.65</f>
        <v>#VALUE!</v>
      </c>
      <c r="AD2" s="8" t="e">
        <f>(AB2*(1-Y2/100)+(0.04*AB2))*(0.92/18.45)</f>
        <v>#VALUE!</v>
      </c>
      <c r="AE2" s="6">
        <v>0.18</v>
      </c>
      <c r="AF2" s="8">
        <f t="shared" ref="AF2:AF65" si="5">(0.0047*245+0.02*120)/365</f>
        <v>9.730136986301369E-3</v>
      </c>
      <c r="AG2" s="7" t="e">
        <f>(AD2*G2)*(AE2*0.67*AF2)</f>
        <v>#VALUE!</v>
      </c>
      <c r="AH2" s="12" t="e">
        <f>AC2*28</f>
        <v>#VALUE!</v>
      </c>
      <c r="AI2" s="12" t="e">
        <f>AG2*28</f>
        <v>#VALUE!</v>
      </c>
      <c r="AJ2" s="6">
        <v>15.5</v>
      </c>
      <c r="AK2" s="6">
        <f t="shared" ref="AK2:AK65" si="6">AJ2*(245/365)</f>
        <v>10.404109589041097</v>
      </c>
      <c r="AL2" s="6">
        <f t="shared" ref="AL2:AL65" si="7">AJ2*(120/365)</f>
        <v>5.095890410958904</v>
      </c>
      <c r="AM2" s="6">
        <f t="shared" ref="AM2:AM65" si="8">0.5*AL2</f>
        <v>2.547945205479452</v>
      </c>
      <c r="AN2" s="6">
        <f t="shared" ref="AN2:AN65" si="9">0.22*AM2</f>
        <v>0.56054794520547946</v>
      </c>
      <c r="AO2" s="6">
        <f t="shared" ref="AO2:AO65" si="10">0.01*AN2</f>
        <v>5.6054794520547947E-3</v>
      </c>
      <c r="AP2" s="6">
        <f t="shared" ref="AP2:AP65" si="11">AO2*44/28</f>
        <v>8.8086105675146773E-3</v>
      </c>
      <c r="AQ2" s="7">
        <f>AP2/365*G2</f>
        <v>0</v>
      </c>
      <c r="AR2" s="12">
        <f>265*AQ2</f>
        <v>0</v>
      </c>
      <c r="AS2" s="6">
        <f>0.78*AM2</f>
        <v>1.9873972602739727</v>
      </c>
      <c r="AT2" s="6">
        <f t="shared" ref="AT2:AT65" si="12">0.02*AS2</f>
        <v>3.9747945205479453E-2</v>
      </c>
      <c r="AU2" s="6">
        <f t="shared" ref="AU2:AU65" si="13">AT2*44/28</f>
        <v>6.2461056751467715E-2</v>
      </c>
      <c r="AV2" s="7">
        <f>AU2/365*G2</f>
        <v>0</v>
      </c>
      <c r="AW2" s="12">
        <f>AV2*265</f>
        <v>0</v>
      </c>
      <c r="AX2" s="13" t="e">
        <f>AH2+AI2+AR2+AW2</f>
        <v>#VALUE!</v>
      </c>
      <c r="AY2" s="13" t="e">
        <f>AX2/G2*365</f>
        <v>#VALUE!</v>
      </c>
      <c r="AZ2" s="13" t="e">
        <f>AX2/K2</f>
        <v>#VALUE!</v>
      </c>
      <c r="BA2" s="17" t="e">
        <f>AZ2</f>
        <v>#VALUE!</v>
      </c>
    </row>
    <row r="3" spans="1:58" x14ac:dyDescent="0.25">
      <c r="E3" s="9"/>
      <c r="F3" s="9"/>
      <c r="G3" s="6">
        <f t="shared" ref="G3:G66" si="14">F3-E3</f>
        <v>0</v>
      </c>
      <c r="I3" s="10"/>
      <c r="J3" s="10"/>
      <c r="L3" s="8" t="b">
        <f t="shared" ref="L3:L66" si="15">IF(C3="DR",48.2,IF(C3="SA",66,IF(C3="SR",59.5,IF(C3="MLK",58))))</f>
        <v>0</v>
      </c>
      <c r="M3" s="10">
        <f t="shared" si="0"/>
        <v>0</v>
      </c>
      <c r="N3" s="8">
        <f t="shared" ref="N3:N66" si="16">M3*G3</f>
        <v>0</v>
      </c>
      <c r="O3" s="6" t="str">
        <f t="shared" ref="O3:O66" si="17">IF(C3="DR",0.024,IF(C3="SA",0.019,IF(C3="SR",0.019,IF(C3="MLK",0.019,""))))</f>
        <v/>
      </c>
      <c r="P3" s="6" t="e">
        <f t="shared" si="1"/>
        <v>#VALUE!</v>
      </c>
      <c r="Q3" s="8" t="e">
        <f t="shared" ref="Q3:Q66" si="18">P3*G3*(245/365)</f>
        <v>#VALUE!</v>
      </c>
      <c r="R3" s="8">
        <f t="shared" ref="R3:R66" si="19">(0.376*I3)+(0.209*J3)+0.948</f>
        <v>0.94799999999999995</v>
      </c>
      <c r="S3" s="8">
        <f t="shared" ref="S3:S66" si="20">R3*K3</f>
        <v>0</v>
      </c>
      <c r="T3" s="6">
        <f t="shared" ref="T3:T66" si="21">IF(H3=0,0,IF(H3=1,0.077,IF(H3=2,0.126,IF(H3&gt;2,0.15,""))))</f>
        <v>0</v>
      </c>
      <c r="U3" s="6">
        <f t="shared" ref="U3:U66" si="22">T3*M3</f>
        <v>0</v>
      </c>
      <c r="V3" s="6">
        <v>150</v>
      </c>
      <c r="W3" s="8">
        <f t="shared" si="2"/>
        <v>0</v>
      </c>
      <c r="X3" s="11" t="e">
        <f t="shared" ref="X3:X66" si="23">N3+Q3+S3+W3</f>
        <v>#VALUE!</v>
      </c>
      <c r="Y3" s="6">
        <v>71</v>
      </c>
      <c r="Z3" s="6">
        <f t="shared" si="3"/>
        <v>0.53148318112676063</v>
      </c>
      <c r="AA3" s="11" t="e">
        <f t="shared" ref="AA3:AA66" si="24">(X3/(Z3*Y3/100))</f>
        <v>#VALUE!</v>
      </c>
      <c r="AB3" s="6" t="e">
        <f t="shared" ref="AB3:AB66" si="25">AA3/G3</f>
        <v>#VALUE!</v>
      </c>
      <c r="AC3" s="7" t="e">
        <f t="shared" si="4"/>
        <v>#VALUE!</v>
      </c>
      <c r="AD3" s="8" t="e">
        <f t="shared" ref="AD3:AD66" si="26">(AB3*(1-Y3/100)+(0.04*AB3))*(0.92/18.45)</f>
        <v>#VALUE!</v>
      </c>
      <c r="AE3" s="6">
        <v>0.18</v>
      </c>
      <c r="AF3" s="8">
        <f t="shared" si="5"/>
        <v>9.730136986301369E-3</v>
      </c>
      <c r="AG3" s="7" t="e">
        <f t="shared" ref="AG3:AG66" si="27">(AD3*G3)*(AE3*0.67*AF3)</f>
        <v>#VALUE!</v>
      </c>
      <c r="AH3" s="12" t="e">
        <f t="shared" ref="AH3:AH66" si="28">AC3*28</f>
        <v>#VALUE!</v>
      </c>
      <c r="AI3" s="12" t="e">
        <f t="shared" ref="AI3:AI66" si="29">AG3*28</f>
        <v>#VALUE!</v>
      </c>
      <c r="AJ3" s="6">
        <v>15.5</v>
      </c>
      <c r="AK3" s="6">
        <f t="shared" si="6"/>
        <v>10.404109589041097</v>
      </c>
      <c r="AL3" s="6">
        <f t="shared" si="7"/>
        <v>5.095890410958904</v>
      </c>
      <c r="AM3" s="6">
        <f t="shared" si="8"/>
        <v>2.547945205479452</v>
      </c>
      <c r="AN3" s="6">
        <f t="shared" si="9"/>
        <v>0.56054794520547946</v>
      </c>
      <c r="AO3" s="6">
        <f t="shared" si="10"/>
        <v>5.6054794520547947E-3</v>
      </c>
      <c r="AP3" s="6">
        <f t="shared" si="11"/>
        <v>8.8086105675146773E-3</v>
      </c>
      <c r="AQ3" s="7">
        <f t="shared" ref="AQ3:AQ66" si="30">AP3/365*G3</f>
        <v>0</v>
      </c>
      <c r="AR3" s="12">
        <f t="shared" ref="AR3:AR66" si="31">265*AQ3</f>
        <v>0</v>
      </c>
      <c r="AS3" s="6">
        <f t="shared" ref="AS3:AS66" si="32">0.78*AM3</f>
        <v>1.9873972602739727</v>
      </c>
      <c r="AT3" s="6">
        <f t="shared" si="12"/>
        <v>3.9747945205479453E-2</v>
      </c>
      <c r="AU3" s="6">
        <f t="shared" si="13"/>
        <v>6.2461056751467715E-2</v>
      </c>
      <c r="AV3" s="7">
        <f t="shared" ref="AV3:AV66" si="33">AU3/365*G3</f>
        <v>0</v>
      </c>
      <c r="AW3" s="12">
        <f t="shared" ref="AW3:AW66" si="34">AV3*265</f>
        <v>0</v>
      </c>
      <c r="AX3" s="13" t="e">
        <f t="shared" ref="AX3:AX66" si="35">AH3+AI3+AR3+AW3</f>
        <v>#VALUE!</v>
      </c>
      <c r="AY3" s="13" t="e">
        <f t="shared" ref="AY3:AY66" si="36">AX3/G3*365</f>
        <v>#VALUE!</v>
      </c>
      <c r="AZ3" s="13" t="e">
        <f t="shared" ref="AZ3:AZ66" si="37">AX3/K3</f>
        <v>#VALUE!</v>
      </c>
      <c r="BA3" s="17" t="e">
        <f t="shared" ref="BA3:BA66" si="38">AZ3</f>
        <v>#VALUE!</v>
      </c>
    </row>
    <row r="4" spans="1:58" x14ac:dyDescent="0.25">
      <c r="E4" s="9"/>
      <c r="F4" s="9"/>
      <c r="G4" s="6">
        <f t="shared" si="14"/>
        <v>0</v>
      </c>
      <c r="I4" s="10"/>
      <c r="J4" s="10"/>
      <c r="L4" s="8" t="b">
        <f t="shared" si="15"/>
        <v>0</v>
      </c>
      <c r="M4" s="10">
        <f t="shared" si="0"/>
        <v>0</v>
      </c>
      <c r="N4" s="8">
        <f t="shared" si="16"/>
        <v>0</v>
      </c>
      <c r="O4" s="6" t="str">
        <f t="shared" si="17"/>
        <v/>
      </c>
      <c r="P4" s="6" t="e">
        <f t="shared" si="1"/>
        <v>#VALUE!</v>
      </c>
      <c r="Q4" s="8" t="e">
        <f t="shared" si="18"/>
        <v>#VALUE!</v>
      </c>
      <c r="R4" s="8">
        <f t="shared" si="19"/>
        <v>0.94799999999999995</v>
      </c>
      <c r="S4" s="8">
        <f t="shared" si="20"/>
        <v>0</v>
      </c>
      <c r="T4" s="6">
        <f t="shared" si="21"/>
        <v>0</v>
      </c>
      <c r="U4" s="6">
        <f t="shared" si="22"/>
        <v>0</v>
      </c>
      <c r="V4" s="6">
        <v>150</v>
      </c>
      <c r="W4" s="8">
        <f t="shared" si="2"/>
        <v>0</v>
      </c>
      <c r="X4" s="11" t="e">
        <f t="shared" si="23"/>
        <v>#VALUE!</v>
      </c>
      <c r="Y4" s="6">
        <v>71</v>
      </c>
      <c r="Z4" s="6">
        <f t="shared" si="3"/>
        <v>0.53148318112676063</v>
      </c>
      <c r="AA4" s="11" t="e">
        <f t="shared" si="24"/>
        <v>#VALUE!</v>
      </c>
      <c r="AB4" s="6" t="e">
        <f t="shared" si="25"/>
        <v>#VALUE!</v>
      </c>
      <c r="AC4" s="7" t="e">
        <f t="shared" si="4"/>
        <v>#VALUE!</v>
      </c>
      <c r="AD4" s="8" t="e">
        <f t="shared" si="26"/>
        <v>#VALUE!</v>
      </c>
      <c r="AE4" s="6">
        <v>0.18</v>
      </c>
      <c r="AF4" s="8">
        <f t="shared" si="5"/>
        <v>9.730136986301369E-3</v>
      </c>
      <c r="AG4" s="7" t="e">
        <f t="shared" si="27"/>
        <v>#VALUE!</v>
      </c>
      <c r="AH4" s="12" t="e">
        <f t="shared" si="28"/>
        <v>#VALUE!</v>
      </c>
      <c r="AI4" s="12" t="e">
        <f t="shared" si="29"/>
        <v>#VALUE!</v>
      </c>
      <c r="AJ4" s="6">
        <v>15.5</v>
      </c>
      <c r="AK4" s="6">
        <f t="shared" si="6"/>
        <v>10.404109589041097</v>
      </c>
      <c r="AL4" s="6">
        <f t="shared" si="7"/>
        <v>5.095890410958904</v>
      </c>
      <c r="AM4" s="6">
        <f t="shared" si="8"/>
        <v>2.547945205479452</v>
      </c>
      <c r="AN4" s="6">
        <f t="shared" si="9"/>
        <v>0.56054794520547946</v>
      </c>
      <c r="AO4" s="6">
        <f t="shared" si="10"/>
        <v>5.6054794520547947E-3</v>
      </c>
      <c r="AP4" s="6">
        <f t="shared" si="11"/>
        <v>8.8086105675146773E-3</v>
      </c>
      <c r="AQ4" s="7">
        <f t="shared" si="30"/>
        <v>0</v>
      </c>
      <c r="AR4" s="12">
        <f t="shared" si="31"/>
        <v>0</v>
      </c>
      <c r="AS4" s="6">
        <f t="shared" si="32"/>
        <v>1.9873972602739727</v>
      </c>
      <c r="AT4" s="6">
        <f t="shared" si="12"/>
        <v>3.9747945205479453E-2</v>
      </c>
      <c r="AU4" s="6">
        <f t="shared" si="13"/>
        <v>6.2461056751467715E-2</v>
      </c>
      <c r="AV4" s="7">
        <f t="shared" si="33"/>
        <v>0</v>
      </c>
      <c r="AW4" s="12">
        <f t="shared" si="34"/>
        <v>0</v>
      </c>
      <c r="AX4" s="13" t="e">
        <f t="shared" si="35"/>
        <v>#VALUE!</v>
      </c>
      <c r="AY4" s="13" t="e">
        <f t="shared" si="36"/>
        <v>#VALUE!</v>
      </c>
      <c r="AZ4" s="13" t="e">
        <f t="shared" si="37"/>
        <v>#VALUE!</v>
      </c>
      <c r="BA4" s="17" t="e">
        <f t="shared" si="38"/>
        <v>#VALUE!</v>
      </c>
    </row>
    <row r="5" spans="1:58" x14ac:dyDescent="0.25">
      <c r="E5" s="9"/>
      <c r="F5" s="9"/>
      <c r="G5" s="6">
        <f t="shared" si="14"/>
        <v>0</v>
      </c>
      <c r="I5" s="10"/>
      <c r="J5" s="10"/>
      <c r="L5" s="8" t="b">
        <f t="shared" si="15"/>
        <v>0</v>
      </c>
      <c r="M5" s="10">
        <f t="shared" si="0"/>
        <v>0</v>
      </c>
      <c r="N5" s="8">
        <f t="shared" si="16"/>
        <v>0</v>
      </c>
      <c r="O5" s="6" t="str">
        <f t="shared" si="17"/>
        <v/>
      </c>
      <c r="P5" s="6" t="e">
        <f t="shared" si="1"/>
        <v>#VALUE!</v>
      </c>
      <c r="Q5" s="8" t="e">
        <f t="shared" si="18"/>
        <v>#VALUE!</v>
      </c>
      <c r="R5" s="8">
        <f t="shared" si="19"/>
        <v>0.94799999999999995</v>
      </c>
      <c r="S5" s="8">
        <f t="shared" si="20"/>
        <v>0</v>
      </c>
      <c r="T5" s="6">
        <f t="shared" si="21"/>
        <v>0</v>
      </c>
      <c r="U5" s="6">
        <f t="shared" si="22"/>
        <v>0</v>
      </c>
      <c r="V5" s="6">
        <v>150</v>
      </c>
      <c r="W5" s="8">
        <f t="shared" si="2"/>
        <v>0</v>
      </c>
      <c r="X5" s="11" t="e">
        <f t="shared" si="23"/>
        <v>#VALUE!</v>
      </c>
      <c r="Y5" s="6">
        <v>71</v>
      </c>
      <c r="Z5" s="6">
        <f t="shared" si="3"/>
        <v>0.53148318112676063</v>
      </c>
      <c r="AA5" s="11" t="e">
        <f t="shared" si="24"/>
        <v>#VALUE!</v>
      </c>
      <c r="AB5" s="6" t="e">
        <f t="shared" si="25"/>
        <v>#VALUE!</v>
      </c>
      <c r="AC5" s="7" t="e">
        <f t="shared" si="4"/>
        <v>#VALUE!</v>
      </c>
      <c r="AD5" s="8" t="e">
        <f t="shared" si="26"/>
        <v>#VALUE!</v>
      </c>
      <c r="AE5" s="6">
        <v>0.18</v>
      </c>
      <c r="AF5" s="8">
        <f t="shared" si="5"/>
        <v>9.730136986301369E-3</v>
      </c>
      <c r="AG5" s="7" t="e">
        <f t="shared" si="27"/>
        <v>#VALUE!</v>
      </c>
      <c r="AH5" s="12" t="e">
        <f t="shared" si="28"/>
        <v>#VALUE!</v>
      </c>
      <c r="AI5" s="12" t="e">
        <f t="shared" si="29"/>
        <v>#VALUE!</v>
      </c>
      <c r="AJ5" s="6">
        <v>15.5</v>
      </c>
      <c r="AK5" s="6">
        <f t="shared" si="6"/>
        <v>10.404109589041097</v>
      </c>
      <c r="AL5" s="6">
        <f t="shared" si="7"/>
        <v>5.095890410958904</v>
      </c>
      <c r="AM5" s="6">
        <f t="shared" si="8"/>
        <v>2.547945205479452</v>
      </c>
      <c r="AN5" s="6">
        <f t="shared" si="9"/>
        <v>0.56054794520547946</v>
      </c>
      <c r="AO5" s="6">
        <f t="shared" si="10"/>
        <v>5.6054794520547947E-3</v>
      </c>
      <c r="AP5" s="6">
        <f t="shared" si="11"/>
        <v>8.8086105675146773E-3</v>
      </c>
      <c r="AQ5" s="7">
        <f t="shared" si="30"/>
        <v>0</v>
      </c>
      <c r="AR5" s="12">
        <f t="shared" si="31"/>
        <v>0</v>
      </c>
      <c r="AS5" s="6">
        <f t="shared" si="32"/>
        <v>1.9873972602739727</v>
      </c>
      <c r="AT5" s="6">
        <f t="shared" si="12"/>
        <v>3.9747945205479453E-2</v>
      </c>
      <c r="AU5" s="6">
        <f t="shared" si="13"/>
        <v>6.2461056751467715E-2</v>
      </c>
      <c r="AV5" s="7">
        <f t="shared" si="33"/>
        <v>0</v>
      </c>
      <c r="AW5" s="12">
        <f t="shared" si="34"/>
        <v>0</v>
      </c>
      <c r="AX5" s="13" t="e">
        <f t="shared" si="35"/>
        <v>#VALUE!</v>
      </c>
      <c r="AY5" s="13" t="e">
        <f t="shared" si="36"/>
        <v>#VALUE!</v>
      </c>
      <c r="AZ5" s="13" t="e">
        <f t="shared" si="37"/>
        <v>#VALUE!</v>
      </c>
      <c r="BA5" s="17" t="e">
        <f t="shared" si="38"/>
        <v>#VALUE!</v>
      </c>
    </row>
    <row r="6" spans="1:58" x14ac:dyDescent="0.25">
      <c r="E6" s="9"/>
      <c r="F6" s="9"/>
      <c r="G6" s="6">
        <f t="shared" si="14"/>
        <v>0</v>
      </c>
      <c r="I6" s="10"/>
      <c r="J6" s="10"/>
      <c r="L6" s="8" t="b">
        <f t="shared" si="15"/>
        <v>0</v>
      </c>
      <c r="M6" s="10">
        <f t="shared" si="0"/>
        <v>0</v>
      </c>
      <c r="N6" s="8">
        <f t="shared" si="16"/>
        <v>0</v>
      </c>
      <c r="O6" s="6" t="str">
        <f t="shared" si="17"/>
        <v/>
      </c>
      <c r="P6" s="6" t="e">
        <f t="shared" si="1"/>
        <v>#VALUE!</v>
      </c>
      <c r="Q6" s="8" t="e">
        <f t="shared" si="18"/>
        <v>#VALUE!</v>
      </c>
      <c r="R6" s="8">
        <f t="shared" si="19"/>
        <v>0.94799999999999995</v>
      </c>
      <c r="S6" s="8">
        <f t="shared" si="20"/>
        <v>0</v>
      </c>
      <c r="T6" s="6">
        <f t="shared" si="21"/>
        <v>0</v>
      </c>
      <c r="U6" s="6">
        <f t="shared" si="22"/>
        <v>0</v>
      </c>
      <c r="V6" s="6">
        <v>150</v>
      </c>
      <c r="W6" s="8">
        <f t="shared" si="2"/>
        <v>0</v>
      </c>
      <c r="X6" s="11" t="e">
        <f t="shared" si="23"/>
        <v>#VALUE!</v>
      </c>
      <c r="Y6" s="6">
        <v>71</v>
      </c>
      <c r="Z6" s="6">
        <f t="shared" si="3"/>
        <v>0.53148318112676063</v>
      </c>
      <c r="AA6" s="11" t="e">
        <f t="shared" si="24"/>
        <v>#VALUE!</v>
      </c>
      <c r="AB6" s="6" t="e">
        <f t="shared" si="25"/>
        <v>#VALUE!</v>
      </c>
      <c r="AC6" s="7" t="e">
        <f t="shared" si="4"/>
        <v>#VALUE!</v>
      </c>
      <c r="AD6" s="8" t="e">
        <f t="shared" si="26"/>
        <v>#VALUE!</v>
      </c>
      <c r="AE6" s="6">
        <v>0.18</v>
      </c>
      <c r="AF6" s="8">
        <f t="shared" si="5"/>
        <v>9.730136986301369E-3</v>
      </c>
      <c r="AG6" s="7" t="e">
        <f t="shared" si="27"/>
        <v>#VALUE!</v>
      </c>
      <c r="AH6" s="12" t="e">
        <f t="shared" si="28"/>
        <v>#VALUE!</v>
      </c>
      <c r="AI6" s="12" t="e">
        <f t="shared" si="29"/>
        <v>#VALUE!</v>
      </c>
      <c r="AJ6" s="6">
        <v>15.5</v>
      </c>
      <c r="AK6" s="6">
        <f t="shared" si="6"/>
        <v>10.404109589041097</v>
      </c>
      <c r="AL6" s="6">
        <f t="shared" si="7"/>
        <v>5.095890410958904</v>
      </c>
      <c r="AM6" s="6">
        <f t="shared" si="8"/>
        <v>2.547945205479452</v>
      </c>
      <c r="AN6" s="6">
        <f t="shared" si="9"/>
        <v>0.56054794520547946</v>
      </c>
      <c r="AO6" s="6">
        <f t="shared" si="10"/>
        <v>5.6054794520547947E-3</v>
      </c>
      <c r="AP6" s="6">
        <f t="shared" si="11"/>
        <v>8.8086105675146773E-3</v>
      </c>
      <c r="AQ6" s="7">
        <f t="shared" si="30"/>
        <v>0</v>
      </c>
      <c r="AR6" s="12">
        <f t="shared" si="31"/>
        <v>0</v>
      </c>
      <c r="AS6" s="6">
        <f t="shared" si="32"/>
        <v>1.9873972602739727</v>
      </c>
      <c r="AT6" s="6">
        <f t="shared" si="12"/>
        <v>3.9747945205479453E-2</v>
      </c>
      <c r="AU6" s="6">
        <f t="shared" si="13"/>
        <v>6.2461056751467715E-2</v>
      </c>
      <c r="AV6" s="7">
        <f t="shared" si="33"/>
        <v>0</v>
      </c>
      <c r="AW6" s="12">
        <f t="shared" si="34"/>
        <v>0</v>
      </c>
      <c r="AX6" s="13" t="e">
        <f t="shared" si="35"/>
        <v>#VALUE!</v>
      </c>
      <c r="AY6" s="13" t="e">
        <f t="shared" si="36"/>
        <v>#VALUE!</v>
      </c>
      <c r="AZ6" s="13" t="e">
        <f t="shared" si="37"/>
        <v>#VALUE!</v>
      </c>
      <c r="BA6" s="17" t="e">
        <f t="shared" si="38"/>
        <v>#VALUE!</v>
      </c>
    </row>
    <row r="7" spans="1:58" x14ac:dyDescent="0.25">
      <c r="E7" s="9"/>
      <c r="F7" s="9"/>
      <c r="G7" s="6">
        <f t="shared" si="14"/>
        <v>0</v>
      </c>
      <c r="I7" s="10"/>
      <c r="J7" s="10"/>
      <c r="L7" s="8" t="b">
        <f t="shared" si="15"/>
        <v>0</v>
      </c>
      <c r="M7" s="10">
        <f t="shared" si="0"/>
        <v>0</v>
      </c>
      <c r="N7" s="8">
        <f t="shared" si="16"/>
        <v>0</v>
      </c>
      <c r="O7" s="6" t="str">
        <f t="shared" si="17"/>
        <v/>
      </c>
      <c r="P7" s="6" t="e">
        <f t="shared" si="1"/>
        <v>#VALUE!</v>
      </c>
      <c r="Q7" s="8" t="e">
        <f t="shared" si="18"/>
        <v>#VALUE!</v>
      </c>
      <c r="R7" s="8">
        <f t="shared" si="19"/>
        <v>0.94799999999999995</v>
      </c>
      <c r="S7" s="8">
        <f t="shared" si="20"/>
        <v>0</v>
      </c>
      <c r="T7" s="6">
        <f t="shared" si="21"/>
        <v>0</v>
      </c>
      <c r="U7" s="6">
        <f t="shared" si="22"/>
        <v>0</v>
      </c>
      <c r="V7" s="6">
        <v>150</v>
      </c>
      <c r="W7" s="8">
        <f t="shared" si="2"/>
        <v>0</v>
      </c>
      <c r="X7" s="11" t="e">
        <f t="shared" si="23"/>
        <v>#VALUE!</v>
      </c>
      <c r="Y7" s="6">
        <v>71</v>
      </c>
      <c r="Z7" s="6">
        <f t="shared" si="3"/>
        <v>0.53148318112676063</v>
      </c>
      <c r="AA7" s="11" t="e">
        <f t="shared" si="24"/>
        <v>#VALUE!</v>
      </c>
      <c r="AB7" s="6" t="e">
        <f t="shared" si="25"/>
        <v>#VALUE!</v>
      </c>
      <c r="AC7" s="7" t="e">
        <f t="shared" si="4"/>
        <v>#VALUE!</v>
      </c>
      <c r="AD7" s="8" t="e">
        <f t="shared" si="26"/>
        <v>#VALUE!</v>
      </c>
      <c r="AE7" s="6">
        <v>0.18</v>
      </c>
      <c r="AF7" s="8">
        <f t="shared" si="5"/>
        <v>9.730136986301369E-3</v>
      </c>
      <c r="AG7" s="7" t="e">
        <f t="shared" si="27"/>
        <v>#VALUE!</v>
      </c>
      <c r="AH7" s="12" t="e">
        <f t="shared" si="28"/>
        <v>#VALUE!</v>
      </c>
      <c r="AI7" s="12" t="e">
        <f t="shared" si="29"/>
        <v>#VALUE!</v>
      </c>
      <c r="AJ7" s="6">
        <v>15.5</v>
      </c>
      <c r="AK7" s="6">
        <f t="shared" si="6"/>
        <v>10.404109589041097</v>
      </c>
      <c r="AL7" s="6">
        <f t="shared" si="7"/>
        <v>5.095890410958904</v>
      </c>
      <c r="AM7" s="6">
        <f t="shared" si="8"/>
        <v>2.547945205479452</v>
      </c>
      <c r="AN7" s="6">
        <f t="shared" si="9"/>
        <v>0.56054794520547946</v>
      </c>
      <c r="AO7" s="6">
        <f t="shared" si="10"/>
        <v>5.6054794520547947E-3</v>
      </c>
      <c r="AP7" s="6">
        <f t="shared" si="11"/>
        <v>8.8086105675146773E-3</v>
      </c>
      <c r="AQ7" s="7">
        <f t="shared" si="30"/>
        <v>0</v>
      </c>
      <c r="AR7" s="12">
        <f t="shared" si="31"/>
        <v>0</v>
      </c>
      <c r="AS7" s="6">
        <f t="shared" si="32"/>
        <v>1.9873972602739727</v>
      </c>
      <c r="AT7" s="6">
        <f t="shared" si="12"/>
        <v>3.9747945205479453E-2</v>
      </c>
      <c r="AU7" s="6">
        <f t="shared" si="13"/>
        <v>6.2461056751467715E-2</v>
      </c>
      <c r="AV7" s="7">
        <f t="shared" si="33"/>
        <v>0</v>
      </c>
      <c r="AW7" s="12">
        <f t="shared" si="34"/>
        <v>0</v>
      </c>
      <c r="AX7" s="13" t="e">
        <f t="shared" si="35"/>
        <v>#VALUE!</v>
      </c>
      <c r="AY7" s="13" t="e">
        <f t="shared" si="36"/>
        <v>#VALUE!</v>
      </c>
      <c r="AZ7" s="13" t="e">
        <f t="shared" si="37"/>
        <v>#VALUE!</v>
      </c>
      <c r="BA7" s="17" t="e">
        <f t="shared" si="38"/>
        <v>#VALUE!</v>
      </c>
    </row>
    <row r="8" spans="1:58" x14ac:dyDescent="0.25">
      <c r="E8" s="9"/>
      <c r="F8" s="9"/>
      <c r="G8" s="6">
        <f t="shared" si="14"/>
        <v>0</v>
      </c>
      <c r="I8" s="10"/>
      <c r="J8" s="10"/>
      <c r="L8" s="8" t="b">
        <f t="shared" si="15"/>
        <v>0</v>
      </c>
      <c r="M8" s="10">
        <f t="shared" si="0"/>
        <v>0</v>
      </c>
      <c r="N8" s="8">
        <f t="shared" si="16"/>
        <v>0</v>
      </c>
      <c r="O8" s="6" t="str">
        <f t="shared" si="17"/>
        <v/>
      </c>
      <c r="P8" s="6" t="e">
        <f t="shared" si="1"/>
        <v>#VALUE!</v>
      </c>
      <c r="Q8" s="8" t="e">
        <f t="shared" si="18"/>
        <v>#VALUE!</v>
      </c>
      <c r="R8" s="8">
        <f t="shared" si="19"/>
        <v>0.94799999999999995</v>
      </c>
      <c r="S8" s="8">
        <f t="shared" si="20"/>
        <v>0</v>
      </c>
      <c r="T8" s="6">
        <f t="shared" si="21"/>
        <v>0</v>
      </c>
      <c r="U8" s="6">
        <f t="shared" si="22"/>
        <v>0</v>
      </c>
      <c r="V8" s="6">
        <v>150</v>
      </c>
      <c r="W8" s="8">
        <f t="shared" si="2"/>
        <v>0</v>
      </c>
      <c r="X8" s="11" t="e">
        <f t="shared" si="23"/>
        <v>#VALUE!</v>
      </c>
      <c r="Y8" s="6">
        <v>71</v>
      </c>
      <c r="Z8" s="6">
        <f t="shared" si="3"/>
        <v>0.53148318112676063</v>
      </c>
      <c r="AA8" s="11" t="e">
        <f t="shared" si="24"/>
        <v>#VALUE!</v>
      </c>
      <c r="AB8" s="6" t="e">
        <f t="shared" si="25"/>
        <v>#VALUE!</v>
      </c>
      <c r="AC8" s="7" t="e">
        <f t="shared" si="4"/>
        <v>#VALUE!</v>
      </c>
      <c r="AD8" s="8" t="e">
        <f t="shared" si="26"/>
        <v>#VALUE!</v>
      </c>
      <c r="AE8" s="6">
        <v>0.18</v>
      </c>
      <c r="AF8" s="8">
        <f t="shared" si="5"/>
        <v>9.730136986301369E-3</v>
      </c>
      <c r="AG8" s="7" t="e">
        <f t="shared" si="27"/>
        <v>#VALUE!</v>
      </c>
      <c r="AH8" s="12" t="e">
        <f t="shared" si="28"/>
        <v>#VALUE!</v>
      </c>
      <c r="AI8" s="12" t="e">
        <f t="shared" si="29"/>
        <v>#VALUE!</v>
      </c>
      <c r="AJ8" s="6">
        <v>15.5</v>
      </c>
      <c r="AK8" s="6">
        <f t="shared" si="6"/>
        <v>10.404109589041097</v>
      </c>
      <c r="AL8" s="6">
        <f t="shared" si="7"/>
        <v>5.095890410958904</v>
      </c>
      <c r="AM8" s="6">
        <f t="shared" si="8"/>
        <v>2.547945205479452</v>
      </c>
      <c r="AN8" s="6">
        <f t="shared" si="9"/>
        <v>0.56054794520547946</v>
      </c>
      <c r="AO8" s="6">
        <f t="shared" si="10"/>
        <v>5.6054794520547947E-3</v>
      </c>
      <c r="AP8" s="6">
        <f t="shared" si="11"/>
        <v>8.8086105675146773E-3</v>
      </c>
      <c r="AQ8" s="7">
        <f t="shared" si="30"/>
        <v>0</v>
      </c>
      <c r="AR8" s="12">
        <f t="shared" si="31"/>
        <v>0</v>
      </c>
      <c r="AS8" s="6">
        <f t="shared" si="32"/>
        <v>1.9873972602739727</v>
      </c>
      <c r="AT8" s="6">
        <f t="shared" si="12"/>
        <v>3.9747945205479453E-2</v>
      </c>
      <c r="AU8" s="6">
        <f t="shared" si="13"/>
        <v>6.2461056751467715E-2</v>
      </c>
      <c r="AV8" s="7">
        <f t="shared" si="33"/>
        <v>0</v>
      </c>
      <c r="AW8" s="12">
        <f t="shared" si="34"/>
        <v>0</v>
      </c>
      <c r="AX8" s="13" t="e">
        <f t="shared" si="35"/>
        <v>#VALUE!</v>
      </c>
      <c r="AY8" s="13" t="e">
        <f t="shared" si="36"/>
        <v>#VALUE!</v>
      </c>
      <c r="AZ8" s="13" t="e">
        <f t="shared" si="37"/>
        <v>#VALUE!</v>
      </c>
      <c r="BA8" s="17" t="e">
        <f t="shared" si="38"/>
        <v>#VALUE!</v>
      </c>
      <c r="BF8" s="6"/>
    </row>
    <row r="9" spans="1:58" x14ac:dyDescent="0.25">
      <c r="E9" s="9"/>
      <c r="F9" s="9"/>
      <c r="G9" s="6">
        <f t="shared" si="14"/>
        <v>0</v>
      </c>
      <c r="I9" s="10"/>
      <c r="J9" s="10"/>
      <c r="L9" s="8" t="b">
        <f t="shared" si="15"/>
        <v>0</v>
      </c>
      <c r="M9" s="10">
        <f t="shared" si="0"/>
        <v>0</v>
      </c>
      <c r="N9" s="8">
        <f t="shared" si="16"/>
        <v>0</v>
      </c>
      <c r="O9" s="6" t="str">
        <f t="shared" si="17"/>
        <v/>
      </c>
      <c r="P9" s="6" t="e">
        <f t="shared" si="1"/>
        <v>#VALUE!</v>
      </c>
      <c r="Q9" s="8" t="e">
        <f t="shared" si="18"/>
        <v>#VALUE!</v>
      </c>
      <c r="R9" s="8">
        <f t="shared" si="19"/>
        <v>0.94799999999999995</v>
      </c>
      <c r="S9" s="8">
        <f t="shared" si="20"/>
        <v>0</v>
      </c>
      <c r="T9" s="6">
        <f t="shared" si="21"/>
        <v>0</v>
      </c>
      <c r="U9" s="6">
        <f t="shared" si="22"/>
        <v>0</v>
      </c>
      <c r="V9" s="6">
        <v>150</v>
      </c>
      <c r="W9" s="8">
        <f t="shared" si="2"/>
        <v>0</v>
      </c>
      <c r="X9" s="11" t="e">
        <f t="shared" si="23"/>
        <v>#VALUE!</v>
      </c>
      <c r="Y9" s="6">
        <v>71</v>
      </c>
      <c r="Z9" s="6">
        <f t="shared" si="3"/>
        <v>0.53148318112676063</v>
      </c>
      <c r="AA9" s="11" t="e">
        <f t="shared" si="24"/>
        <v>#VALUE!</v>
      </c>
      <c r="AB9" s="6" t="e">
        <f t="shared" si="25"/>
        <v>#VALUE!</v>
      </c>
      <c r="AC9" s="7" t="e">
        <f t="shared" si="4"/>
        <v>#VALUE!</v>
      </c>
      <c r="AD9" s="8" t="e">
        <f t="shared" si="26"/>
        <v>#VALUE!</v>
      </c>
      <c r="AE9" s="6">
        <v>0.18</v>
      </c>
      <c r="AF9" s="8">
        <f t="shared" si="5"/>
        <v>9.730136986301369E-3</v>
      </c>
      <c r="AG9" s="7" t="e">
        <f t="shared" si="27"/>
        <v>#VALUE!</v>
      </c>
      <c r="AH9" s="12" t="e">
        <f t="shared" si="28"/>
        <v>#VALUE!</v>
      </c>
      <c r="AI9" s="12" t="e">
        <f t="shared" si="29"/>
        <v>#VALUE!</v>
      </c>
      <c r="AJ9" s="6">
        <v>15.5</v>
      </c>
      <c r="AK9" s="6">
        <f t="shared" si="6"/>
        <v>10.404109589041097</v>
      </c>
      <c r="AL9" s="6">
        <f t="shared" si="7"/>
        <v>5.095890410958904</v>
      </c>
      <c r="AM9" s="6">
        <f t="shared" si="8"/>
        <v>2.547945205479452</v>
      </c>
      <c r="AN9" s="6">
        <f t="shared" si="9"/>
        <v>0.56054794520547946</v>
      </c>
      <c r="AO9" s="6">
        <f t="shared" si="10"/>
        <v>5.6054794520547947E-3</v>
      </c>
      <c r="AP9" s="6">
        <f t="shared" si="11"/>
        <v>8.8086105675146773E-3</v>
      </c>
      <c r="AQ9" s="7">
        <f t="shared" si="30"/>
        <v>0</v>
      </c>
      <c r="AR9" s="12">
        <f t="shared" si="31"/>
        <v>0</v>
      </c>
      <c r="AS9" s="6">
        <f t="shared" si="32"/>
        <v>1.9873972602739727</v>
      </c>
      <c r="AT9" s="6">
        <f t="shared" si="12"/>
        <v>3.9747945205479453E-2</v>
      </c>
      <c r="AU9" s="6">
        <f t="shared" si="13"/>
        <v>6.2461056751467715E-2</v>
      </c>
      <c r="AV9" s="7">
        <f t="shared" si="33"/>
        <v>0</v>
      </c>
      <c r="AW9" s="12">
        <f t="shared" si="34"/>
        <v>0</v>
      </c>
      <c r="AX9" s="13" t="e">
        <f t="shared" si="35"/>
        <v>#VALUE!</v>
      </c>
      <c r="AY9" s="13" t="e">
        <f t="shared" si="36"/>
        <v>#VALUE!</v>
      </c>
      <c r="AZ9" s="13" t="e">
        <f t="shared" si="37"/>
        <v>#VALUE!</v>
      </c>
      <c r="BA9" s="17" t="e">
        <f t="shared" si="38"/>
        <v>#VALUE!</v>
      </c>
    </row>
    <row r="10" spans="1:58" x14ac:dyDescent="0.25">
      <c r="E10" s="9"/>
      <c r="F10" s="9"/>
      <c r="G10" s="6">
        <f t="shared" si="14"/>
        <v>0</v>
      </c>
      <c r="I10" s="10"/>
      <c r="J10" s="10"/>
      <c r="L10" s="8" t="b">
        <f t="shared" si="15"/>
        <v>0</v>
      </c>
      <c r="M10" s="10">
        <f t="shared" si="0"/>
        <v>0</v>
      </c>
      <c r="N10" s="8">
        <f t="shared" si="16"/>
        <v>0</v>
      </c>
      <c r="O10" s="6" t="str">
        <f t="shared" si="17"/>
        <v/>
      </c>
      <c r="P10" s="6" t="e">
        <f t="shared" si="1"/>
        <v>#VALUE!</v>
      </c>
      <c r="Q10" s="8" t="e">
        <f t="shared" si="18"/>
        <v>#VALUE!</v>
      </c>
      <c r="R10" s="8">
        <f t="shared" si="19"/>
        <v>0.94799999999999995</v>
      </c>
      <c r="S10" s="8">
        <f t="shared" si="20"/>
        <v>0</v>
      </c>
      <c r="T10" s="6">
        <f t="shared" si="21"/>
        <v>0</v>
      </c>
      <c r="U10" s="6">
        <f t="shared" si="22"/>
        <v>0</v>
      </c>
      <c r="V10" s="6">
        <v>150</v>
      </c>
      <c r="W10" s="8">
        <f t="shared" si="2"/>
        <v>0</v>
      </c>
      <c r="X10" s="11" t="e">
        <f t="shared" si="23"/>
        <v>#VALUE!</v>
      </c>
      <c r="Y10" s="6">
        <v>71</v>
      </c>
      <c r="Z10" s="6">
        <f t="shared" si="3"/>
        <v>0.53148318112676063</v>
      </c>
      <c r="AA10" s="11" t="e">
        <f t="shared" si="24"/>
        <v>#VALUE!</v>
      </c>
      <c r="AB10" s="6" t="e">
        <f t="shared" si="25"/>
        <v>#VALUE!</v>
      </c>
      <c r="AC10" s="7" t="e">
        <f t="shared" si="4"/>
        <v>#VALUE!</v>
      </c>
      <c r="AD10" s="8" t="e">
        <f t="shared" si="26"/>
        <v>#VALUE!</v>
      </c>
      <c r="AE10" s="6">
        <v>0.18</v>
      </c>
      <c r="AF10" s="8">
        <f t="shared" si="5"/>
        <v>9.730136986301369E-3</v>
      </c>
      <c r="AG10" s="7" t="e">
        <f t="shared" si="27"/>
        <v>#VALUE!</v>
      </c>
      <c r="AH10" s="12" t="e">
        <f t="shared" si="28"/>
        <v>#VALUE!</v>
      </c>
      <c r="AI10" s="12" t="e">
        <f t="shared" si="29"/>
        <v>#VALUE!</v>
      </c>
      <c r="AJ10" s="6">
        <v>15.5</v>
      </c>
      <c r="AK10" s="6">
        <f t="shared" si="6"/>
        <v>10.404109589041097</v>
      </c>
      <c r="AL10" s="6">
        <f t="shared" si="7"/>
        <v>5.095890410958904</v>
      </c>
      <c r="AM10" s="6">
        <f t="shared" si="8"/>
        <v>2.547945205479452</v>
      </c>
      <c r="AN10" s="6">
        <f t="shared" si="9"/>
        <v>0.56054794520547946</v>
      </c>
      <c r="AO10" s="6">
        <f t="shared" si="10"/>
        <v>5.6054794520547947E-3</v>
      </c>
      <c r="AP10" s="6">
        <f t="shared" si="11"/>
        <v>8.8086105675146773E-3</v>
      </c>
      <c r="AQ10" s="7">
        <f t="shared" si="30"/>
        <v>0</v>
      </c>
      <c r="AR10" s="12">
        <f t="shared" si="31"/>
        <v>0</v>
      </c>
      <c r="AS10" s="6">
        <f t="shared" si="32"/>
        <v>1.9873972602739727</v>
      </c>
      <c r="AT10" s="6">
        <f t="shared" si="12"/>
        <v>3.9747945205479453E-2</v>
      </c>
      <c r="AU10" s="6">
        <f t="shared" si="13"/>
        <v>6.2461056751467715E-2</v>
      </c>
      <c r="AV10" s="7">
        <f t="shared" si="33"/>
        <v>0</v>
      </c>
      <c r="AW10" s="12">
        <f t="shared" si="34"/>
        <v>0</v>
      </c>
      <c r="AX10" s="13" t="e">
        <f t="shared" si="35"/>
        <v>#VALUE!</v>
      </c>
      <c r="AY10" s="13" t="e">
        <f t="shared" si="36"/>
        <v>#VALUE!</v>
      </c>
      <c r="AZ10" s="13" t="e">
        <f t="shared" si="37"/>
        <v>#VALUE!</v>
      </c>
      <c r="BA10" s="17" t="e">
        <f t="shared" si="38"/>
        <v>#VALUE!</v>
      </c>
    </row>
    <row r="11" spans="1:58" x14ac:dyDescent="0.25">
      <c r="E11" s="9"/>
      <c r="F11" s="9"/>
      <c r="G11" s="6">
        <f t="shared" si="14"/>
        <v>0</v>
      </c>
      <c r="I11" s="10"/>
      <c r="J11" s="10"/>
      <c r="L11" s="8" t="b">
        <f t="shared" si="15"/>
        <v>0</v>
      </c>
      <c r="M11" s="10">
        <f t="shared" si="0"/>
        <v>0</v>
      </c>
      <c r="N11" s="8">
        <f t="shared" si="16"/>
        <v>0</v>
      </c>
      <c r="O11" s="6" t="str">
        <f t="shared" si="17"/>
        <v/>
      </c>
      <c r="P11" s="6" t="e">
        <f t="shared" si="1"/>
        <v>#VALUE!</v>
      </c>
      <c r="Q11" s="8" t="e">
        <f t="shared" si="18"/>
        <v>#VALUE!</v>
      </c>
      <c r="R11" s="8">
        <f t="shared" si="19"/>
        <v>0.94799999999999995</v>
      </c>
      <c r="S11" s="8">
        <f t="shared" si="20"/>
        <v>0</v>
      </c>
      <c r="T11" s="6">
        <f t="shared" si="21"/>
        <v>0</v>
      </c>
      <c r="U11" s="6">
        <f t="shared" si="22"/>
        <v>0</v>
      </c>
      <c r="V11" s="6">
        <v>150</v>
      </c>
      <c r="W11" s="8">
        <f t="shared" si="2"/>
        <v>0</v>
      </c>
      <c r="X11" s="11" t="e">
        <f t="shared" si="23"/>
        <v>#VALUE!</v>
      </c>
      <c r="Y11" s="6">
        <v>71</v>
      </c>
      <c r="Z11" s="6">
        <f t="shared" si="3"/>
        <v>0.53148318112676063</v>
      </c>
      <c r="AA11" s="11" t="e">
        <f t="shared" si="24"/>
        <v>#VALUE!</v>
      </c>
      <c r="AB11" s="6" t="e">
        <f t="shared" si="25"/>
        <v>#VALUE!</v>
      </c>
      <c r="AC11" s="7" t="e">
        <f t="shared" si="4"/>
        <v>#VALUE!</v>
      </c>
      <c r="AD11" s="8" t="e">
        <f t="shared" si="26"/>
        <v>#VALUE!</v>
      </c>
      <c r="AE11" s="6">
        <v>0.18</v>
      </c>
      <c r="AF11" s="8">
        <f t="shared" si="5"/>
        <v>9.730136986301369E-3</v>
      </c>
      <c r="AG11" s="7" t="e">
        <f t="shared" si="27"/>
        <v>#VALUE!</v>
      </c>
      <c r="AH11" s="12" t="e">
        <f t="shared" si="28"/>
        <v>#VALUE!</v>
      </c>
      <c r="AI11" s="12" t="e">
        <f t="shared" si="29"/>
        <v>#VALUE!</v>
      </c>
      <c r="AJ11" s="6">
        <v>15.5</v>
      </c>
      <c r="AK11" s="6">
        <f t="shared" si="6"/>
        <v>10.404109589041097</v>
      </c>
      <c r="AL11" s="6">
        <f t="shared" si="7"/>
        <v>5.095890410958904</v>
      </c>
      <c r="AM11" s="6">
        <f t="shared" si="8"/>
        <v>2.547945205479452</v>
      </c>
      <c r="AN11" s="6">
        <f t="shared" si="9"/>
        <v>0.56054794520547946</v>
      </c>
      <c r="AO11" s="6">
        <f t="shared" si="10"/>
        <v>5.6054794520547947E-3</v>
      </c>
      <c r="AP11" s="6">
        <f t="shared" si="11"/>
        <v>8.8086105675146773E-3</v>
      </c>
      <c r="AQ11" s="7">
        <f t="shared" si="30"/>
        <v>0</v>
      </c>
      <c r="AR11" s="12">
        <f t="shared" si="31"/>
        <v>0</v>
      </c>
      <c r="AS11" s="6">
        <f t="shared" si="32"/>
        <v>1.9873972602739727</v>
      </c>
      <c r="AT11" s="6">
        <f t="shared" si="12"/>
        <v>3.9747945205479453E-2</v>
      </c>
      <c r="AU11" s="6">
        <f t="shared" si="13"/>
        <v>6.2461056751467715E-2</v>
      </c>
      <c r="AV11" s="7">
        <f t="shared" si="33"/>
        <v>0</v>
      </c>
      <c r="AW11" s="12">
        <f t="shared" si="34"/>
        <v>0</v>
      </c>
      <c r="AX11" s="13" t="e">
        <f t="shared" si="35"/>
        <v>#VALUE!</v>
      </c>
      <c r="AY11" s="13" t="e">
        <f t="shared" si="36"/>
        <v>#VALUE!</v>
      </c>
      <c r="AZ11" s="13" t="e">
        <f t="shared" si="37"/>
        <v>#VALUE!</v>
      </c>
      <c r="BA11" s="17" t="e">
        <f t="shared" si="38"/>
        <v>#VALUE!</v>
      </c>
    </row>
    <row r="12" spans="1:58" x14ac:dyDescent="0.25">
      <c r="E12" s="9"/>
      <c r="F12" s="9"/>
      <c r="G12" s="6">
        <f t="shared" si="14"/>
        <v>0</v>
      </c>
      <c r="I12" s="10"/>
      <c r="J12" s="10"/>
      <c r="L12" s="8" t="b">
        <f t="shared" si="15"/>
        <v>0</v>
      </c>
      <c r="M12" s="10">
        <f t="shared" si="0"/>
        <v>0</v>
      </c>
      <c r="N12" s="8">
        <f t="shared" si="16"/>
        <v>0</v>
      </c>
      <c r="O12" s="6" t="str">
        <f t="shared" si="17"/>
        <v/>
      </c>
      <c r="P12" s="6" t="e">
        <f t="shared" si="1"/>
        <v>#VALUE!</v>
      </c>
      <c r="Q12" s="8" t="e">
        <f t="shared" si="18"/>
        <v>#VALUE!</v>
      </c>
      <c r="R12" s="8">
        <f t="shared" si="19"/>
        <v>0.94799999999999995</v>
      </c>
      <c r="S12" s="8">
        <f t="shared" si="20"/>
        <v>0</v>
      </c>
      <c r="T12" s="6">
        <f t="shared" si="21"/>
        <v>0</v>
      </c>
      <c r="U12" s="6">
        <f t="shared" si="22"/>
        <v>0</v>
      </c>
      <c r="V12" s="6">
        <v>150</v>
      </c>
      <c r="W12" s="8">
        <f t="shared" si="2"/>
        <v>0</v>
      </c>
      <c r="X12" s="11" t="e">
        <f t="shared" si="23"/>
        <v>#VALUE!</v>
      </c>
      <c r="Y12" s="6">
        <v>71</v>
      </c>
      <c r="Z12" s="6">
        <f t="shared" si="3"/>
        <v>0.53148318112676063</v>
      </c>
      <c r="AA12" s="11" t="e">
        <f t="shared" si="24"/>
        <v>#VALUE!</v>
      </c>
      <c r="AB12" s="6" t="e">
        <f t="shared" si="25"/>
        <v>#VALUE!</v>
      </c>
      <c r="AC12" s="7" t="e">
        <f t="shared" si="4"/>
        <v>#VALUE!</v>
      </c>
      <c r="AD12" s="8" t="e">
        <f t="shared" si="26"/>
        <v>#VALUE!</v>
      </c>
      <c r="AE12" s="6">
        <v>0.18</v>
      </c>
      <c r="AF12" s="8">
        <f t="shared" si="5"/>
        <v>9.730136986301369E-3</v>
      </c>
      <c r="AG12" s="7" t="e">
        <f t="shared" si="27"/>
        <v>#VALUE!</v>
      </c>
      <c r="AH12" s="12" t="e">
        <f t="shared" si="28"/>
        <v>#VALUE!</v>
      </c>
      <c r="AI12" s="12" t="e">
        <f t="shared" si="29"/>
        <v>#VALUE!</v>
      </c>
      <c r="AJ12" s="6">
        <v>15.5</v>
      </c>
      <c r="AK12" s="6">
        <f t="shared" si="6"/>
        <v>10.404109589041097</v>
      </c>
      <c r="AL12" s="6">
        <f t="shared" si="7"/>
        <v>5.095890410958904</v>
      </c>
      <c r="AM12" s="6">
        <f t="shared" si="8"/>
        <v>2.547945205479452</v>
      </c>
      <c r="AN12" s="6">
        <f t="shared" si="9"/>
        <v>0.56054794520547946</v>
      </c>
      <c r="AO12" s="6">
        <f t="shared" si="10"/>
        <v>5.6054794520547947E-3</v>
      </c>
      <c r="AP12" s="6">
        <f t="shared" si="11"/>
        <v>8.8086105675146773E-3</v>
      </c>
      <c r="AQ12" s="7">
        <f t="shared" si="30"/>
        <v>0</v>
      </c>
      <c r="AR12" s="12">
        <f t="shared" si="31"/>
        <v>0</v>
      </c>
      <c r="AS12" s="6">
        <f t="shared" si="32"/>
        <v>1.9873972602739727</v>
      </c>
      <c r="AT12" s="6">
        <f t="shared" si="12"/>
        <v>3.9747945205479453E-2</v>
      </c>
      <c r="AU12" s="6">
        <f t="shared" si="13"/>
        <v>6.2461056751467715E-2</v>
      </c>
      <c r="AV12" s="7">
        <f t="shared" si="33"/>
        <v>0</v>
      </c>
      <c r="AW12" s="12">
        <f t="shared" si="34"/>
        <v>0</v>
      </c>
      <c r="AX12" s="13" t="e">
        <f t="shared" si="35"/>
        <v>#VALUE!</v>
      </c>
      <c r="AY12" s="13" t="e">
        <f t="shared" si="36"/>
        <v>#VALUE!</v>
      </c>
      <c r="AZ12" s="13" t="e">
        <f t="shared" si="37"/>
        <v>#VALUE!</v>
      </c>
      <c r="BA12" s="17" t="e">
        <f t="shared" si="38"/>
        <v>#VALUE!</v>
      </c>
    </row>
    <row r="13" spans="1:58" x14ac:dyDescent="0.25">
      <c r="E13" s="9"/>
      <c r="F13" s="9"/>
      <c r="G13" s="6">
        <f t="shared" si="14"/>
        <v>0</v>
      </c>
      <c r="I13" s="10"/>
      <c r="J13" s="10"/>
      <c r="L13" s="8" t="b">
        <f t="shared" si="15"/>
        <v>0</v>
      </c>
      <c r="M13" s="10">
        <f t="shared" si="0"/>
        <v>0</v>
      </c>
      <c r="N13" s="8">
        <f t="shared" si="16"/>
        <v>0</v>
      </c>
      <c r="O13" s="6" t="str">
        <f t="shared" si="17"/>
        <v/>
      </c>
      <c r="P13" s="6" t="e">
        <f t="shared" si="1"/>
        <v>#VALUE!</v>
      </c>
      <c r="Q13" s="8" t="e">
        <f t="shared" si="18"/>
        <v>#VALUE!</v>
      </c>
      <c r="R13" s="8">
        <f t="shared" si="19"/>
        <v>0.94799999999999995</v>
      </c>
      <c r="S13" s="8">
        <f t="shared" si="20"/>
        <v>0</v>
      </c>
      <c r="T13" s="6">
        <f t="shared" si="21"/>
        <v>0</v>
      </c>
      <c r="U13" s="6">
        <f t="shared" si="22"/>
        <v>0</v>
      </c>
      <c r="V13" s="6">
        <v>150</v>
      </c>
      <c r="W13" s="8">
        <f t="shared" si="2"/>
        <v>0</v>
      </c>
      <c r="X13" s="11" t="e">
        <f t="shared" si="23"/>
        <v>#VALUE!</v>
      </c>
      <c r="Y13" s="6">
        <v>71</v>
      </c>
      <c r="Z13" s="6">
        <f t="shared" si="3"/>
        <v>0.53148318112676063</v>
      </c>
      <c r="AA13" s="11" t="e">
        <f t="shared" si="24"/>
        <v>#VALUE!</v>
      </c>
      <c r="AB13" s="6" t="e">
        <f t="shared" si="25"/>
        <v>#VALUE!</v>
      </c>
      <c r="AC13" s="7" t="e">
        <f t="shared" si="4"/>
        <v>#VALUE!</v>
      </c>
      <c r="AD13" s="8" t="e">
        <f t="shared" si="26"/>
        <v>#VALUE!</v>
      </c>
      <c r="AE13" s="6">
        <v>0.18</v>
      </c>
      <c r="AF13" s="8">
        <f t="shared" si="5"/>
        <v>9.730136986301369E-3</v>
      </c>
      <c r="AG13" s="7" t="e">
        <f t="shared" si="27"/>
        <v>#VALUE!</v>
      </c>
      <c r="AH13" s="12" t="e">
        <f t="shared" si="28"/>
        <v>#VALUE!</v>
      </c>
      <c r="AI13" s="12" t="e">
        <f t="shared" si="29"/>
        <v>#VALUE!</v>
      </c>
      <c r="AJ13" s="6">
        <v>15.5</v>
      </c>
      <c r="AK13" s="6">
        <f t="shared" si="6"/>
        <v>10.404109589041097</v>
      </c>
      <c r="AL13" s="6">
        <f t="shared" si="7"/>
        <v>5.095890410958904</v>
      </c>
      <c r="AM13" s="6">
        <f t="shared" si="8"/>
        <v>2.547945205479452</v>
      </c>
      <c r="AN13" s="6">
        <f t="shared" si="9"/>
        <v>0.56054794520547946</v>
      </c>
      <c r="AO13" s="6">
        <f t="shared" si="10"/>
        <v>5.6054794520547947E-3</v>
      </c>
      <c r="AP13" s="6">
        <f t="shared" si="11"/>
        <v>8.8086105675146773E-3</v>
      </c>
      <c r="AQ13" s="7">
        <f t="shared" si="30"/>
        <v>0</v>
      </c>
      <c r="AR13" s="12">
        <f t="shared" si="31"/>
        <v>0</v>
      </c>
      <c r="AS13" s="6">
        <f t="shared" si="32"/>
        <v>1.9873972602739727</v>
      </c>
      <c r="AT13" s="6">
        <f t="shared" si="12"/>
        <v>3.9747945205479453E-2</v>
      </c>
      <c r="AU13" s="6">
        <f t="shared" si="13"/>
        <v>6.2461056751467715E-2</v>
      </c>
      <c r="AV13" s="7">
        <f t="shared" si="33"/>
        <v>0</v>
      </c>
      <c r="AW13" s="12">
        <f t="shared" si="34"/>
        <v>0</v>
      </c>
      <c r="AX13" s="13" t="e">
        <f t="shared" si="35"/>
        <v>#VALUE!</v>
      </c>
      <c r="AY13" s="13" t="e">
        <f t="shared" si="36"/>
        <v>#VALUE!</v>
      </c>
      <c r="AZ13" s="13" t="e">
        <f t="shared" si="37"/>
        <v>#VALUE!</v>
      </c>
      <c r="BA13" s="17" t="e">
        <f t="shared" si="38"/>
        <v>#VALUE!</v>
      </c>
    </row>
    <row r="14" spans="1:58" x14ac:dyDescent="0.25">
      <c r="E14" s="9"/>
      <c r="F14" s="9"/>
      <c r="G14" s="6">
        <f t="shared" si="14"/>
        <v>0</v>
      </c>
      <c r="I14" s="10"/>
      <c r="J14" s="10"/>
      <c r="L14" s="8" t="b">
        <f t="shared" si="15"/>
        <v>0</v>
      </c>
      <c r="M14" s="10">
        <f t="shared" si="0"/>
        <v>0</v>
      </c>
      <c r="N14" s="8">
        <f t="shared" si="16"/>
        <v>0</v>
      </c>
      <c r="O14" s="6" t="str">
        <f t="shared" si="17"/>
        <v/>
      </c>
      <c r="P14" s="6" t="e">
        <f t="shared" si="1"/>
        <v>#VALUE!</v>
      </c>
      <c r="Q14" s="8" t="e">
        <f t="shared" si="18"/>
        <v>#VALUE!</v>
      </c>
      <c r="R14" s="8">
        <f t="shared" si="19"/>
        <v>0.94799999999999995</v>
      </c>
      <c r="S14" s="8">
        <f t="shared" si="20"/>
        <v>0</v>
      </c>
      <c r="T14" s="6">
        <f t="shared" si="21"/>
        <v>0</v>
      </c>
      <c r="U14" s="6">
        <f t="shared" si="22"/>
        <v>0</v>
      </c>
      <c r="V14" s="6">
        <v>150</v>
      </c>
      <c r="W14" s="8">
        <f t="shared" si="2"/>
        <v>0</v>
      </c>
      <c r="X14" s="11" t="e">
        <f t="shared" si="23"/>
        <v>#VALUE!</v>
      </c>
      <c r="Y14" s="6">
        <v>71</v>
      </c>
      <c r="Z14" s="6">
        <f t="shared" si="3"/>
        <v>0.53148318112676063</v>
      </c>
      <c r="AA14" s="11" t="e">
        <f t="shared" si="24"/>
        <v>#VALUE!</v>
      </c>
      <c r="AB14" s="6" t="e">
        <f t="shared" si="25"/>
        <v>#VALUE!</v>
      </c>
      <c r="AC14" s="7" t="e">
        <f t="shared" si="4"/>
        <v>#VALUE!</v>
      </c>
      <c r="AD14" s="8" t="e">
        <f t="shared" si="26"/>
        <v>#VALUE!</v>
      </c>
      <c r="AE14" s="6">
        <v>0.18</v>
      </c>
      <c r="AF14" s="8">
        <f t="shared" si="5"/>
        <v>9.730136986301369E-3</v>
      </c>
      <c r="AG14" s="7" t="e">
        <f t="shared" si="27"/>
        <v>#VALUE!</v>
      </c>
      <c r="AH14" s="12" t="e">
        <f t="shared" si="28"/>
        <v>#VALUE!</v>
      </c>
      <c r="AI14" s="12" t="e">
        <f t="shared" si="29"/>
        <v>#VALUE!</v>
      </c>
      <c r="AJ14" s="6">
        <v>15.5</v>
      </c>
      <c r="AK14" s="6">
        <f t="shared" si="6"/>
        <v>10.404109589041097</v>
      </c>
      <c r="AL14" s="6">
        <f t="shared" si="7"/>
        <v>5.095890410958904</v>
      </c>
      <c r="AM14" s="6">
        <f t="shared" si="8"/>
        <v>2.547945205479452</v>
      </c>
      <c r="AN14" s="6">
        <f t="shared" si="9"/>
        <v>0.56054794520547946</v>
      </c>
      <c r="AO14" s="6">
        <f t="shared" si="10"/>
        <v>5.6054794520547947E-3</v>
      </c>
      <c r="AP14" s="6">
        <f t="shared" si="11"/>
        <v>8.8086105675146773E-3</v>
      </c>
      <c r="AQ14" s="7">
        <f t="shared" si="30"/>
        <v>0</v>
      </c>
      <c r="AR14" s="12">
        <f t="shared" si="31"/>
        <v>0</v>
      </c>
      <c r="AS14" s="6">
        <f t="shared" si="32"/>
        <v>1.9873972602739727</v>
      </c>
      <c r="AT14" s="6">
        <f t="shared" si="12"/>
        <v>3.9747945205479453E-2</v>
      </c>
      <c r="AU14" s="6">
        <f t="shared" si="13"/>
        <v>6.2461056751467715E-2</v>
      </c>
      <c r="AV14" s="7">
        <f t="shared" si="33"/>
        <v>0</v>
      </c>
      <c r="AW14" s="12">
        <f t="shared" si="34"/>
        <v>0</v>
      </c>
      <c r="AX14" s="13" t="e">
        <f t="shared" si="35"/>
        <v>#VALUE!</v>
      </c>
      <c r="AY14" s="13" t="e">
        <f t="shared" si="36"/>
        <v>#VALUE!</v>
      </c>
      <c r="AZ14" s="13" t="e">
        <f t="shared" si="37"/>
        <v>#VALUE!</v>
      </c>
      <c r="BA14" s="17" t="e">
        <f t="shared" si="38"/>
        <v>#VALUE!</v>
      </c>
    </row>
    <row r="15" spans="1:58" x14ac:dyDescent="0.25">
      <c r="E15" s="9"/>
      <c r="F15" s="9"/>
      <c r="G15" s="6">
        <f t="shared" si="14"/>
        <v>0</v>
      </c>
      <c r="I15" s="10"/>
      <c r="J15" s="10"/>
      <c r="L15" s="8" t="b">
        <f t="shared" si="15"/>
        <v>0</v>
      </c>
      <c r="M15" s="10">
        <f t="shared" si="0"/>
        <v>0</v>
      </c>
      <c r="N15" s="8">
        <f t="shared" si="16"/>
        <v>0</v>
      </c>
      <c r="O15" s="6" t="str">
        <f t="shared" si="17"/>
        <v/>
      </c>
      <c r="P15" s="6" t="e">
        <f t="shared" si="1"/>
        <v>#VALUE!</v>
      </c>
      <c r="Q15" s="8" t="e">
        <f t="shared" si="18"/>
        <v>#VALUE!</v>
      </c>
      <c r="R15" s="8">
        <f t="shared" si="19"/>
        <v>0.94799999999999995</v>
      </c>
      <c r="S15" s="8">
        <f t="shared" si="20"/>
        <v>0</v>
      </c>
      <c r="T15" s="6">
        <f t="shared" si="21"/>
        <v>0</v>
      </c>
      <c r="U15" s="6">
        <f t="shared" si="22"/>
        <v>0</v>
      </c>
      <c r="V15" s="6">
        <v>150</v>
      </c>
      <c r="W15" s="8">
        <f t="shared" si="2"/>
        <v>0</v>
      </c>
      <c r="X15" s="11" t="e">
        <f t="shared" si="23"/>
        <v>#VALUE!</v>
      </c>
      <c r="Y15" s="6">
        <v>71</v>
      </c>
      <c r="Z15" s="6">
        <f t="shared" si="3"/>
        <v>0.53148318112676063</v>
      </c>
      <c r="AA15" s="11" t="e">
        <f t="shared" si="24"/>
        <v>#VALUE!</v>
      </c>
      <c r="AB15" s="6" t="e">
        <f t="shared" si="25"/>
        <v>#VALUE!</v>
      </c>
      <c r="AC15" s="7" t="e">
        <f t="shared" si="4"/>
        <v>#VALUE!</v>
      </c>
      <c r="AD15" s="8" t="e">
        <f t="shared" si="26"/>
        <v>#VALUE!</v>
      </c>
      <c r="AE15" s="6">
        <v>0.18</v>
      </c>
      <c r="AF15" s="8">
        <f t="shared" si="5"/>
        <v>9.730136986301369E-3</v>
      </c>
      <c r="AG15" s="7" t="e">
        <f t="shared" si="27"/>
        <v>#VALUE!</v>
      </c>
      <c r="AH15" s="12" t="e">
        <f t="shared" si="28"/>
        <v>#VALUE!</v>
      </c>
      <c r="AI15" s="12" t="e">
        <f t="shared" si="29"/>
        <v>#VALUE!</v>
      </c>
      <c r="AJ15" s="6">
        <v>15.5</v>
      </c>
      <c r="AK15" s="6">
        <f t="shared" si="6"/>
        <v>10.404109589041097</v>
      </c>
      <c r="AL15" s="6">
        <f t="shared" si="7"/>
        <v>5.095890410958904</v>
      </c>
      <c r="AM15" s="6">
        <f t="shared" si="8"/>
        <v>2.547945205479452</v>
      </c>
      <c r="AN15" s="6">
        <f t="shared" si="9"/>
        <v>0.56054794520547946</v>
      </c>
      <c r="AO15" s="6">
        <f t="shared" si="10"/>
        <v>5.6054794520547947E-3</v>
      </c>
      <c r="AP15" s="6">
        <f t="shared" si="11"/>
        <v>8.8086105675146773E-3</v>
      </c>
      <c r="AQ15" s="7">
        <f t="shared" si="30"/>
        <v>0</v>
      </c>
      <c r="AR15" s="12">
        <f t="shared" si="31"/>
        <v>0</v>
      </c>
      <c r="AS15" s="6">
        <f t="shared" si="32"/>
        <v>1.9873972602739727</v>
      </c>
      <c r="AT15" s="6">
        <f t="shared" si="12"/>
        <v>3.9747945205479453E-2</v>
      </c>
      <c r="AU15" s="6">
        <f t="shared" si="13"/>
        <v>6.2461056751467715E-2</v>
      </c>
      <c r="AV15" s="7">
        <f t="shared" si="33"/>
        <v>0</v>
      </c>
      <c r="AW15" s="12">
        <f t="shared" si="34"/>
        <v>0</v>
      </c>
      <c r="AX15" s="13" t="e">
        <f t="shared" si="35"/>
        <v>#VALUE!</v>
      </c>
      <c r="AY15" s="13" t="e">
        <f t="shared" si="36"/>
        <v>#VALUE!</v>
      </c>
      <c r="AZ15" s="13" t="e">
        <f t="shared" si="37"/>
        <v>#VALUE!</v>
      </c>
      <c r="BA15" s="17" t="e">
        <f t="shared" si="38"/>
        <v>#VALUE!</v>
      </c>
    </row>
    <row r="16" spans="1:58" x14ac:dyDescent="0.25">
      <c r="E16" s="9"/>
      <c r="F16" s="9"/>
      <c r="G16" s="6">
        <f t="shared" si="14"/>
        <v>0</v>
      </c>
      <c r="I16" s="10"/>
      <c r="J16" s="10"/>
      <c r="L16" s="8" t="b">
        <f t="shared" si="15"/>
        <v>0</v>
      </c>
      <c r="M16" s="10">
        <f t="shared" si="0"/>
        <v>0</v>
      </c>
      <c r="N16" s="8">
        <f t="shared" si="16"/>
        <v>0</v>
      </c>
      <c r="O16" s="6" t="str">
        <f t="shared" si="17"/>
        <v/>
      </c>
      <c r="P16" s="6" t="e">
        <f t="shared" si="1"/>
        <v>#VALUE!</v>
      </c>
      <c r="Q16" s="8" t="e">
        <f t="shared" si="18"/>
        <v>#VALUE!</v>
      </c>
      <c r="R16" s="8">
        <f t="shared" si="19"/>
        <v>0.94799999999999995</v>
      </c>
      <c r="S16" s="8">
        <f t="shared" si="20"/>
        <v>0</v>
      </c>
      <c r="T16" s="6">
        <f t="shared" si="21"/>
        <v>0</v>
      </c>
      <c r="U16" s="6">
        <f t="shared" si="22"/>
        <v>0</v>
      </c>
      <c r="V16" s="6">
        <v>150</v>
      </c>
      <c r="W16" s="8">
        <f t="shared" si="2"/>
        <v>0</v>
      </c>
      <c r="X16" s="11" t="e">
        <f t="shared" si="23"/>
        <v>#VALUE!</v>
      </c>
      <c r="Y16" s="6">
        <v>71</v>
      </c>
      <c r="Z16" s="6">
        <f t="shared" si="3"/>
        <v>0.53148318112676063</v>
      </c>
      <c r="AA16" s="11" t="e">
        <f t="shared" si="24"/>
        <v>#VALUE!</v>
      </c>
      <c r="AB16" s="6" t="e">
        <f t="shared" si="25"/>
        <v>#VALUE!</v>
      </c>
      <c r="AC16" s="7" t="e">
        <f t="shared" si="4"/>
        <v>#VALUE!</v>
      </c>
      <c r="AD16" s="8" t="e">
        <f t="shared" si="26"/>
        <v>#VALUE!</v>
      </c>
      <c r="AE16" s="6">
        <v>0.18</v>
      </c>
      <c r="AF16" s="8">
        <f t="shared" si="5"/>
        <v>9.730136986301369E-3</v>
      </c>
      <c r="AG16" s="7" t="e">
        <f t="shared" si="27"/>
        <v>#VALUE!</v>
      </c>
      <c r="AH16" s="12" t="e">
        <f t="shared" si="28"/>
        <v>#VALUE!</v>
      </c>
      <c r="AI16" s="12" t="e">
        <f t="shared" si="29"/>
        <v>#VALUE!</v>
      </c>
      <c r="AJ16" s="6">
        <v>15.5</v>
      </c>
      <c r="AK16" s="6">
        <f t="shared" si="6"/>
        <v>10.404109589041097</v>
      </c>
      <c r="AL16" s="6">
        <f t="shared" si="7"/>
        <v>5.095890410958904</v>
      </c>
      <c r="AM16" s="6">
        <f t="shared" si="8"/>
        <v>2.547945205479452</v>
      </c>
      <c r="AN16" s="6">
        <f t="shared" si="9"/>
        <v>0.56054794520547946</v>
      </c>
      <c r="AO16" s="6">
        <f t="shared" si="10"/>
        <v>5.6054794520547947E-3</v>
      </c>
      <c r="AP16" s="6">
        <f t="shared" si="11"/>
        <v>8.8086105675146773E-3</v>
      </c>
      <c r="AQ16" s="7">
        <f t="shared" si="30"/>
        <v>0</v>
      </c>
      <c r="AR16" s="12">
        <f t="shared" si="31"/>
        <v>0</v>
      </c>
      <c r="AS16" s="6">
        <f t="shared" si="32"/>
        <v>1.9873972602739727</v>
      </c>
      <c r="AT16" s="6">
        <f t="shared" si="12"/>
        <v>3.9747945205479453E-2</v>
      </c>
      <c r="AU16" s="6">
        <f t="shared" si="13"/>
        <v>6.2461056751467715E-2</v>
      </c>
      <c r="AV16" s="7">
        <f t="shared" si="33"/>
        <v>0</v>
      </c>
      <c r="AW16" s="12">
        <f t="shared" si="34"/>
        <v>0</v>
      </c>
      <c r="AX16" s="13" t="e">
        <f t="shared" si="35"/>
        <v>#VALUE!</v>
      </c>
      <c r="AY16" s="13" t="e">
        <f t="shared" si="36"/>
        <v>#VALUE!</v>
      </c>
      <c r="AZ16" s="13" t="e">
        <f t="shared" si="37"/>
        <v>#VALUE!</v>
      </c>
      <c r="BA16" s="17" t="e">
        <f t="shared" si="38"/>
        <v>#VALUE!</v>
      </c>
    </row>
    <row r="17" spans="5:53" x14ac:dyDescent="0.25">
      <c r="E17" s="9"/>
      <c r="F17" s="9"/>
      <c r="G17" s="6">
        <f t="shared" si="14"/>
        <v>0</v>
      </c>
      <c r="I17" s="10"/>
      <c r="J17" s="10"/>
      <c r="L17" s="8" t="b">
        <f t="shared" si="15"/>
        <v>0</v>
      </c>
      <c r="M17" s="10">
        <f t="shared" si="0"/>
        <v>0</v>
      </c>
      <c r="N17" s="8">
        <f t="shared" si="16"/>
        <v>0</v>
      </c>
      <c r="O17" s="6" t="str">
        <f t="shared" si="17"/>
        <v/>
      </c>
      <c r="P17" s="6" t="e">
        <f t="shared" si="1"/>
        <v>#VALUE!</v>
      </c>
      <c r="Q17" s="8" t="e">
        <f t="shared" si="18"/>
        <v>#VALUE!</v>
      </c>
      <c r="R17" s="8">
        <f t="shared" si="19"/>
        <v>0.94799999999999995</v>
      </c>
      <c r="S17" s="8">
        <f t="shared" si="20"/>
        <v>0</v>
      </c>
      <c r="T17" s="6">
        <f t="shared" si="21"/>
        <v>0</v>
      </c>
      <c r="U17" s="6">
        <f t="shared" si="22"/>
        <v>0</v>
      </c>
      <c r="V17" s="6">
        <v>150</v>
      </c>
      <c r="W17" s="8">
        <f t="shared" si="2"/>
        <v>0</v>
      </c>
      <c r="X17" s="11" t="e">
        <f t="shared" si="23"/>
        <v>#VALUE!</v>
      </c>
      <c r="Y17" s="6">
        <v>71</v>
      </c>
      <c r="Z17" s="6">
        <f t="shared" si="3"/>
        <v>0.53148318112676063</v>
      </c>
      <c r="AA17" s="11" t="e">
        <f t="shared" si="24"/>
        <v>#VALUE!</v>
      </c>
      <c r="AB17" s="6" t="e">
        <f t="shared" si="25"/>
        <v>#VALUE!</v>
      </c>
      <c r="AC17" s="7" t="e">
        <f t="shared" si="4"/>
        <v>#VALUE!</v>
      </c>
      <c r="AD17" s="8" t="e">
        <f t="shared" si="26"/>
        <v>#VALUE!</v>
      </c>
      <c r="AE17" s="6">
        <v>0.18</v>
      </c>
      <c r="AF17" s="8">
        <f t="shared" si="5"/>
        <v>9.730136986301369E-3</v>
      </c>
      <c r="AG17" s="7" t="e">
        <f t="shared" si="27"/>
        <v>#VALUE!</v>
      </c>
      <c r="AH17" s="12" t="e">
        <f t="shared" si="28"/>
        <v>#VALUE!</v>
      </c>
      <c r="AI17" s="12" t="e">
        <f t="shared" si="29"/>
        <v>#VALUE!</v>
      </c>
      <c r="AJ17" s="6">
        <v>15.5</v>
      </c>
      <c r="AK17" s="6">
        <f t="shared" si="6"/>
        <v>10.404109589041097</v>
      </c>
      <c r="AL17" s="6">
        <f t="shared" si="7"/>
        <v>5.095890410958904</v>
      </c>
      <c r="AM17" s="6">
        <f t="shared" si="8"/>
        <v>2.547945205479452</v>
      </c>
      <c r="AN17" s="6">
        <f t="shared" si="9"/>
        <v>0.56054794520547946</v>
      </c>
      <c r="AO17" s="6">
        <f t="shared" si="10"/>
        <v>5.6054794520547947E-3</v>
      </c>
      <c r="AP17" s="6">
        <f t="shared" si="11"/>
        <v>8.8086105675146773E-3</v>
      </c>
      <c r="AQ17" s="7">
        <f t="shared" si="30"/>
        <v>0</v>
      </c>
      <c r="AR17" s="12">
        <f t="shared" si="31"/>
        <v>0</v>
      </c>
      <c r="AS17" s="6">
        <f t="shared" si="32"/>
        <v>1.9873972602739727</v>
      </c>
      <c r="AT17" s="6">
        <f t="shared" si="12"/>
        <v>3.9747945205479453E-2</v>
      </c>
      <c r="AU17" s="6">
        <f t="shared" si="13"/>
        <v>6.2461056751467715E-2</v>
      </c>
      <c r="AV17" s="7">
        <f t="shared" si="33"/>
        <v>0</v>
      </c>
      <c r="AW17" s="12">
        <f t="shared" si="34"/>
        <v>0</v>
      </c>
      <c r="AX17" s="13" t="e">
        <f t="shared" si="35"/>
        <v>#VALUE!</v>
      </c>
      <c r="AY17" s="13" t="e">
        <f t="shared" si="36"/>
        <v>#VALUE!</v>
      </c>
      <c r="AZ17" s="13" t="e">
        <f t="shared" si="37"/>
        <v>#VALUE!</v>
      </c>
      <c r="BA17" s="17" t="e">
        <f t="shared" si="38"/>
        <v>#VALUE!</v>
      </c>
    </row>
    <row r="18" spans="5:53" x14ac:dyDescent="0.25">
      <c r="E18" s="9"/>
      <c r="F18" s="9"/>
      <c r="G18" s="6">
        <f t="shared" si="14"/>
        <v>0</v>
      </c>
      <c r="I18" s="10"/>
      <c r="J18" s="10"/>
      <c r="L18" s="8" t="b">
        <f t="shared" si="15"/>
        <v>0</v>
      </c>
      <c r="M18" s="10">
        <f t="shared" si="0"/>
        <v>0</v>
      </c>
      <c r="N18" s="8">
        <f t="shared" si="16"/>
        <v>0</v>
      </c>
      <c r="O18" s="6" t="str">
        <f t="shared" si="17"/>
        <v/>
      </c>
      <c r="P18" s="6" t="e">
        <f t="shared" si="1"/>
        <v>#VALUE!</v>
      </c>
      <c r="Q18" s="8" t="e">
        <f t="shared" si="18"/>
        <v>#VALUE!</v>
      </c>
      <c r="R18" s="8">
        <f t="shared" si="19"/>
        <v>0.94799999999999995</v>
      </c>
      <c r="S18" s="8">
        <f t="shared" si="20"/>
        <v>0</v>
      </c>
      <c r="T18" s="6">
        <f t="shared" si="21"/>
        <v>0</v>
      </c>
      <c r="U18" s="6">
        <f t="shared" si="22"/>
        <v>0</v>
      </c>
      <c r="V18" s="6">
        <v>150</v>
      </c>
      <c r="W18" s="8">
        <f t="shared" si="2"/>
        <v>0</v>
      </c>
      <c r="X18" s="11" t="e">
        <f t="shared" si="23"/>
        <v>#VALUE!</v>
      </c>
      <c r="Y18" s="6">
        <v>71</v>
      </c>
      <c r="Z18" s="6">
        <f t="shared" si="3"/>
        <v>0.53148318112676063</v>
      </c>
      <c r="AA18" s="11" t="e">
        <f t="shared" si="24"/>
        <v>#VALUE!</v>
      </c>
      <c r="AB18" s="6" t="e">
        <f t="shared" si="25"/>
        <v>#VALUE!</v>
      </c>
      <c r="AC18" s="7" t="e">
        <f t="shared" si="4"/>
        <v>#VALUE!</v>
      </c>
      <c r="AD18" s="8" t="e">
        <f t="shared" si="26"/>
        <v>#VALUE!</v>
      </c>
      <c r="AE18" s="6">
        <v>0.18</v>
      </c>
      <c r="AF18" s="8">
        <f t="shared" si="5"/>
        <v>9.730136986301369E-3</v>
      </c>
      <c r="AG18" s="7" t="e">
        <f t="shared" si="27"/>
        <v>#VALUE!</v>
      </c>
      <c r="AH18" s="12" t="e">
        <f t="shared" si="28"/>
        <v>#VALUE!</v>
      </c>
      <c r="AI18" s="12" t="e">
        <f t="shared" si="29"/>
        <v>#VALUE!</v>
      </c>
      <c r="AJ18" s="6">
        <v>15.5</v>
      </c>
      <c r="AK18" s="6">
        <f t="shared" si="6"/>
        <v>10.404109589041097</v>
      </c>
      <c r="AL18" s="6">
        <f t="shared" si="7"/>
        <v>5.095890410958904</v>
      </c>
      <c r="AM18" s="6">
        <f t="shared" si="8"/>
        <v>2.547945205479452</v>
      </c>
      <c r="AN18" s="6">
        <f t="shared" si="9"/>
        <v>0.56054794520547946</v>
      </c>
      <c r="AO18" s="6">
        <f t="shared" si="10"/>
        <v>5.6054794520547947E-3</v>
      </c>
      <c r="AP18" s="6">
        <f t="shared" si="11"/>
        <v>8.8086105675146773E-3</v>
      </c>
      <c r="AQ18" s="7">
        <f t="shared" si="30"/>
        <v>0</v>
      </c>
      <c r="AR18" s="12">
        <f t="shared" si="31"/>
        <v>0</v>
      </c>
      <c r="AS18" s="6">
        <f t="shared" si="32"/>
        <v>1.9873972602739727</v>
      </c>
      <c r="AT18" s="6">
        <f t="shared" si="12"/>
        <v>3.9747945205479453E-2</v>
      </c>
      <c r="AU18" s="6">
        <f t="shared" si="13"/>
        <v>6.2461056751467715E-2</v>
      </c>
      <c r="AV18" s="7">
        <f t="shared" si="33"/>
        <v>0</v>
      </c>
      <c r="AW18" s="12">
        <f t="shared" si="34"/>
        <v>0</v>
      </c>
      <c r="AX18" s="13" t="e">
        <f t="shared" si="35"/>
        <v>#VALUE!</v>
      </c>
      <c r="AY18" s="13" t="e">
        <f t="shared" si="36"/>
        <v>#VALUE!</v>
      </c>
      <c r="AZ18" s="13" t="e">
        <f t="shared" si="37"/>
        <v>#VALUE!</v>
      </c>
      <c r="BA18" s="17" t="e">
        <f t="shared" si="38"/>
        <v>#VALUE!</v>
      </c>
    </row>
    <row r="19" spans="5:53" x14ac:dyDescent="0.25">
      <c r="E19" s="9"/>
      <c r="F19" s="9"/>
      <c r="G19" s="6">
        <f t="shared" si="14"/>
        <v>0</v>
      </c>
      <c r="I19" s="10"/>
      <c r="J19" s="10"/>
      <c r="L19" s="8" t="b">
        <f t="shared" si="15"/>
        <v>0</v>
      </c>
      <c r="M19" s="10">
        <f t="shared" si="0"/>
        <v>0</v>
      </c>
      <c r="N19" s="8">
        <f t="shared" si="16"/>
        <v>0</v>
      </c>
      <c r="O19" s="6" t="str">
        <f t="shared" si="17"/>
        <v/>
      </c>
      <c r="P19" s="6" t="e">
        <f t="shared" si="1"/>
        <v>#VALUE!</v>
      </c>
      <c r="Q19" s="8" t="e">
        <f t="shared" si="18"/>
        <v>#VALUE!</v>
      </c>
      <c r="R19" s="8">
        <f t="shared" si="19"/>
        <v>0.94799999999999995</v>
      </c>
      <c r="S19" s="8">
        <f t="shared" si="20"/>
        <v>0</v>
      </c>
      <c r="T19" s="6">
        <f t="shared" si="21"/>
        <v>0</v>
      </c>
      <c r="U19" s="6">
        <f t="shared" si="22"/>
        <v>0</v>
      </c>
      <c r="V19" s="6">
        <v>150</v>
      </c>
      <c r="W19" s="8">
        <f t="shared" si="2"/>
        <v>0</v>
      </c>
      <c r="X19" s="11" t="e">
        <f t="shared" si="23"/>
        <v>#VALUE!</v>
      </c>
      <c r="Y19" s="6">
        <v>71</v>
      </c>
      <c r="Z19" s="6">
        <f t="shared" si="3"/>
        <v>0.53148318112676063</v>
      </c>
      <c r="AA19" s="11" t="e">
        <f t="shared" si="24"/>
        <v>#VALUE!</v>
      </c>
      <c r="AB19" s="6" t="e">
        <f t="shared" si="25"/>
        <v>#VALUE!</v>
      </c>
      <c r="AC19" s="7" t="e">
        <f t="shared" si="4"/>
        <v>#VALUE!</v>
      </c>
      <c r="AD19" s="8" t="e">
        <f t="shared" si="26"/>
        <v>#VALUE!</v>
      </c>
      <c r="AE19" s="6">
        <v>0.18</v>
      </c>
      <c r="AF19" s="8">
        <f t="shared" si="5"/>
        <v>9.730136986301369E-3</v>
      </c>
      <c r="AG19" s="7" t="e">
        <f t="shared" si="27"/>
        <v>#VALUE!</v>
      </c>
      <c r="AH19" s="12" t="e">
        <f t="shared" si="28"/>
        <v>#VALUE!</v>
      </c>
      <c r="AI19" s="12" t="e">
        <f t="shared" si="29"/>
        <v>#VALUE!</v>
      </c>
      <c r="AJ19" s="6">
        <v>15.5</v>
      </c>
      <c r="AK19" s="6">
        <f t="shared" si="6"/>
        <v>10.404109589041097</v>
      </c>
      <c r="AL19" s="6">
        <f t="shared" si="7"/>
        <v>5.095890410958904</v>
      </c>
      <c r="AM19" s="6">
        <f t="shared" si="8"/>
        <v>2.547945205479452</v>
      </c>
      <c r="AN19" s="6">
        <f t="shared" si="9"/>
        <v>0.56054794520547946</v>
      </c>
      <c r="AO19" s="6">
        <f t="shared" si="10"/>
        <v>5.6054794520547947E-3</v>
      </c>
      <c r="AP19" s="6">
        <f t="shared" si="11"/>
        <v>8.8086105675146773E-3</v>
      </c>
      <c r="AQ19" s="7">
        <f t="shared" si="30"/>
        <v>0</v>
      </c>
      <c r="AR19" s="12">
        <f t="shared" si="31"/>
        <v>0</v>
      </c>
      <c r="AS19" s="6">
        <f t="shared" si="32"/>
        <v>1.9873972602739727</v>
      </c>
      <c r="AT19" s="6">
        <f t="shared" si="12"/>
        <v>3.9747945205479453E-2</v>
      </c>
      <c r="AU19" s="6">
        <f t="shared" si="13"/>
        <v>6.2461056751467715E-2</v>
      </c>
      <c r="AV19" s="7">
        <f t="shared" si="33"/>
        <v>0</v>
      </c>
      <c r="AW19" s="12">
        <f t="shared" si="34"/>
        <v>0</v>
      </c>
      <c r="AX19" s="13" t="e">
        <f t="shared" si="35"/>
        <v>#VALUE!</v>
      </c>
      <c r="AY19" s="13" t="e">
        <f t="shared" si="36"/>
        <v>#VALUE!</v>
      </c>
      <c r="AZ19" s="13" t="e">
        <f t="shared" si="37"/>
        <v>#VALUE!</v>
      </c>
      <c r="BA19" s="17" t="e">
        <f t="shared" si="38"/>
        <v>#VALUE!</v>
      </c>
    </row>
    <row r="20" spans="5:53" x14ac:dyDescent="0.25">
      <c r="E20" s="9"/>
      <c r="F20" s="9"/>
      <c r="G20" s="6">
        <f t="shared" si="14"/>
        <v>0</v>
      </c>
      <c r="I20" s="10"/>
      <c r="J20" s="10"/>
      <c r="L20" s="8" t="b">
        <f t="shared" si="15"/>
        <v>0</v>
      </c>
      <c r="M20" s="10">
        <f t="shared" si="0"/>
        <v>0</v>
      </c>
      <c r="N20" s="8">
        <f t="shared" si="16"/>
        <v>0</v>
      </c>
      <c r="O20" s="6" t="str">
        <f t="shared" si="17"/>
        <v/>
      </c>
      <c r="P20" s="6" t="e">
        <f t="shared" si="1"/>
        <v>#VALUE!</v>
      </c>
      <c r="Q20" s="8" t="e">
        <f t="shared" si="18"/>
        <v>#VALUE!</v>
      </c>
      <c r="R20" s="8">
        <f t="shared" si="19"/>
        <v>0.94799999999999995</v>
      </c>
      <c r="S20" s="8">
        <f t="shared" si="20"/>
        <v>0</v>
      </c>
      <c r="T20" s="6">
        <f t="shared" si="21"/>
        <v>0</v>
      </c>
      <c r="U20" s="6">
        <f t="shared" si="22"/>
        <v>0</v>
      </c>
      <c r="V20" s="6">
        <v>150</v>
      </c>
      <c r="W20" s="8">
        <f t="shared" si="2"/>
        <v>0</v>
      </c>
      <c r="X20" s="11" t="e">
        <f t="shared" si="23"/>
        <v>#VALUE!</v>
      </c>
      <c r="Y20" s="6">
        <v>71</v>
      </c>
      <c r="Z20" s="6">
        <f t="shared" si="3"/>
        <v>0.53148318112676063</v>
      </c>
      <c r="AA20" s="11" t="e">
        <f t="shared" si="24"/>
        <v>#VALUE!</v>
      </c>
      <c r="AB20" s="6" t="e">
        <f t="shared" si="25"/>
        <v>#VALUE!</v>
      </c>
      <c r="AC20" s="7" t="e">
        <f t="shared" si="4"/>
        <v>#VALUE!</v>
      </c>
      <c r="AD20" s="8" t="e">
        <f t="shared" si="26"/>
        <v>#VALUE!</v>
      </c>
      <c r="AE20" s="6">
        <v>0.18</v>
      </c>
      <c r="AF20" s="8">
        <f t="shared" si="5"/>
        <v>9.730136986301369E-3</v>
      </c>
      <c r="AG20" s="7" t="e">
        <f t="shared" si="27"/>
        <v>#VALUE!</v>
      </c>
      <c r="AH20" s="12" t="e">
        <f t="shared" si="28"/>
        <v>#VALUE!</v>
      </c>
      <c r="AI20" s="12" t="e">
        <f t="shared" si="29"/>
        <v>#VALUE!</v>
      </c>
      <c r="AJ20" s="6">
        <v>15.5</v>
      </c>
      <c r="AK20" s="6">
        <f t="shared" si="6"/>
        <v>10.404109589041097</v>
      </c>
      <c r="AL20" s="6">
        <f t="shared" si="7"/>
        <v>5.095890410958904</v>
      </c>
      <c r="AM20" s="6">
        <f t="shared" si="8"/>
        <v>2.547945205479452</v>
      </c>
      <c r="AN20" s="6">
        <f t="shared" si="9"/>
        <v>0.56054794520547946</v>
      </c>
      <c r="AO20" s="6">
        <f t="shared" si="10"/>
        <v>5.6054794520547947E-3</v>
      </c>
      <c r="AP20" s="6">
        <f t="shared" si="11"/>
        <v>8.8086105675146773E-3</v>
      </c>
      <c r="AQ20" s="7">
        <f t="shared" si="30"/>
        <v>0</v>
      </c>
      <c r="AR20" s="12">
        <f t="shared" si="31"/>
        <v>0</v>
      </c>
      <c r="AS20" s="6">
        <f t="shared" si="32"/>
        <v>1.9873972602739727</v>
      </c>
      <c r="AT20" s="6">
        <f t="shared" si="12"/>
        <v>3.9747945205479453E-2</v>
      </c>
      <c r="AU20" s="6">
        <f t="shared" si="13"/>
        <v>6.2461056751467715E-2</v>
      </c>
      <c r="AV20" s="7">
        <f t="shared" si="33"/>
        <v>0</v>
      </c>
      <c r="AW20" s="12">
        <f t="shared" si="34"/>
        <v>0</v>
      </c>
      <c r="AX20" s="13" t="e">
        <f t="shared" si="35"/>
        <v>#VALUE!</v>
      </c>
      <c r="AY20" s="13" t="e">
        <f t="shared" si="36"/>
        <v>#VALUE!</v>
      </c>
      <c r="AZ20" s="13" t="e">
        <f t="shared" si="37"/>
        <v>#VALUE!</v>
      </c>
      <c r="BA20" s="17" t="e">
        <f t="shared" si="38"/>
        <v>#VALUE!</v>
      </c>
    </row>
    <row r="21" spans="5:53" x14ac:dyDescent="0.25">
      <c r="E21" s="9"/>
      <c r="F21" s="9"/>
      <c r="G21" s="6">
        <f t="shared" si="14"/>
        <v>0</v>
      </c>
      <c r="I21" s="10"/>
      <c r="J21" s="10"/>
      <c r="L21" s="8" t="b">
        <f t="shared" si="15"/>
        <v>0</v>
      </c>
      <c r="M21" s="10">
        <f t="shared" si="0"/>
        <v>0</v>
      </c>
      <c r="N21" s="8">
        <f t="shared" si="16"/>
        <v>0</v>
      </c>
      <c r="O21" s="6" t="str">
        <f t="shared" si="17"/>
        <v/>
      </c>
      <c r="P21" s="6" t="e">
        <f t="shared" si="1"/>
        <v>#VALUE!</v>
      </c>
      <c r="Q21" s="8" t="e">
        <f t="shared" si="18"/>
        <v>#VALUE!</v>
      </c>
      <c r="R21" s="8">
        <f t="shared" si="19"/>
        <v>0.94799999999999995</v>
      </c>
      <c r="S21" s="8">
        <f t="shared" si="20"/>
        <v>0</v>
      </c>
      <c r="T21" s="6">
        <f t="shared" si="21"/>
        <v>0</v>
      </c>
      <c r="U21" s="6">
        <f t="shared" si="22"/>
        <v>0</v>
      </c>
      <c r="V21" s="6">
        <v>150</v>
      </c>
      <c r="W21" s="8">
        <f t="shared" si="2"/>
        <v>0</v>
      </c>
      <c r="X21" s="11" t="e">
        <f t="shared" si="23"/>
        <v>#VALUE!</v>
      </c>
      <c r="Y21" s="6">
        <v>71</v>
      </c>
      <c r="Z21" s="6">
        <f t="shared" si="3"/>
        <v>0.53148318112676063</v>
      </c>
      <c r="AA21" s="11" t="e">
        <f t="shared" si="24"/>
        <v>#VALUE!</v>
      </c>
      <c r="AB21" s="6" t="e">
        <f t="shared" si="25"/>
        <v>#VALUE!</v>
      </c>
      <c r="AC21" s="7" t="e">
        <f t="shared" si="4"/>
        <v>#VALUE!</v>
      </c>
      <c r="AD21" s="8" t="e">
        <f t="shared" si="26"/>
        <v>#VALUE!</v>
      </c>
      <c r="AE21" s="6">
        <v>0.18</v>
      </c>
      <c r="AF21" s="8">
        <f t="shared" si="5"/>
        <v>9.730136986301369E-3</v>
      </c>
      <c r="AG21" s="7" t="e">
        <f t="shared" si="27"/>
        <v>#VALUE!</v>
      </c>
      <c r="AH21" s="12" t="e">
        <f t="shared" si="28"/>
        <v>#VALUE!</v>
      </c>
      <c r="AI21" s="12" t="e">
        <f t="shared" si="29"/>
        <v>#VALUE!</v>
      </c>
      <c r="AJ21" s="6">
        <v>15.5</v>
      </c>
      <c r="AK21" s="6">
        <f t="shared" si="6"/>
        <v>10.404109589041097</v>
      </c>
      <c r="AL21" s="6">
        <f t="shared" si="7"/>
        <v>5.095890410958904</v>
      </c>
      <c r="AM21" s="6">
        <f t="shared" si="8"/>
        <v>2.547945205479452</v>
      </c>
      <c r="AN21" s="6">
        <f t="shared" si="9"/>
        <v>0.56054794520547946</v>
      </c>
      <c r="AO21" s="6">
        <f t="shared" si="10"/>
        <v>5.6054794520547947E-3</v>
      </c>
      <c r="AP21" s="6">
        <f t="shared" si="11"/>
        <v>8.8086105675146773E-3</v>
      </c>
      <c r="AQ21" s="7">
        <f t="shared" si="30"/>
        <v>0</v>
      </c>
      <c r="AR21" s="12">
        <f t="shared" si="31"/>
        <v>0</v>
      </c>
      <c r="AS21" s="6">
        <f t="shared" si="32"/>
        <v>1.9873972602739727</v>
      </c>
      <c r="AT21" s="6">
        <f t="shared" si="12"/>
        <v>3.9747945205479453E-2</v>
      </c>
      <c r="AU21" s="6">
        <f t="shared" si="13"/>
        <v>6.2461056751467715E-2</v>
      </c>
      <c r="AV21" s="7">
        <f t="shared" si="33"/>
        <v>0</v>
      </c>
      <c r="AW21" s="12">
        <f t="shared" si="34"/>
        <v>0</v>
      </c>
      <c r="AX21" s="13" t="e">
        <f t="shared" si="35"/>
        <v>#VALUE!</v>
      </c>
      <c r="AY21" s="13" t="e">
        <f t="shared" si="36"/>
        <v>#VALUE!</v>
      </c>
      <c r="AZ21" s="13" t="e">
        <f t="shared" si="37"/>
        <v>#VALUE!</v>
      </c>
      <c r="BA21" s="17" t="e">
        <f t="shared" si="38"/>
        <v>#VALUE!</v>
      </c>
    </row>
    <row r="22" spans="5:53" x14ac:dyDescent="0.25">
      <c r="E22" s="9"/>
      <c r="F22" s="9"/>
      <c r="G22" s="6">
        <f t="shared" si="14"/>
        <v>0</v>
      </c>
      <c r="I22" s="10"/>
      <c r="J22" s="10"/>
      <c r="L22" s="8" t="b">
        <f t="shared" si="15"/>
        <v>0</v>
      </c>
      <c r="M22" s="10">
        <f t="shared" si="0"/>
        <v>0</v>
      </c>
      <c r="N22" s="8">
        <f t="shared" si="16"/>
        <v>0</v>
      </c>
      <c r="O22" s="6" t="str">
        <f t="shared" si="17"/>
        <v/>
      </c>
      <c r="P22" s="6" t="e">
        <f t="shared" si="1"/>
        <v>#VALUE!</v>
      </c>
      <c r="Q22" s="8" t="e">
        <f t="shared" si="18"/>
        <v>#VALUE!</v>
      </c>
      <c r="R22" s="8">
        <f t="shared" si="19"/>
        <v>0.94799999999999995</v>
      </c>
      <c r="S22" s="8">
        <f t="shared" si="20"/>
        <v>0</v>
      </c>
      <c r="T22" s="6">
        <f t="shared" si="21"/>
        <v>0</v>
      </c>
      <c r="U22" s="6">
        <f t="shared" si="22"/>
        <v>0</v>
      </c>
      <c r="V22" s="6">
        <v>150</v>
      </c>
      <c r="W22" s="8">
        <f t="shared" si="2"/>
        <v>0</v>
      </c>
      <c r="X22" s="11" t="e">
        <f t="shared" si="23"/>
        <v>#VALUE!</v>
      </c>
      <c r="Y22" s="6">
        <v>71</v>
      </c>
      <c r="Z22" s="6">
        <f t="shared" si="3"/>
        <v>0.53148318112676063</v>
      </c>
      <c r="AA22" s="11" t="e">
        <f t="shared" si="24"/>
        <v>#VALUE!</v>
      </c>
      <c r="AB22" s="6" t="e">
        <f t="shared" si="25"/>
        <v>#VALUE!</v>
      </c>
      <c r="AC22" s="7" t="e">
        <f t="shared" si="4"/>
        <v>#VALUE!</v>
      </c>
      <c r="AD22" s="8" t="e">
        <f t="shared" si="26"/>
        <v>#VALUE!</v>
      </c>
      <c r="AE22" s="6">
        <v>0.18</v>
      </c>
      <c r="AF22" s="8">
        <f t="shared" si="5"/>
        <v>9.730136986301369E-3</v>
      </c>
      <c r="AG22" s="7" t="e">
        <f t="shared" si="27"/>
        <v>#VALUE!</v>
      </c>
      <c r="AH22" s="12" t="e">
        <f t="shared" si="28"/>
        <v>#VALUE!</v>
      </c>
      <c r="AI22" s="12" t="e">
        <f t="shared" si="29"/>
        <v>#VALUE!</v>
      </c>
      <c r="AJ22" s="6">
        <v>15.5</v>
      </c>
      <c r="AK22" s="6">
        <f t="shared" si="6"/>
        <v>10.404109589041097</v>
      </c>
      <c r="AL22" s="6">
        <f t="shared" si="7"/>
        <v>5.095890410958904</v>
      </c>
      <c r="AM22" s="6">
        <f t="shared" si="8"/>
        <v>2.547945205479452</v>
      </c>
      <c r="AN22" s="6">
        <f t="shared" si="9"/>
        <v>0.56054794520547946</v>
      </c>
      <c r="AO22" s="6">
        <f t="shared" si="10"/>
        <v>5.6054794520547947E-3</v>
      </c>
      <c r="AP22" s="6">
        <f t="shared" si="11"/>
        <v>8.8086105675146773E-3</v>
      </c>
      <c r="AQ22" s="7">
        <f t="shared" si="30"/>
        <v>0</v>
      </c>
      <c r="AR22" s="12">
        <f t="shared" si="31"/>
        <v>0</v>
      </c>
      <c r="AS22" s="6">
        <f t="shared" si="32"/>
        <v>1.9873972602739727</v>
      </c>
      <c r="AT22" s="6">
        <f t="shared" si="12"/>
        <v>3.9747945205479453E-2</v>
      </c>
      <c r="AU22" s="6">
        <f t="shared" si="13"/>
        <v>6.2461056751467715E-2</v>
      </c>
      <c r="AV22" s="7">
        <f t="shared" si="33"/>
        <v>0</v>
      </c>
      <c r="AW22" s="12">
        <f t="shared" si="34"/>
        <v>0</v>
      </c>
      <c r="AX22" s="13" t="e">
        <f t="shared" si="35"/>
        <v>#VALUE!</v>
      </c>
      <c r="AY22" s="13" t="e">
        <f t="shared" si="36"/>
        <v>#VALUE!</v>
      </c>
      <c r="AZ22" s="13" t="e">
        <f t="shared" si="37"/>
        <v>#VALUE!</v>
      </c>
      <c r="BA22" s="17" t="e">
        <f t="shared" si="38"/>
        <v>#VALUE!</v>
      </c>
    </row>
    <row r="23" spans="5:53" x14ac:dyDescent="0.25">
      <c r="E23" s="9"/>
      <c r="F23" s="9"/>
      <c r="G23" s="6">
        <f t="shared" si="14"/>
        <v>0</v>
      </c>
      <c r="I23" s="10"/>
      <c r="J23" s="10"/>
      <c r="L23" s="8" t="b">
        <f t="shared" si="15"/>
        <v>0</v>
      </c>
      <c r="M23" s="10">
        <f t="shared" si="0"/>
        <v>0</v>
      </c>
      <c r="N23" s="8">
        <f t="shared" si="16"/>
        <v>0</v>
      </c>
      <c r="O23" s="6" t="str">
        <f t="shared" si="17"/>
        <v/>
      </c>
      <c r="P23" s="6" t="e">
        <f t="shared" si="1"/>
        <v>#VALUE!</v>
      </c>
      <c r="Q23" s="8" t="e">
        <f t="shared" si="18"/>
        <v>#VALUE!</v>
      </c>
      <c r="R23" s="8">
        <f t="shared" si="19"/>
        <v>0.94799999999999995</v>
      </c>
      <c r="S23" s="8">
        <f t="shared" si="20"/>
        <v>0</v>
      </c>
      <c r="T23" s="6">
        <f t="shared" si="21"/>
        <v>0</v>
      </c>
      <c r="U23" s="6">
        <f t="shared" si="22"/>
        <v>0</v>
      </c>
      <c r="V23" s="6">
        <v>150</v>
      </c>
      <c r="W23" s="8">
        <f t="shared" si="2"/>
        <v>0</v>
      </c>
      <c r="X23" s="11" t="e">
        <f t="shared" si="23"/>
        <v>#VALUE!</v>
      </c>
      <c r="Y23" s="6">
        <v>71</v>
      </c>
      <c r="Z23" s="6">
        <f t="shared" si="3"/>
        <v>0.53148318112676063</v>
      </c>
      <c r="AA23" s="11" t="e">
        <f t="shared" si="24"/>
        <v>#VALUE!</v>
      </c>
      <c r="AB23" s="6" t="e">
        <f t="shared" si="25"/>
        <v>#VALUE!</v>
      </c>
      <c r="AC23" s="7" t="e">
        <f t="shared" si="4"/>
        <v>#VALUE!</v>
      </c>
      <c r="AD23" s="8" t="e">
        <f t="shared" si="26"/>
        <v>#VALUE!</v>
      </c>
      <c r="AE23" s="6">
        <v>0.18</v>
      </c>
      <c r="AF23" s="8">
        <f t="shared" si="5"/>
        <v>9.730136986301369E-3</v>
      </c>
      <c r="AG23" s="7" t="e">
        <f t="shared" si="27"/>
        <v>#VALUE!</v>
      </c>
      <c r="AH23" s="12" t="e">
        <f t="shared" si="28"/>
        <v>#VALUE!</v>
      </c>
      <c r="AI23" s="12" t="e">
        <f t="shared" si="29"/>
        <v>#VALUE!</v>
      </c>
      <c r="AJ23" s="6">
        <v>15.5</v>
      </c>
      <c r="AK23" s="6">
        <f t="shared" si="6"/>
        <v>10.404109589041097</v>
      </c>
      <c r="AL23" s="6">
        <f t="shared" si="7"/>
        <v>5.095890410958904</v>
      </c>
      <c r="AM23" s="6">
        <f t="shared" si="8"/>
        <v>2.547945205479452</v>
      </c>
      <c r="AN23" s="6">
        <f t="shared" si="9"/>
        <v>0.56054794520547946</v>
      </c>
      <c r="AO23" s="6">
        <f t="shared" si="10"/>
        <v>5.6054794520547947E-3</v>
      </c>
      <c r="AP23" s="6">
        <f t="shared" si="11"/>
        <v>8.8086105675146773E-3</v>
      </c>
      <c r="AQ23" s="7">
        <f t="shared" si="30"/>
        <v>0</v>
      </c>
      <c r="AR23" s="12">
        <f t="shared" si="31"/>
        <v>0</v>
      </c>
      <c r="AS23" s="6">
        <f t="shared" si="32"/>
        <v>1.9873972602739727</v>
      </c>
      <c r="AT23" s="6">
        <f t="shared" si="12"/>
        <v>3.9747945205479453E-2</v>
      </c>
      <c r="AU23" s="6">
        <f t="shared" si="13"/>
        <v>6.2461056751467715E-2</v>
      </c>
      <c r="AV23" s="7">
        <f t="shared" si="33"/>
        <v>0</v>
      </c>
      <c r="AW23" s="12">
        <f t="shared" si="34"/>
        <v>0</v>
      </c>
      <c r="AX23" s="13" t="e">
        <f t="shared" si="35"/>
        <v>#VALUE!</v>
      </c>
      <c r="AY23" s="13" t="e">
        <f t="shared" si="36"/>
        <v>#VALUE!</v>
      </c>
      <c r="AZ23" s="13" t="e">
        <f t="shared" si="37"/>
        <v>#VALUE!</v>
      </c>
      <c r="BA23" s="17" t="e">
        <f t="shared" si="38"/>
        <v>#VALUE!</v>
      </c>
    </row>
    <row r="24" spans="5:53" x14ac:dyDescent="0.25">
      <c r="G24" s="6">
        <f t="shared" si="14"/>
        <v>0</v>
      </c>
      <c r="L24" s="8" t="b">
        <f t="shared" si="15"/>
        <v>0</v>
      </c>
      <c r="M24" s="10">
        <f t="shared" si="0"/>
        <v>0</v>
      </c>
      <c r="N24" s="8">
        <f t="shared" si="16"/>
        <v>0</v>
      </c>
      <c r="O24" s="6" t="str">
        <f t="shared" si="17"/>
        <v/>
      </c>
      <c r="P24" s="6" t="e">
        <f t="shared" ref="P24:P87" si="39">O24*L24</f>
        <v>#VALUE!</v>
      </c>
      <c r="Q24" s="8" t="e">
        <f t="shared" si="18"/>
        <v>#VALUE!</v>
      </c>
      <c r="R24" s="8">
        <f t="shared" si="19"/>
        <v>0.94799999999999995</v>
      </c>
      <c r="S24" s="8">
        <f t="shared" si="20"/>
        <v>0</v>
      </c>
      <c r="T24" s="6">
        <f t="shared" si="21"/>
        <v>0</v>
      </c>
      <c r="U24" s="6">
        <f t="shared" si="22"/>
        <v>0</v>
      </c>
      <c r="V24" s="6">
        <v>150</v>
      </c>
      <c r="W24" s="8">
        <f t="shared" si="2"/>
        <v>0</v>
      </c>
      <c r="X24" s="11" t="e">
        <f t="shared" si="23"/>
        <v>#VALUE!</v>
      </c>
      <c r="Y24" s="6">
        <v>71</v>
      </c>
      <c r="Z24" s="6">
        <f t="shared" si="3"/>
        <v>0.53148318112676063</v>
      </c>
      <c r="AA24" s="11" t="e">
        <f t="shared" si="24"/>
        <v>#VALUE!</v>
      </c>
      <c r="AB24" s="6" t="e">
        <f t="shared" si="25"/>
        <v>#VALUE!</v>
      </c>
      <c r="AC24" s="7" t="e">
        <f t="shared" si="4"/>
        <v>#VALUE!</v>
      </c>
      <c r="AD24" s="8" t="e">
        <f t="shared" si="26"/>
        <v>#VALUE!</v>
      </c>
      <c r="AE24" s="6">
        <v>0.18</v>
      </c>
      <c r="AF24" s="8">
        <f t="shared" si="5"/>
        <v>9.730136986301369E-3</v>
      </c>
      <c r="AG24" s="7" t="e">
        <f t="shared" si="27"/>
        <v>#VALUE!</v>
      </c>
      <c r="AH24" s="12" t="e">
        <f t="shared" si="28"/>
        <v>#VALUE!</v>
      </c>
      <c r="AI24" s="12" t="e">
        <f t="shared" si="29"/>
        <v>#VALUE!</v>
      </c>
      <c r="AJ24" s="6">
        <v>15.5</v>
      </c>
      <c r="AK24" s="6">
        <f t="shared" si="6"/>
        <v>10.404109589041097</v>
      </c>
      <c r="AL24" s="6">
        <f t="shared" si="7"/>
        <v>5.095890410958904</v>
      </c>
      <c r="AM24" s="6">
        <f t="shared" si="8"/>
        <v>2.547945205479452</v>
      </c>
      <c r="AN24" s="6">
        <f t="shared" si="9"/>
        <v>0.56054794520547946</v>
      </c>
      <c r="AO24" s="6">
        <f t="shared" si="10"/>
        <v>5.6054794520547947E-3</v>
      </c>
      <c r="AP24" s="6">
        <f t="shared" si="11"/>
        <v>8.8086105675146773E-3</v>
      </c>
      <c r="AQ24" s="7">
        <f t="shared" si="30"/>
        <v>0</v>
      </c>
      <c r="AR24" s="12">
        <f t="shared" si="31"/>
        <v>0</v>
      </c>
      <c r="AS24" s="6">
        <f t="shared" si="32"/>
        <v>1.9873972602739727</v>
      </c>
      <c r="AT24" s="6">
        <f t="shared" si="12"/>
        <v>3.9747945205479453E-2</v>
      </c>
      <c r="AU24" s="6">
        <f t="shared" si="13"/>
        <v>6.2461056751467715E-2</v>
      </c>
      <c r="AV24" s="7">
        <f t="shared" si="33"/>
        <v>0</v>
      </c>
      <c r="AW24" s="12">
        <f t="shared" si="34"/>
        <v>0</v>
      </c>
      <c r="AX24" s="13" t="e">
        <f t="shared" si="35"/>
        <v>#VALUE!</v>
      </c>
      <c r="AY24" s="13" t="e">
        <f t="shared" si="36"/>
        <v>#VALUE!</v>
      </c>
      <c r="AZ24" s="13" t="e">
        <f t="shared" si="37"/>
        <v>#VALUE!</v>
      </c>
      <c r="BA24" s="17" t="e">
        <f t="shared" si="38"/>
        <v>#VALUE!</v>
      </c>
    </row>
    <row r="25" spans="5:53" x14ac:dyDescent="0.25">
      <c r="G25" s="6">
        <f t="shared" si="14"/>
        <v>0</v>
      </c>
      <c r="L25" s="8" t="b">
        <f t="shared" si="15"/>
        <v>0</v>
      </c>
      <c r="M25" s="10">
        <f t="shared" si="0"/>
        <v>0</v>
      </c>
      <c r="N25" s="8">
        <f t="shared" si="16"/>
        <v>0</v>
      </c>
      <c r="O25" s="6" t="str">
        <f t="shared" si="17"/>
        <v/>
      </c>
      <c r="P25" s="6" t="e">
        <f t="shared" si="39"/>
        <v>#VALUE!</v>
      </c>
      <c r="Q25" s="8" t="e">
        <f t="shared" si="18"/>
        <v>#VALUE!</v>
      </c>
      <c r="R25" s="8">
        <f t="shared" si="19"/>
        <v>0.94799999999999995</v>
      </c>
      <c r="S25" s="8">
        <f t="shared" si="20"/>
        <v>0</v>
      </c>
      <c r="T25" s="6">
        <f t="shared" si="21"/>
        <v>0</v>
      </c>
      <c r="U25" s="6">
        <f t="shared" si="22"/>
        <v>0</v>
      </c>
      <c r="V25" s="6">
        <v>150</v>
      </c>
      <c r="W25" s="8">
        <f t="shared" si="2"/>
        <v>0</v>
      </c>
      <c r="X25" s="11" t="e">
        <f t="shared" si="23"/>
        <v>#VALUE!</v>
      </c>
      <c r="Y25" s="6">
        <v>71</v>
      </c>
      <c r="Z25" s="6">
        <f t="shared" si="3"/>
        <v>0.53148318112676063</v>
      </c>
      <c r="AA25" s="11" t="e">
        <f t="shared" si="24"/>
        <v>#VALUE!</v>
      </c>
      <c r="AB25" s="6" t="e">
        <f t="shared" si="25"/>
        <v>#VALUE!</v>
      </c>
      <c r="AC25" s="7" t="e">
        <f t="shared" si="4"/>
        <v>#VALUE!</v>
      </c>
      <c r="AD25" s="8" t="e">
        <f t="shared" si="26"/>
        <v>#VALUE!</v>
      </c>
      <c r="AE25" s="6">
        <v>0.18</v>
      </c>
      <c r="AF25" s="8">
        <f t="shared" si="5"/>
        <v>9.730136986301369E-3</v>
      </c>
      <c r="AG25" s="7" t="e">
        <f t="shared" si="27"/>
        <v>#VALUE!</v>
      </c>
      <c r="AH25" s="12" t="e">
        <f t="shared" si="28"/>
        <v>#VALUE!</v>
      </c>
      <c r="AI25" s="12" t="e">
        <f t="shared" si="29"/>
        <v>#VALUE!</v>
      </c>
      <c r="AJ25" s="6">
        <v>15.5</v>
      </c>
      <c r="AK25" s="6">
        <f t="shared" si="6"/>
        <v>10.404109589041097</v>
      </c>
      <c r="AL25" s="6">
        <f t="shared" si="7"/>
        <v>5.095890410958904</v>
      </c>
      <c r="AM25" s="6">
        <f t="shared" si="8"/>
        <v>2.547945205479452</v>
      </c>
      <c r="AN25" s="6">
        <f t="shared" si="9"/>
        <v>0.56054794520547946</v>
      </c>
      <c r="AO25" s="6">
        <f t="shared" si="10"/>
        <v>5.6054794520547947E-3</v>
      </c>
      <c r="AP25" s="6">
        <f t="shared" si="11"/>
        <v>8.8086105675146773E-3</v>
      </c>
      <c r="AQ25" s="7">
        <f t="shared" si="30"/>
        <v>0</v>
      </c>
      <c r="AR25" s="12">
        <f t="shared" si="31"/>
        <v>0</v>
      </c>
      <c r="AS25" s="6">
        <f t="shared" si="32"/>
        <v>1.9873972602739727</v>
      </c>
      <c r="AT25" s="6">
        <f t="shared" si="12"/>
        <v>3.9747945205479453E-2</v>
      </c>
      <c r="AU25" s="6">
        <f t="shared" si="13"/>
        <v>6.2461056751467715E-2</v>
      </c>
      <c r="AV25" s="7">
        <f t="shared" si="33"/>
        <v>0</v>
      </c>
      <c r="AW25" s="12">
        <f t="shared" si="34"/>
        <v>0</v>
      </c>
      <c r="AX25" s="13" t="e">
        <f t="shared" si="35"/>
        <v>#VALUE!</v>
      </c>
      <c r="AY25" s="13" t="e">
        <f t="shared" si="36"/>
        <v>#VALUE!</v>
      </c>
      <c r="AZ25" s="13" t="e">
        <f t="shared" si="37"/>
        <v>#VALUE!</v>
      </c>
      <c r="BA25" s="17" t="e">
        <f t="shared" si="38"/>
        <v>#VALUE!</v>
      </c>
    </row>
    <row r="26" spans="5:53" x14ac:dyDescent="0.25">
      <c r="G26" s="6">
        <f t="shared" si="14"/>
        <v>0</v>
      </c>
      <c r="L26" s="8" t="b">
        <f t="shared" si="15"/>
        <v>0</v>
      </c>
      <c r="M26" s="10">
        <f t="shared" si="0"/>
        <v>0</v>
      </c>
      <c r="N26" s="8">
        <f t="shared" si="16"/>
        <v>0</v>
      </c>
      <c r="O26" s="6" t="str">
        <f t="shared" si="17"/>
        <v/>
      </c>
      <c r="P26" s="6" t="e">
        <f t="shared" si="39"/>
        <v>#VALUE!</v>
      </c>
      <c r="Q26" s="8" t="e">
        <f t="shared" si="18"/>
        <v>#VALUE!</v>
      </c>
      <c r="R26" s="8">
        <f t="shared" si="19"/>
        <v>0.94799999999999995</v>
      </c>
      <c r="S26" s="8">
        <f t="shared" si="20"/>
        <v>0</v>
      </c>
      <c r="T26" s="6">
        <f t="shared" si="21"/>
        <v>0</v>
      </c>
      <c r="U26" s="6">
        <f t="shared" si="22"/>
        <v>0</v>
      </c>
      <c r="V26" s="6">
        <v>150</v>
      </c>
      <c r="W26" s="8">
        <f t="shared" si="2"/>
        <v>0</v>
      </c>
      <c r="X26" s="11" t="e">
        <f t="shared" si="23"/>
        <v>#VALUE!</v>
      </c>
      <c r="Y26" s="6">
        <v>71</v>
      </c>
      <c r="Z26" s="6">
        <f t="shared" si="3"/>
        <v>0.53148318112676063</v>
      </c>
      <c r="AA26" s="11" t="e">
        <f t="shared" si="24"/>
        <v>#VALUE!</v>
      </c>
      <c r="AB26" s="6" t="e">
        <f t="shared" si="25"/>
        <v>#VALUE!</v>
      </c>
      <c r="AC26" s="7" t="e">
        <f t="shared" si="4"/>
        <v>#VALUE!</v>
      </c>
      <c r="AD26" s="8" t="e">
        <f t="shared" si="26"/>
        <v>#VALUE!</v>
      </c>
      <c r="AE26" s="6">
        <v>0.18</v>
      </c>
      <c r="AF26" s="8">
        <f t="shared" si="5"/>
        <v>9.730136986301369E-3</v>
      </c>
      <c r="AG26" s="7" t="e">
        <f t="shared" si="27"/>
        <v>#VALUE!</v>
      </c>
      <c r="AH26" s="12" t="e">
        <f t="shared" si="28"/>
        <v>#VALUE!</v>
      </c>
      <c r="AI26" s="12" t="e">
        <f t="shared" si="29"/>
        <v>#VALUE!</v>
      </c>
      <c r="AJ26" s="6">
        <v>15.5</v>
      </c>
      <c r="AK26" s="6">
        <f t="shared" si="6"/>
        <v>10.404109589041097</v>
      </c>
      <c r="AL26" s="6">
        <f t="shared" si="7"/>
        <v>5.095890410958904</v>
      </c>
      <c r="AM26" s="6">
        <f t="shared" si="8"/>
        <v>2.547945205479452</v>
      </c>
      <c r="AN26" s="6">
        <f t="shared" si="9"/>
        <v>0.56054794520547946</v>
      </c>
      <c r="AO26" s="6">
        <f t="shared" si="10"/>
        <v>5.6054794520547947E-3</v>
      </c>
      <c r="AP26" s="6">
        <f t="shared" si="11"/>
        <v>8.8086105675146773E-3</v>
      </c>
      <c r="AQ26" s="7">
        <f t="shared" si="30"/>
        <v>0</v>
      </c>
      <c r="AR26" s="12">
        <f t="shared" si="31"/>
        <v>0</v>
      </c>
      <c r="AS26" s="6">
        <f t="shared" si="32"/>
        <v>1.9873972602739727</v>
      </c>
      <c r="AT26" s="6">
        <f t="shared" si="12"/>
        <v>3.9747945205479453E-2</v>
      </c>
      <c r="AU26" s="6">
        <f t="shared" si="13"/>
        <v>6.2461056751467715E-2</v>
      </c>
      <c r="AV26" s="7">
        <f t="shared" si="33"/>
        <v>0</v>
      </c>
      <c r="AW26" s="12">
        <f t="shared" si="34"/>
        <v>0</v>
      </c>
      <c r="AX26" s="13" t="e">
        <f t="shared" si="35"/>
        <v>#VALUE!</v>
      </c>
      <c r="AY26" s="13" t="e">
        <f t="shared" si="36"/>
        <v>#VALUE!</v>
      </c>
      <c r="AZ26" s="13" t="e">
        <f t="shared" si="37"/>
        <v>#VALUE!</v>
      </c>
      <c r="BA26" s="17" t="e">
        <f t="shared" si="38"/>
        <v>#VALUE!</v>
      </c>
    </row>
    <row r="27" spans="5:53" x14ac:dyDescent="0.25">
      <c r="E27" s="9"/>
      <c r="F27" s="9"/>
      <c r="G27" s="6">
        <f t="shared" si="14"/>
        <v>0</v>
      </c>
      <c r="L27" s="8" t="b">
        <f t="shared" si="15"/>
        <v>0</v>
      </c>
      <c r="M27" s="10">
        <f t="shared" si="0"/>
        <v>0</v>
      </c>
      <c r="N27" s="8">
        <f t="shared" si="16"/>
        <v>0</v>
      </c>
      <c r="O27" s="6" t="str">
        <f t="shared" si="17"/>
        <v/>
      </c>
      <c r="P27" s="6" t="e">
        <f t="shared" si="39"/>
        <v>#VALUE!</v>
      </c>
      <c r="Q27" s="8" t="e">
        <f t="shared" si="18"/>
        <v>#VALUE!</v>
      </c>
      <c r="R27" s="8">
        <f t="shared" si="19"/>
        <v>0.94799999999999995</v>
      </c>
      <c r="S27" s="8">
        <f t="shared" si="20"/>
        <v>0</v>
      </c>
      <c r="T27" s="6">
        <f t="shared" si="21"/>
        <v>0</v>
      </c>
      <c r="U27" s="6">
        <f t="shared" si="22"/>
        <v>0</v>
      </c>
      <c r="V27" s="6">
        <v>150</v>
      </c>
      <c r="W27" s="8">
        <f t="shared" si="2"/>
        <v>0</v>
      </c>
      <c r="X27" s="11" t="e">
        <f t="shared" si="23"/>
        <v>#VALUE!</v>
      </c>
      <c r="Y27" s="6">
        <v>71</v>
      </c>
      <c r="Z27" s="6">
        <f t="shared" si="3"/>
        <v>0.53148318112676063</v>
      </c>
      <c r="AA27" s="11" t="e">
        <f t="shared" si="24"/>
        <v>#VALUE!</v>
      </c>
      <c r="AB27" s="6" t="e">
        <f t="shared" si="25"/>
        <v>#VALUE!</v>
      </c>
      <c r="AC27" s="7" t="e">
        <f t="shared" si="4"/>
        <v>#VALUE!</v>
      </c>
      <c r="AD27" s="8" t="e">
        <f t="shared" si="26"/>
        <v>#VALUE!</v>
      </c>
      <c r="AE27" s="6">
        <v>0.18</v>
      </c>
      <c r="AF27" s="8">
        <f t="shared" si="5"/>
        <v>9.730136986301369E-3</v>
      </c>
      <c r="AG27" s="7" t="e">
        <f t="shared" si="27"/>
        <v>#VALUE!</v>
      </c>
      <c r="AH27" s="12" t="e">
        <f t="shared" si="28"/>
        <v>#VALUE!</v>
      </c>
      <c r="AI27" s="12" t="e">
        <f t="shared" si="29"/>
        <v>#VALUE!</v>
      </c>
      <c r="AJ27" s="6">
        <v>15.5</v>
      </c>
      <c r="AK27" s="6">
        <f t="shared" si="6"/>
        <v>10.404109589041097</v>
      </c>
      <c r="AL27" s="6">
        <f t="shared" si="7"/>
        <v>5.095890410958904</v>
      </c>
      <c r="AM27" s="6">
        <f t="shared" si="8"/>
        <v>2.547945205479452</v>
      </c>
      <c r="AN27" s="6">
        <f t="shared" si="9"/>
        <v>0.56054794520547946</v>
      </c>
      <c r="AO27" s="6">
        <f t="shared" si="10"/>
        <v>5.6054794520547947E-3</v>
      </c>
      <c r="AP27" s="6">
        <f t="shared" si="11"/>
        <v>8.8086105675146773E-3</v>
      </c>
      <c r="AQ27" s="7">
        <f t="shared" si="30"/>
        <v>0</v>
      </c>
      <c r="AR27" s="12">
        <f t="shared" si="31"/>
        <v>0</v>
      </c>
      <c r="AS27" s="6">
        <f t="shared" si="32"/>
        <v>1.9873972602739727</v>
      </c>
      <c r="AT27" s="6">
        <f t="shared" si="12"/>
        <v>3.9747945205479453E-2</v>
      </c>
      <c r="AU27" s="6">
        <f t="shared" si="13"/>
        <v>6.2461056751467715E-2</v>
      </c>
      <c r="AV27" s="7">
        <f t="shared" si="33"/>
        <v>0</v>
      </c>
      <c r="AW27" s="12">
        <f t="shared" si="34"/>
        <v>0</v>
      </c>
      <c r="AX27" s="13" t="e">
        <f t="shared" si="35"/>
        <v>#VALUE!</v>
      </c>
      <c r="AY27" s="13" t="e">
        <f t="shared" si="36"/>
        <v>#VALUE!</v>
      </c>
      <c r="AZ27" s="13" t="e">
        <f t="shared" si="37"/>
        <v>#VALUE!</v>
      </c>
      <c r="BA27" s="17" t="e">
        <f t="shared" si="38"/>
        <v>#VALUE!</v>
      </c>
    </row>
    <row r="28" spans="5:53" x14ac:dyDescent="0.25">
      <c r="G28" s="6">
        <f t="shared" si="14"/>
        <v>0</v>
      </c>
      <c r="L28" s="8" t="b">
        <f t="shared" si="15"/>
        <v>0</v>
      </c>
      <c r="M28" s="10">
        <f t="shared" si="0"/>
        <v>0</v>
      </c>
      <c r="N28" s="8">
        <f t="shared" si="16"/>
        <v>0</v>
      </c>
      <c r="O28" s="6" t="str">
        <f t="shared" si="17"/>
        <v/>
      </c>
      <c r="P28" s="6" t="e">
        <f t="shared" si="39"/>
        <v>#VALUE!</v>
      </c>
      <c r="Q28" s="8" t="e">
        <f t="shared" si="18"/>
        <v>#VALUE!</v>
      </c>
      <c r="R28" s="8">
        <f t="shared" si="19"/>
        <v>0.94799999999999995</v>
      </c>
      <c r="S28" s="8">
        <f t="shared" si="20"/>
        <v>0</v>
      </c>
      <c r="T28" s="6">
        <f t="shared" si="21"/>
        <v>0</v>
      </c>
      <c r="U28" s="6">
        <f t="shared" si="22"/>
        <v>0</v>
      </c>
      <c r="V28" s="6">
        <v>150</v>
      </c>
      <c r="W28" s="8">
        <f t="shared" si="2"/>
        <v>0</v>
      </c>
      <c r="X28" s="11" t="e">
        <f t="shared" si="23"/>
        <v>#VALUE!</v>
      </c>
      <c r="Y28" s="6">
        <v>71</v>
      </c>
      <c r="Z28" s="6">
        <f t="shared" si="3"/>
        <v>0.53148318112676063</v>
      </c>
      <c r="AA28" s="11" t="e">
        <f t="shared" si="24"/>
        <v>#VALUE!</v>
      </c>
      <c r="AB28" s="6" t="e">
        <f t="shared" si="25"/>
        <v>#VALUE!</v>
      </c>
      <c r="AC28" s="7" t="e">
        <f t="shared" si="4"/>
        <v>#VALUE!</v>
      </c>
      <c r="AD28" s="8" t="e">
        <f t="shared" si="26"/>
        <v>#VALUE!</v>
      </c>
      <c r="AE28" s="6">
        <v>0.18</v>
      </c>
      <c r="AF28" s="8">
        <f t="shared" si="5"/>
        <v>9.730136986301369E-3</v>
      </c>
      <c r="AG28" s="7" t="e">
        <f t="shared" si="27"/>
        <v>#VALUE!</v>
      </c>
      <c r="AH28" s="12" t="e">
        <f t="shared" si="28"/>
        <v>#VALUE!</v>
      </c>
      <c r="AI28" s="12" t="e">
        <f t="shared" si="29"/>
        <v>#VALUE!</v>
      </c>
      <c r="AJ28" s="6">
        <v>15.5</v>
      </c>
      <c r="AK28" s="6">
        <f t="shared" si="6"/>
        <v>10.404109589041097</v>
      </c>
      <c r="AL28" s="6">
        <f t="shared" si="7"/>
        <v>5.095890410958904</v>
      </c>
      <c r="AM28" s="6">
        <f t="shared" si="8"/>
        <v>2.547945205479452</v>
      </c>
      <c r="AN28" s="6">
        <f t="shared" si="9"/>
        <v>0.56054794520547946</v>
      </c>
      <c r="AO28" s="6">
        <f t="shared" si="10"/>
        <v>5.6054794520547947E-3</v>
      </c>
      <c r="AP28" s="6">
        <f t="shared" si="11"/>
        <v>8.8086105675146773E-3</v>
      </c>
      <c r="AQ28" s="7">
        <f t="shared" si="30"/>
        <v>0</v>
      </c>
      <c r="AR28" s="12">
        <f t="shared" si="31"/>
        <v>0</v>
      </c>
      <c r="AS28" s="6">
        <f t="shared" si="32"/>
        <v>1.9873972602739727</v>
      </c>
      <c r="AT28" s="6">
        <f t="shared" si="12"/>
        <v>3.9747945205479453E-2</v>
      </c>
      <c r="AU28" s="6">
        <f t="shared" si="13"/>
        <v>6.2461056751467715E-2</v>
      </c>
      <c r="AV28" s="7">
        <f t="shared" si="33"/>
        <v>0</v>
      </c>
      <c r="AW28" s="12">
        <f t="shared" si="34"/>
        <v>0</v>
      </c>
      <c r="AX28" s="13" t="e">
        <f t="shared" si="35"/>
        <v>#VALUE!</v>
      </c>
      <c r="AY28" s="13" t="e">
        <f t="shared" si="36"/>
        <v>#VALUE!</v>
      </c>
      <c r="AZ28" s="13" t="e">
        <f t="shared" si="37"/>
        <v>#VALUE!</v>
      </c>
      <c r="BA28" s="17" t="e">
        <f t="shared" si="38"/>
        <v>#VALUE!</v>
      </c>
    </row>
    <row r="29" spans="5:53" x14ac:dyDescent="0.25">
      <c r="G29" s="6">
        <f t="shared" si="14"/>
        <v>0</v>
      </c>
      <c r="L29" s="8" t="b">
        <f t="shared" si="15"/>
        <v>0</v>
      </c>
      <c r="M29" s="10">
        <f t="shared" si="0"/>
        <v>0</v>
      </c>
      <c r="N29" s="8">
        <f t="shared" si="16"/>
        <v>0</v>
      </c>
      <c r="O29" s="6" t="str">
        <f t="shared" si="17"/>
        <v/>
      </c>
      <c r="P29" s="6" t="e">
        <f t="shared" si="39"/>
        <v>#VALUE!</v>
      </c>
      <c r="Q29" s="8" t="e">
        <f t="shared" si="18"/>
        <v>#VALUE!</v>
      </c>
      <c r="R29" s="8">
        <f t="shared" si="19"/>
        <v>0.94799999999999995</v>
      </c>
      <c r="S29" s="8">
        <f t="shared" si="20"/>
        <v>0</v>
      </c>
      <c r="T29" s="6">
        <f t="shared" si="21"/>
        <v>0</v>
      </c>
      <c r="U29" s="6">
        <f t="shared" si="22"/>
        <v>0</v>
      </c>
      <c r="V29" s="6">
        <v>150</v>
      </c>
      <c r="W29" s="8">
        <f t="shared" si="2"/>
        <v>0</v>
      </c>
      <c r="X29" s="11" t="e">
        <f t="shared" si="23"/>
        <v>#VALUE!</v>
      </c>
      <c r="Y29" s="6">
        <v>71</v>
      </c>
      <c r="Z29" s="6">
        <f t="shared" si="3"/>
        <v>0.53148318112676063</v>
      </c>
      <c r="AA29" s="11" t="e">
        <f t="shared" si="24"/>
        <v>#VALUE!</v>
      </c>
      <c r="AB29" s="6" t="e">
        <f t="shared" si="25"/>
        <v>#VALUE!</v>
      </c>
      <c r="AC29" s="7" t="e">
        <f t="shared" si="4"/>
        <v>#VALUE!</v>
      </c>
      <c r="AD29" s="8" t="e">
        <f t="shared" si="26"/>
        <v>#VALUE!</v>
      </c>
      <c r="AE29" s="6">
        <v>0.18</v>
      </c>
      <c r="AF29" s="8">
        <f t="shared" si="5"/>
        <v>9.730136986301369E-3</v>
      </c>
      <c r="AG29" s="7" t="e">
        <f t="shared" si="27"/>
        <v>#VALUE!</v>
      </c>
      <c r="AH29" s="12" t="e">
        <f t="shared" si="28"/>
        <v>#VALUE!</v>
      </c>
      <c r="AI29" s="12" t="e">
        <f t="shared" si="29"/>
        <v>#VALUE!</v>
      </c>
      <c r="AJ29" s="6">
        <v>15.5</v>
      </c>
      <c r="AK29" s="6">
        <f t="shared" si="6"/>
        <v>10.404109589041097</v>
      </c>
      <c r="AL29" s="6">
        <f t="shared" si="7"/>
        <v>5.095890410958904</v>
      </c>
      <c r="AM29" s="6">
        <f t="shared" si="8"/>
        <v>2.547945205479452</v>
      </c>
      <c r="AN29" s="6">
        <f t="shared" si="9"/>
        <v>0.56054794520547946</v>
      </c>
      <c r="AO29" s="6">
        <f t="shared" si="10"/>
        <v>5.6054794520547947E-3</v>
      </c>
      <c r="AP29" s="6">
        <f t="shared" si="11"/>
        <v>8.8086105675146773E-3</v>
      </c>
      <c r="AQ29" s="7">
        <f t="shared" si="30"/>
        <v>0</v>
      </c>
      <c r="AR29" s="12">
        <f t="shared" si="31"/>
        <v>0</v>
      </c>
      <c r="AS29" s="6">
        <f t="shared" si="32"/>
        <v>1.9873972602739727</v>
      </c>
      <c r="AT29" s="6">
        <f t="shared" si="12"/>
        <v>3.9747945205479453E-2</v>
      </c>
      <c r="AU29" s="6">
        <f t="shared" si="13"/>
        <v>6.2461056751467715E-2</v>
      </c>
      <c r="AV29" s="7">
        <f t="shared" si="33"/>
        <v>0</v>
      </c>
      <c r="AW29" s="12">
        <f t="shared" si="34"/>
        <v>0</v>
      </c>
      <c r="AX29" s="13" t="e">
        <f t="shared" si="35"/>
        <v>#VALUE!</v>
      </c>
      <c r="AY29" s="13" t="e">
        <f t="shared" si="36"/>
        <v>#VALUE!</v>
      </c>
      <c r="AZ29" s="13" t="e">
        <f t="shared" si="37"/>
        <v>#VALUE!</v>
      </c>
      <c r="BA29" s="17" t="e">
        <f t="shared" si="38"/>
        <v>#VALUE!</v>
      </c>
    </row>
    <row r="30" spans="5:53" x14ac:dyDescent="0.25">
      <c r="G30" s="6">
        <f t="shared" si="14"/>
        <v>0</v>
      </c>
      <c r="L30" s="8" t="b">
        <f t="shared" si="15"/>
        <v>0</v>
      </c>
      <c r="M30" s="10">
        <f t="shared" si="0"/>
        <v>0</v>
      </c>
      <c r="N30" s="8">
        <f t="shared" si="16"/>
        <v>0</v>
      </c>
      <c r="O30" s="6" t="str">
        <f t="shared" si="17"/>
        <v/>
      </c>
      <c r="P30" s="6" t="e">
        <f t="shared" si="39"/>
        <v>#VALUE!</v>
      </c>
      <c r="Q30" s="8" t="e">
        <f t="shared" si="18"/>
        <v>#VALUE!</v>
      </c>
      <c r="R30" s="8">
        <f t="shared" si="19"/>
        <v>0.94799999999999995</v>
      </c>
      <c r="S30" s="8">
        <f t="shared" si="20"/>
        <v>0</v>
      </c>
      <c r="T30" s="6">
        <f t="shared" si="21"/>
        <v>0</v>
      </c>
      <c r="U30" s="6">
        <f t="shared" si="22"/>
        <v>0</v>
      </c>
      <c r="V30" s="6">
        <v>150</v>
      </c>
      <c r="W30" s="8">
        <f t="shared" si="2"/>
        <v>0</v>
      </c>
      <c r="X30" s="11" t="e">
        <f t="shared" si="23"/>
        <v>#VALUE!</v>
      </c>
      <c r="Y30" s="6">
        <v>71</v>
      </c>
      <c r="Z30" s="6">
        <f t="shared" si="3"/>
        <v>0.53148318112676063</v>
      </c>
      <c r="AA30" s="11" t="e">
        <f t="shared" si="24"/>
        <v>#VALUE!</v>
      </c>
      <c r="AB30" s="6" t="e">
        <f t="shared" si="25"/>
        <v>#VALUE!</v>
      </c>
      <c r="AC30" s="7" t="e">
        <f t="shared" si="4"/>
        <v>#VALUE!</v>
      </c>
      <c r="AD30" s="8" t="e">
        <f t="shared" si="26"/>
        <v>#VALUE!</v>
      </c>
      <c r="AE30" s="6">
        <v>0.18</v>
      </c>
      <c r="AF30" s="8">
        <f t="shared" si="5"/>
        <v>9.730136986301369E-3</v>
      </c>
      <c r="AG30" s="7" t="e">
        <f t="shared" si="27"/>
        <v>#VALUE!</v>
      </c>
      <c r="AH30" s="12" t="e">
        <f t="shared" si="28"/>
        <v>#VALUE!</v>
      </c>
      <c r="AI30" s="12" t="e">
        <f t="shared" si="29"/>
        <v>#VALUE!</v>
      </c>
      <c r="AJ30" s="6">
        <v>15.5</v>
      </c>
      <c r="AK30" s="6">
        <f t="shared" si="6"/>
        <v>10.404109589041097</v>
      </c>
      <c r="AL30" s="6">
        <f t="shared" si="7"/>
        <v>5.095890410958904</v>
      </c>
      <c r="AM30" s="6">
        <f t="shared" si="8"/>
        <v>2.547945205479452</v>
      </c>
      <c r="AN30" s="6">
        <f t="shared" si="9"/>
        <v>0.56054794520547946</v>
      </c>
      <c r="AO30" s="6">
        <f t="shared" si="10"/>
        <v>5.6054794520547947E-3</v>
      </c>
      <c r="AP30" s="6">
        <f t="shared" si="11"/>
        <v>8.8086105675146773E-3</v>
      </c>
      <c r="AQ30" s="7">
        <f t="shared" si="30"/>
        <v>0</v>
      </c>
      <c r="AR30" s="12">
        <f t="shared" si="31"/>
        <v>0</v>
      </c>
      <c r="AS30" s="6">
        <f t="shared" si="32"/>
        <v>1.9873972602739727</v>
      </c>
      <c r="AT30" s="6">
        <f t="shared" si="12"/>
        <v>3.9747945205479453E-2</v>
      </c>
      <c r="AU30" s="6">
        <f t="shared" si="13"/>
        <v>6.2461056751467715E-2</v>
      </c>
      <c r="AV30" s="7">
        <f t="shared" si="33"/>
        <v>0</v>
      </c>
      <c r="AW30" s="12">
        <f t="shared" si="34"/>
        <v>0</v>
      </c>
      <c r="AX30" s="13" t="e">
        <f t="shared" si="35"/>
        <v>#VALUE!</v>
      </c>
      <c r="AY30" s="13" t="e">
        <f t="shared" si="36"/>
        <v>#VALUE!</v>
      </c>
      <c r="AZ30" s="13" t="e">
        <f t="shared" si="37"/>
        <v>#VALUE!</v>
      </c>
      <c r="BA30" s="17" t="e">
        <f t="shared" si="38"/>
        <v>#VALUE!</v>
      </c>
    </row>
    <row r="31" spans="5:53" x14ac:dyDescent="0.25">
      <c r="G31" s="6">
        <f t="shared" si="14"/>
        <v>0</v>
      </c>
      <c r="L31" s="8" t="b">
        <f t="shared" si="15"/>
        <v>0</v>
      </c>
      <c r="M31" s="10">
        <f t="shared" si="0"/>
        <v>0</v>
      </c>
      <c r="N31" s="8">
        <f t="shared" si="16"/>
        <v>0</v>
      </c>
      <c r="O31" s="6" t="str">
        <f t="shared" si="17"/>
        <v/>
      </c>
      <c r="P31" s="6" t="e">
        <f t="shared" si="39"/>
        <v>#VALUE!</v>
      </c>
      <c r="Q31" s="8" t="e">
        <f t="shared" si="18"/>
        <v>#VALUE!</v>
      </c>
      <c r="R31" s="8">
        <f t="shared" si="19"/>
        <v>0.94799999999999995</v>
      </c>
      <c r="S31" s="8">
        <f t="shared" si="20"/>
        <v>0</v>
      </c>
      <c r="T31" s="6">
        <f t="shared" si="21"/>
        <v>0</v>
      </c>
      <c r="U31" s="6">
        <f t="shared" si="22"/>
        <v>0</v>
      </c>
      <c r="V31" s="6">
        <v>150</v>
      </c>
      <c r="W31" s="8">
        <f t="shared" si="2"/>
        <v>0</v>
      </c>
      <c r="X31" s="11" t="e">
        <f t="shared" si="23"/>
        <v>#VALUE!</v>
      </c>
      <c r="Y31" s="6">
        <v>71</v>
      </c>
      <c r="Z31" s="6">
        <f t="shared" si="3"/>
        <v>0.53148318112676063</v>
      </c>
      <c r="AA31" s="11" t="e">
        <f t="shared" si="24"/>
        <v>#VALUE!</v>
      </c>
      <c r="AB31" s="6" t="e">
        <f t="shared" si="25"/>
        <v>#VALUE!</v>
      </c>
      <c r="AC31" s="7" t="e">
        <f t="shared" si="4"/>
        <v>#VALUE!</v>
      </c>
      <c r="AD31" s="8" t="e">
        <f t="shared" si="26"/>
        <v>#VALUE!</v>
      </c>
      <c r="AE31" s="6">
        <v>0.18</v>
      </c>
      <c r="AF31" s="8">
        <f t="shared" si="5"/>
        <v>9.730136986301369E-3</v>
      </c>
      <c r="AG31" s="7" t="e">
        <f t="shared" si="27"/>
        <v>#VALUE!</v>
      </c>
      <c r="AH31" s="12" t="e">
        <f t="shared" si="28"/>
        <v>#VALUE!</v>
      </c>
      <c r="AI31" s="12" t="e">
        <f t="shared" si="29"/>
        <v>#VALUE!</v>
      </c>
      <c r="AJ31" s="6">
        <v>15.5</v>
      </c>
      <c r="AK31" s="6">
        <f t="shared" si="6"/>
        <v>10.404109589041097</v>
      </c>
      <c r="AL31" s="6">
        <f t="shared" si="7"/>
        <v>5.095890410958904</v>
      </c>
      <c r="AM31" s="6">
        <f t="shared" si="8"/>
        <v>2.547945205479452</v>
      </c>
      <c r="AN31" s="6">
        <f t="shared" si="9"/>
        <v>0.56054794520547946</v>
      </c>
      <c r="AO31" s="6">
        <f t="shared" si="10"/>
        <v>5.6054794520547947E-3</v>
      </c>
      <c r="AP31" s="6">
        <f t="shared" si="11"/>
        <v>8.8086105675146773E-3</v>
      </c>
      <c r="AQ31" s="7">
        <f t="shared" si="30"/>
        <v>0</v>
      </c>
      <c r="AR31" s="12">
        <f t="shared" si="31"/>
        <v>0</v>
      </c>
      <c r="AS31" s="6">
        <f t="shared" si="32"/>
        <v>1.9873972602739727</v>
      </c>
      <c r="AT31" s="6">
        <f t="shared" si="12"/>
        <v>3.9747945205479453E-2</v>
      </c>
      <c r="AU31" s="6">
        <f t="shared" si="13"/>
        <v>6.2461056751467715E-2</v>
      </c>
      <c r="AV31" s="7">
        <f t="shared" si="33"/>
        <v>0</v>
      </c>
      <c r="AW31" s="12">
        <f t="shared" si="34"/>
        <v>0</v>
      </c>
      <c r="AX31" s="13" t="e">
        <f t="shared" si="35"/>
        <v>#VALUE!</v>
      </c>
      <c r="AY31" s="13" t="e">
        <f t="shared" si="36"/>
        <v>#VALUE!</v>
      </c>
      <c r="AZ31" s="13" t="e">
        <f t="shared" si="37"/>
        <v>#VALUE!</v>
      </c>
      <c r="BA31" s="17" t="e">
        <f t="shared" si="38"/>
        <v>#VALUE!</v>
      </c>
    </row>
    <row r="32" spans="5:53" x14ac:dyDescent="0.25">
      <c r="G32" s="6">
        <f t="shared" si="14"/>
        <v>0</v>
      </c>
      <c r="L32" s="8" t="b">
        <f t="shared" si="15"/>
        <v>0</v>
      </c>
      <c r="M32" s="10">
        <f t="shared" si="0"/>
        <v>0</v>
      </c>
      <c r="N32" s="8">
        <f t="shared" si="16"/>
        <v>0</v>
      </c>
      <c r="O32" s="6" t="str">
        <f t="shared" si="17"/>
        <v/>
      </c>
      <c r="P32" s="6" t="e">
        <f t="shared" si="39"/>
        <v>#VALUE!</v>
      </c>
      <c r="Q32" s="8" t="e">
        <f t="shared" si="18"/>
        <v>#VALUE!</v>
      </c>
      <c r="R32" s="8">
        <f t="shared" si="19"/>
        <v>0.94799999999999995</v>
      </c>
      <c r="S32" s="8">
        <f t="shared" si="20"/>
        <v>0</v>
      </c>
      <c r="T32" s="6">
        <f t="shared" si="21"/>
        <v>0</v>
      </c>
      <c r="U32" s="6">
        <f t="shared" si="22"/>
        <v>0</v>
      </c>
      <c r="V32" s="6">
        <v>150</v>
      </c>
      <c r="W32" s="8">
        <f t="shared" si="2"/>
        <v>0</v>
      </c>
      <c r="X32" s="11" t="e">
        <f t="shared" si="23"/>
        <v>#VALUE!</v>
      </c>
      <c r="Y32" s="6">
        <v>71</v>
      </c>
      <c r="Z32" s="6">
        <f t="shared" si="3"/>
        <v>0.53148318112676063</v>
      </c>
      <c r="AA32" s="11" t="e">
        <f t="shared" si="24"/>
        <v>#VALUE!</v>
      </c>
      <c r="AB32" s="6" t="e">
        <f t="shared" si="25"/>
        <v>#VALUE!</v>
      </c>
      <c r="AC32" s="7" t="e">
        <f t="shared" si="4"/>
        <v>#VALUE!</v>
      </c>
      <c r="AD32" s="8" t="e">
        <f t="shared" si="26"/>
        <v>#VALUE!</v>
      </c>
      <c r="AE32" s="6">
        <v>0.18</v>
      </c>
      <c r="AF32" s="8">
        <f t="shared" si="5"/>
        <v>9.730136986301369E-3</v>
      </c>
      <c r="AG32" s="7" t="e">
        <f t="shared" si="27"/>
        <v>#VALUE!</v>
      </c>
      <c r="AH32" s="12" t="e">
        <f t="shared" si="28"/>
        <v>#VALUE!</v>
      </c>
      <c r="AI32" s="12" t="e">
        <f t="shared" si="29"/>
        <v>#VALUE!</v>
      </c>
      <c r="AJ32" s="6">
        <v>15.5</v>
      </c>
      <c r="AK32" s="6">
        <f t="shared" si="6"/>
        <v>10.404109589041097</v>
      </c>
      <c r="AL32" s="6">
        <f t="shared" si="7"/>
        <v>5.095890410958904</v>
      </c>
      <c r="AM32" s="6">
        <f t="shared" si="8"/>
        <v>2.547945205479452</v>
      </c>
      <c r="AN32" s="6">
        <f t="shared" si="9"/>
        <v>0.56054794520547946</v>
      </c>
      <c r="AO32" s="6">
        <f t="shared" si="10"/>
        <v>5.6054794520547947E-3</v>
      </c>
      <c r="AP32" s="6">
        <f t="shared" si="11"/>
        <v>8.8086105675146773E-3</v>
      </c>
      <c r="AQ32" s="7">
        <f t="shared" si="30"/>
        <v>0</v>
      </c>
      <c r="AR32" s="12">
        <f t="shared" si="31"/>
        <v>0</v>
      </c>
      <c r="AS32" s="6">
        <f t="shared" si="32"/>
        <v>1.9873972602739727</v>
      </c>
      <c r="AT32" s="6">
        <f t="shared" si="12"/>
        <v>3.9747945205479453E-2</v>
      </c>
      <c r="AU32" s="6">
        <f t="shared" si="13"/>
        <v>6.2461056751467715E-2</v>
      </c>
      <c r="AV32" s="7">
        <f t="shared" si="33"/>
        <v>0</v>
      </c>
      <c r="AW32" s="12">
        <f t="shared" si="34"/>
        <v>0</v>
      </c>
      <c r="AX32" s="13" t="e">
        <f t="shared" si="35"/>
        <v>#VALUE!</v>
      </c>
      <c r="AY32" s="13" t="e">
        <f t="shared" si="36"/>
        <v>#VALUE!</v>
      </c>
      <c r="AZ32" s="13" t="e">
        <f t="shared" si="37"/>
        <v>#VALUE!</v>
      </c>
      <c r="BA32" s="17" t="e">
        <f t="shared" si="38"/>
        <v>#VALUE!</v>
      </c>
    </row>
    <row r="33" spans="7:53" x14ac:dyDescent="0.25">
      <c r="G33" s="6">
        <f t="shared" si="14"/>
        <v>0</v>
      </c>
      <c r="L33" s="8" t="b">
        <f t="shared" si="15"/>
        <v>0</v>
      </c>
      <c r="M33" s="10">
        <f t="shared" si="0"/>
        <v>0</v>
      </c>
      <c r="N33" s="8">
        <f t="shared" si="16"/>
        <v>0</v>
      </c>
      <c r="O33" s="6" t="str">
        <f t="shared" si="17"/>
        <v/>
      </c>
      <c r="P33" s="6" t="e">
        <f t="shared" si="39"/>
        <v>#VALUE!</v>
      </c>
      <c r="Q33" s="8" t="e">
        <f t="shared" si="18"/>
        <v>#VALUE!</v>
      </c>
      <c r="R33" s="8">
        <f t="shared" si="19"/>
        <v>0.94799999999999995</v>
      </c>
      <c r="S33" s="8">
        <f t="shared" si="20"/>
        <v>0</v>
      </c>
      <c r="T33" s="6">
        <f t="shared" si="21"/>
        <v>0</v>
      </c>
      <c r="U33" s="6">
        <f t="shared" si="22"/>
        <v>0</v>
      </c>
      <c r="V33" s="6">
        <v>150</v>
      </c>
      <c r="W33" s="8">
        <f t="shared" si="2"/>
        <v>0</v>
      </c>
      <c r="X33" s="11" t="e">
        <f t="shared" si="23"/>
        <v>#VALUE!</v>
      </c>
      <c r="Y33" s="6">
        <v>71</v>
      </c>
      <c r="Z33" s="6">
        <f t="shared" si="3"/>
        <v>0.53148318112676063</v>
      </c>
      <c r="AA33" s="11" t="e">
        <f t="shared" si="24"/>
        <v>#VALUE!</v>
      </c>
      <c r="AB33" s="6" t="e">
        <f t="shared" si="25"/>
        <v>#VALUE!</v>
      </c>
      <c r="AC33" s="7" t="e">
        <f t="shared" si="4"/>
        <v>#VALUE!</v>
      </c>
      <c r="AD33" s="8" t="e">
        <f t="shared" si="26"/>
        <v>#VALUE!</v>
      </c>
      <c r="AE33" s="6">
        <v>0.18</v>
      </c>
      <c r="AF33" s="8">
        <f t="shared" si="5"/>
        <v>9.730136986301369E-3</v>
      </c>
      <c r="AG33" s="7" t="e">
        <f t="shared" si="27"/>
        <v>#VALUE!</v>
      </c>
      <c r="AH33" s="12" t="e">
        <f t="shared" si="28"/>
        <v>#VALUE!</v>
      </c>
      <c r="AI33" s="12" t="e">
        <f t="shared" si="29"/>
        <v>#VALUE!</v>
      </c>
      <c r="AJ33" s="6">
        <v>15.5</v>
      </c>
      <c r="AK33" s="6">
        <f t="shared" si="6"/>
        <v>10.404109589041097</v>
      </c>
      <c r="AL33" s="6">
        <f t="shared" si="7"/>
        <v>5.095890410958904</v>
      </c>
      <c r="AM33" s="6">
        <f t="shared" si="8"/>
        <v>2.547945205479452</v>
      </c>
      <c r="AN33" s="6">
        <f t="shared" si="9"/>
        <v>0.56054794520547946</v>
      </c>
      <c r="AO33" s="6">
        <f t="shared" si="10"/>
        <v>5.6054794520547947E-3</v>
      </c>
      <c r="AP33" s="6">
        <f t="shared" si="11"/>
        <v>8.8086105675146773E-3</v>
      </c>
      <c r="AQ33" s="7">
        <f t="shared" si="30"/>
        <v>0</v>
      </c>
      <c r="AR33" s="12">
        <f t="shared" si="31"/>
        <v>0</v>
      </c>
      <c r="AS33" s="6">
        <f t="shared" si="32"/>
        <v>1.9873972602739727</v>
      </c>
      <c r="AT33" s="6">
        <f t="shared" si="12"/>
        <v>3.9747945205479453E-2</v>
      </c>
      <c r="AU33" s="6">
        <f t="shared" si="13"/>
        <v>6.2461056751467715E-2</v>
      </c>
      <c r="AV33" s="7">
        <f t="shared" si="33"/>
        <v>0</v>
      </c>
      <c r="AW33" s="12">
        <f t="shared" si="34"/>
        <v>0</v>
      </c>
      <c r="AX33" s="13" t="e">
        <f t="shared" si="35"/>
        <v>#VALUE!</v>
      </c>
      <c r="AY33" s="13" t="e">
        <f t="shared" si="36"/>
        <v>#VALUE!</v>
      </c>
      <c r="AZ33" s="13" t="e">
        <f t="shared" si="37"/>
        <v>#VALUE!</v>
      </c>
      <c r="BA33" s="17" t="e">
        <f t="shared" si="38"/>
        <v>#VALUE!</v>
      </c>
    </row>
    <row r="34" spans="7:53" x14ac:dyDescent="0.25">
      <c r="G34" s="6">
        <f t="shared" si="14"/>
        <v>0</v>
      </c>
      <c r="L34" s="8" t="b">
        <f t="shared" si="15"/>
        <v>0</v>
      </c>
      <c r="M34" s="10">
        <f t="shared" si="0"/>
        <v>0</v>
      </c>
      <c r="N34" s="8">
        <f t="shared" si="16"/>
        <v>0</v>
      </c>
      <c r="O34" s="6" t="str">
        <f t="shared" si="17"/>
        <v/>
      </c>
      <c r="P34" s="6" t="e">
        <f t="shared" si="39"/>
        <v>#VALUE!</v>
      </c>
      <c r="Q34" s="8" t="e">
        <f t="shared" si="18"/>
        <v>#VALUE!</v>
      </c>
      <c r="R34" s="8">
        <f t="shared" si="19"/>
        <v>0.94799999999999995</v>
      </c>
      <c r="S34" s="8">
        <f t="shared" si="20"/>
        <v>0</v>
      </c>
      <c r="T34" s="6">
        <f t="shared" si="21"/>
        <v>0</v>
      </c>
      <c r="U34" s="6">
        <f t="shared" si="22"/>
        <v>0</v>
      </c>
      <c r="V34" s="6">
        <v>150</v>
      </c>
      <c r="W34" s="8">
        <f t="shared" si="2"/>
        <v>0</v>
      </c>
      <c r="X34" s="11" t="e">
        <f t="shared" si="23"/>
        <v>#VALUE!</v>
      </c>
      <c r="Y34" s="6">
        <v>71</v>
      </c>
      <c r="Z34" s="6">
        <f t="shared" si="3"/>
        <v>0.53148318112676063</v>
      </c>
      <c r="AA34" s="11" t="e">
        <f t="shared" si="24"/>
        <v>#VALUE!</v>
      </c>
      <c r="AB34" s="6" t="e">
        <f t="shared" si="25"/>
        <v>#VALUE!</v>
      </c>
      <c r="AC34" s="7" t="e">
        <f t="shared" si="4"/>
        <v>#VALUE!</v>
      </c>
      <c r="AD34" s="8" t="e">
        <f t="shared" si="26"/>
        <v>#VALUE!</v>
      </c>
      <c r="AE34" s="6">
        <v>0.18</v>
      </c>
      <c r="AF34" s="8">
        <f t="shared" si="5"/>
        <v>9.730136986301369E-3</v>
      </c>
      <c r="AG34" s="7" t="e">
        <f t="shared" si="27"/>
        <v>#VALUE!</v>
      </c>
      <c r="AH34" s="12" t="e">
        <f t="shared" si="28"/>
        <v>#VALUE!</v>
      </c>
      <c r="AI34" s="12" t="e">
        <f t="shared" si="29"/>
        <v>#VALUE!</v>
      </c>
      <c r="AJ34" s="6">
        <v>15.5</v>
      </c>
      <c r="AK34" s="6">
        <f t="shared" si="6"/>
        <v>10.404109589041097</v>
      </c>
      <c r="AL34" s="6">
        <f t="shared" si="7"/>
        <v>5.095890410958904</v>
      </c>
      <c r="AM34" s="6">
        <f t="shared" si="8"/>
        <v>2.547945205479452</v>
      </c>
      <c r="AN34" s="6">
        <f t="shared" si="9"/>
        <v>0.56054794520547946</v>
      </c>
      <c r="AO34" s="6">
        <f t="shared" si="10"/>
        <v>5.6054794520547947E-3</v>
      </c>
      <c r="AP34" s="6">
        <f t="shared" si="11"/>
        <v>8.8086105675146773E-3</v>
      </c>
      <c r="AQ34" s="7">
        <f t="shared" si="30"/>
        <v>0</v>
      </c>
      <c r="AR34" s="12">
        <f t="shared" si="31"/>
        <v>0</v>
      </c>
      <c r="AS34" s="6">
        <f t="shared" si="32"/>
        <v>1.9873972602739727</v>
      </c>
      <c r="AT34" s="6">
        <f t="shared" si="12"/>
        <v>3.9747945205479453E-2</v>
      </c>
      <c r="AU34" s="6">
        <f t="shared" si="13"/>
        <v>6.2461056751467715E-2</v>
      </c>
      <c r="AV34" s="7">
        <f t="shared" si="33"/>
        <v>0</v>
      </c>
      <c r="AW34" s="12">
        <f t="shared" si="34"/>
        <v>0</v>
      </c>
      <c r="AX34" s="13" t="e">
        <f t="shared" si="35"/>
        <v>#VALUE!</v>
      </c>
      <c r="AY34" s="13" t="e">
        <f t="shared" si="36"/>
        <v>#VALUE!</v>
      </c>
      <c r="AZ34" s="13" t="e">
        <f t="shared" si="37"/>
        <v>#VALUE!</v>
      </c>
      <c r="BA34" s="17" t="e">
        <f t="shared" si="38"/>
        <v>#VALUE!</v>
      </c>
    </row>
    <row r="35" spans="7:53" x14ac:dyDescent="0.25">
      <c r="G35" s="6">
        <f t="shared" si="14"/>
        <v>0</v>
      </c>
      <c r="L35" s="8" t="b">
        <f t="shared" si="15"/>
        <v>0</v>
      </c>
      <c r="M35" s="10">
        <f t="shared" si="0"/>
        <v>0</v>
      </c>
      <c r="N35" s="8">
        <f t="shared" si="16"/>
        <v>0</v>
      </c>
      <c r="O35" s="6" t="str">
        <f t="shared" si="17"/>
        <v/>
      </c>
      <c r="P35" s="6" t="e">
        <f t="shared" si="39"/>
        <v>#VALUE!</v>
      </c>
      <c r="Q35" s="8" t="e">
        <f t="shared" si="18"/>
        <v>#VALUE!</v>
      </c>
      <c r="R35" s="8">
        <f t="shared" si="19"/>
        <v>0.94799999999999995</v>
      </c>
      <c r="S35" s="8">
        <f t="shared" si="20"/>
        <v>0</v>
      </c>
      <c r="T35" s="6">
        <f t="shared" si="21"/>
        <v>0</v>
      </c>
      <c r="U35" s="6">
        <f t="shared" si="22"/>
        <v>0</v>
      </c>
      <c r="V35" s="6">
        <v>150</v>
      </c>
      <c r="W35" s="8">
        <f t="shared" si="2"/>
        <v>0</v>
      </c>
      <c r="X35" s="11" t="e">
        <f t="shared" si="23"/>
        <v>#VALUE!</v>
      </c>
      <c r="Y35" s="6">
        <v>71</v>
      </c>
      <c r="Z35" s="6">
        <f t="shared" si="3"/>
        <v>0.53148318112676063</v>
      </c>
      <c r="AA35" s="11" t="e">
        <f t="shared" si="24"/>
        <v>#VALUE!</v>
      </c>
      <c r="AB35" s="6" t="e">
        <f t="shared" si="25"/>
        <v>#VALUE!</v>
      </c>
      <c r="AC35" s="7" t="e">
        <f t="shared" si="4"/>
        <v>#VALUE!</v>
      </c>
      <c r="AD35" s="8" t="e">
        <f t="shared" si="26"/>
        <v>#VALUE!</v>
      </c>
      <c r="AE35" s="6">
        <v>0.18</v>
      </c>
      <c r="AF35" s="8">
        <f t="shared" si="5"/>
        <v>9.730136986301369E-3</v>
      </c>
      <c r="AG35" s="7" t="e">
        <f t="shared" si="27"/>
        <v>#VALUE!</v>
      </c>
      <c r="AH35" s="12" t="e">
        <f t="shared" si="28"/>
        <v>#VALUE!</v>
      </c>
      <c r="AI35" s="12" t="e">
        <f t="shared" si="29"/>
        <v>#VALUE!</v>
      </c>
      <c r="AJ35" s="6">
        <v>15.5</v>
      </c>
      <c r="AK35" s="6">
        <f t="shared" si="6"/>
        <v>10.404109589041097</v>
      </c>
      <c r="AL35" s="6">
        <f t="shared" si="7"/>
        <v>5.095890410958904</v>
      </c>
      <c r="AM35" s="6">
        <f t="shared" si="8"/>
        <v>2.547945205479452</v>
      </c>
      <c r="AN35" s="6">
        <f t="shared" si="9"/>
        <v>0.56054794520547946</v>
      </c>
      <c r="AO35" s="6">
        <f t="shared" si="10"/>
        <v>5.6054794520547947E-3</v>
      </c>
      <c r="AP35" s="6">
        <f t="shared" si="11"/>
        <v>8.8086105675146773E-3</v>
      </c>
      <c r="AQ35" s="7">
        <f t="shared" si="30"/>
        <v>0</v>
      </c>
      <c r="AR35" s="12">
        <f t="shared" si="31"/>
        <v>0</v>
      </c>
      <c r="AS35" s="6">
        <f t="shared" si="32"/>
        <v>1.9873972602739727</v>
      </c>
      <c r="AT35" s="6">
        <f t="shared" si="12"/>
        <v>3.9747945205479453E-2</v>
      </c>
      <c r="AU35" s="6">
        <f t="shared" si="13"/>
        <v>6.2461056751467715E-2</v>
      </c>
      <c r="AV35" s="7">
        <f t="shared" si="33"/>
        <v>0</v>
      </c>
      <c r="AW35" s="12">
        <f t="shared" si="34"/>
        <v>0</v>
      </c>
      <c r="AX35" s="13" t="e">
        <f t="shared" si="35"/>
        <v>#VALUE!</v>
      </c>
      <c r="AY35" s="13" t="e">
        <f t="shared" si="36"/>
        <v>#VALUE!</v>
      </c>
      <c r="AZ35" s="13" t="e">
        <f t="shared" si="37"/>
        <v>#VALUE!</v>
      </c>
      <c r="BA35" s="17" t="e">
        <f t="shared" si="38"/>
        <v>#VALUE!</v>
      </c>
    </row>
    <row r="36" spans="7:53" x14ac:dyDescent="0.25">
      <c r="G36" s="6">
        <f t="shared" si="14"/>
        <v>0</v>
      </c>
      <c r="L36" s="8" t="b">
        <f t="shared" si="15"/>
        <v>0</v>
      </c>
      <c r="M36" s="10">
        <f t="shared" si="0"/>
        <v>0</v>
      </c>
      <c r="N36" s="8">
        <f t="shared" si="16"/>
        <v>0</v>
      </c>
      <c r="O36" s="6" t="str">
        <f t="shared" si="17"/>
        <v/>
      </c>
      <c r="P36" s="6" t="e">
        <f t="shared" si="39"/>
        <v>#VALUE!</v>
      </c>
      <c r="Q36" s="8" t="e">
        <f t="shared" si="18"/>
        <v>#VALUE!</v>
      </c>
      <c r="R36" s="8">
        <f t="shared" si="19"/>
        <v>0.94799999999999995</v>
      </c>
      <c r="S36" s="8">
        <f t="shared" si="20"/>
        <v>0</v>
      </c>
      <c r="T36" s="6">
        <f t="shared" si="21"/>
        <v>0</v>
      </c>
      <c r="U36" s="6">
        <f t="shared" si="22"/>
        <v>0</v>
      </c>
      <c r="V36" s="6">
        <v>150</v>
      </c>
      <c r="W36" s="8">
        <f t="shared" si="2"/>
        <v>0</v>
      </c>
      <c r="X36" s="11" t="e">
        <f t="shared" si="23"/>
        <v>#VALUE!</v>
      </c>
      <c r="Y36" s="6">
        <v>71</v>
      </c>
      <c r="Z36" s="6">
        <f t="shared" si="3"/>
        <v>0.53148318112676063</v>
      </c>
      <c r="AA36" s="11" t="e">
        <f t="shared" si="24"/>
        <v>#VALUE!</v>
      </c>
      <c r="AB36" s="6" t="e">
        <f t="shared" si="25"/>
        <v>#VALUE!</v>
      </c>
      <c r="AC36" s="7" t="e">
        <f t="shared" si="4"/>
        <v>#VALUE!</v>
      </c>
      <c r="AD36" s="8" t="e">
        <f t="shared" si="26"/>
        <v>#VALUE!</v>
      </c>
      <c r="AE36" s="6">
        <v>0.18</v>
      </c>
      <c r="AF36" s="8">
        <f t="shared" si="5"/>
        <v>9.730136986301369E-3</v>
      </c>
      <c r="AG36" s="7" t="e">
        <f t="shared" si="27"/>
        <v>#VALUE!</v>
      </c>
      <c r="AH36" s="12" t="e">
        <f t="shared" si="28"/>
        <v>#VALUE!</v>
      </c>
      <c r="AI36" s="12" t="e">
        <f t="shared" si="29"/>
        <v>#VALUE!</v>
      </c>
      <c r="AJ36" s="6">
        <v>15.5</v>
      </c>
      <c r="AK36" s="6">
        <f t="shared" si="6"/>
        <v>10.404109589041097</v>
      </c>
      <c r="AL36" s="6">
        <f t="shared" si="7"/>
        <v>5.095890410958904</v>
      </c>
      <c r="AM36" s="6">
        <f t="shared" si="8"/>
        <v>2.547945205479452</v>
      </c>
      <c r="AN36" s="6">
        <f t="shared" si="9"/>
        <v>0.56054794520547946</v>
      </c>
      <c r="AO36" s="6">
        <f t="shared" si="10"/>
        <v>5.6054794520547947E-3</v>
      </c>
      <c r="AP36" s="6">
        <f t="shared" si="11"/>
        <v>8.8086105675146773E-3</v>
      </c>
      <c r="AQ36" s="7">
        <f t="shared" si="30"/>
        <v>0</v>
      </c>
      <c r="AR36" s="12">
        <f t="shared" si="31"/>
        <v>0</v>
      </c>
      <c r="AS36" s="6">
        <f t="shared" si="32"/>
        <v>1.9873972602739727</v>
      </c>
      <c r="AT36" s="6">
        <f t="shared" si="12"/>
        <v>3.9747945205479453E-2</v>
      </c>
      <c r="AU36" s="6">
        <f t="shared" si="13"/>
        <v>6.2461056751467715E-2</v>
      </c>
      <c r="AV36" s="7">
        <f t="shared" si="33"/>
        <v>0</v>
      </c>
      <c r="AW36" s="12">
        <f t="shared" si="34"/>
        <v>0</v>
      </c>
      <c r="AX36" s="13" t="e">
        <f t="shared" si="35"/>
        <v>#VALUE!</v>
      </c>
      <c r="AY36" s="13" t="e">
        <f t="shared" si="36"/>
        <v>#VALUE!</v>
      </c>
      <c r="AZ36" s="13" t="e">
        <f t="shared" si="37"/>
        <v>#VALUE!</v>
      </c>
      <c r="BA36" s="17" t="e">
        <f t="shared" si="38"/>
        <v>#VALUE!</v>
      </c>
    </row>
    <row r="37" spans="7:53" x14ac:dyDescent="0.25">
      <c r="G37" s="6">
        <f t="shared" si="14"/>
        <v>0</v>
      </c>
      <c r="L37" s="8" t="b">
        <f t="shared" si="15"/>
        <v>0</v>
      </c>
      <c r="M37" s="10">
        <f t="shared" si="0"/>
        <v>0</v>
      </c>
      <c r="N37" s="8">
        <f t="shared" si="16"/>
        <v>0</v>
      </c>
      <c r="O37" s="6" t="str">
        <f t="shared" si="17"/>
        <v/>
      </c>
      <c r="P37" s="6" t="e">
        <f t="shared" si="39"/>
        <v>#VALUE!</v>
      </c>
      <c r="Q37" s="8" t="e">
        <f t="shared" si="18"/>
        <v>#VALUE!</v>
      </c>
      <c r="R37" s="8">
        <f t="shared" si="19"/>
        <v>0.94799999999999995</v>
      </c>
      <c r="S37" s="8">
        <f t="shared" si="20"/>
        <v>0</v>
      </c>
      <c r="T37" s="6">
        <f t="shared" si="21"/>
        <v>0</v>
      </c>
      <c r="U37" s="6">
        <f t="shared" si="22"/>
        <v>0</v>
      </c>
      <c r="V37" s="6">
        <v>150</v>
      </c>
      <c r="W37" s="8">
        <f t="shared" si="2"/>
        <v>0</v>
      </c>
      <c r="X37" s="11" t="e">
        <f t="shared" si="23"/>
        <v>#VALUE!</v>
      </c>
      <c r="Y37" s="6">
        <v>71</v>
      </c>
      <c r="Z37" s="6">
        <f t="shared" si="3"/>
        <v>0.53148318112676063</v>
      </c>
      <c r="AA37" s="11" t="e">
        <f t="shared" si="24"/>
        <v>#VALUE!</v>
      </c>
      <c r="AB37" s="6" t="e">
        <f t="shared" si="25"/>
        <v>#VALUE!</v>
      </c>
      <c r="AC37" s="7" t="e">
        <f t="shared" si="4"/>
        <v>#VALUE!</v>
      </c>
      <c r="AD37" s="8" t="e">
        <f t="shared" si="26"/>
        <v>#VALUE!</v>
      </c>
      <c r="AE37" s="6">
        <v>0.18</v>
      </c>
      <c r="AF37" s="8">
        <f t="shared" si="5"/>
        <v>9.730136986301369E-3</v>
      </c>
      <c r="AG37" s="7" t="e">
        <f t="shared" si="27"/>
        <v>#VALUE!</v>
      </c>
      <c r="AH37" s="12" t="e">
        <f t="shared" si="28"/>
        <v>#VALUE!</v>
      </c>
      <c r="AI37" s="12" t="e">
        <f t="shared" si="29"/>
        <v>#VALUE!</v>
      </c>
      <c r="AJ37" s="6">
        <v>15.5</v>
      </c>
      <c r="AK37" s="6">
        <f t="shared" si="6"/>
        <v>10.404109589041097</v>
      </c>
      <c r="AL37" s="6">
        <f t="shared" si="7"/>
        <v>5.095890410958904</v>
      </c>
      <c r="AM37" s="6">
        <f t="shared" si="8"/>
        <v>2.547945205479452</v>
      </c>
      <c r="AN37" s="6">
        <f t="shared" si="9"/>
        <v>0.56054794520547946</v>
      </c>
      <c r="AO37" s="6">
        <f t="shared" si="10"/>
        <v>5.6054794520547947E-3</v>
      </c>
      <c r="AP37" s="6">
        <f t="shared" si="11"/>
        <v>8.8086105675146773E-3</v>
      </c>
      <c r="AQ37" s="7">
        <f t="shared" si="30"/>
        <v>0</v>
      </c>
      <c r="AR37" s="12">
        <f t="shared" si="31"/>
        <v>0</v>
      </c>
      <c r="AS37" s="6">
        <f t="shared" si="32"/>
        <v>1.9873972602739727</v>
      </c>
      <c r="AT37" s="6">
        <f t="shared" si="12"/>
        <v>3.9747945205479453E-2</v>
      </c>
      <c r="AU37" s="6">
        <f t="shared" si="13"/>
        <v>6.2461056751467715E-2</v>
      </c>
      <c r="AV37" s="7">
        <f t="shared" si="33"/>
        <v>0</v>
      </c>
      <c r="AW37" s="12">
        <f t="shared" si="34"/>
        <v>0</v>
      </c>
      <c r="AX37" s="13" t="e">
        <f t="shared" si="35"/>
        <v>#VALUE!</v>
      </c>
      <c r="AY37" s="13" t="e">
        <f t="shared" si="36"/>
        <v>#VALUE!</v>
      </c>
      <c r="AZ37" s="13" t="e">
        <f t="shared" si="37"/>
        <v>#VALUE!</v>
      </c>
      <c r="BA37" s="17" t="e">
        <f t="shared" si="38"/>
        <v>#VALUE!</v>
      </c>
    </row>
    <row r="38" spans="7:53" x14ac:dyDescent="0.25">
      <c r="G38" s="6">
        <f t="shared" si="14"/>
        <v>0</v>
      </c>
      <c r="L38" s="8" t="b">
        <f t="shared" si="15"/>
        <v>0</v>
      </c>
      <c r="M38" s="10">
        <f t="shared" si="0"/>
        <v>0</v>
      </c>
      <c r="N38" s="8">
        <f t="shared" si="16"/>
        <v>0</v>
      </c>
      <c r="O38" s="6" t="str">
        <f t="shared" si="17"/>
        <v/>
      </c>
      <c r="P38" s="6" t="e">
        <f t="shared" si="39"/>
        <v>#VALUE!</v>
      </c>
      <c r="Q38" s="8" t="e">
        <f t="shared" si="18"/>
        <v>#VALUE!</v>
      </c>
      <c r="R38" s="8">
        <f t="shared" si="19"/>
        <v>0.94799999999999995</v>
      </c>
      <c r="S38" s="8">
        <f t="shared" si="20"/>
        <v>0</v>
      </c>
      <c r="T38" s="6">
        <f t="shared" si="21"/>
        <v>0</v>
      </c>
      <c r="U38" s="6">
        <f t="shared" si="22"/>
        <v>0</v>
      </c>
      <c r="V38" s="6">
        <v>150</v>
      </c>
      <c r="W38" s="8">
        <f t="shared" si="2"/>
        <v>0</v>
      </c>
      <c r="X38" s="11" t="e">
        <f t="shared" si="23"/>
        <v>#VALUE!</v>
      </c>
      <c r="Y38" s="6">
        <v>71</v>
      </c>
      <c r="Z38" s="6">
        <f t="shared" si="3"/>
        <v>0.53148318112676063</v>
      </c>
      <c r="AA38" s="11" t="e">
        <f t="shared" si="24"/>
        <v>#VALUE!</v>
      </c>
      <c r="AB38" s="6" t="e">
        <f t="shared" si="25"/>
        <v>#VALUE!</v>
      </c>
      <c r="AC38" s="7" t="e">
        <f t="shared" si="4"/>
        <v>#VALUE!</v>
      </c>
      <c r="AD38" s="8" t="e">
        <f t="shared" si="26"/>
        <v>#VALUE!</v>
      </c>
      <c r="AE38" s="6">
        <v>0.18</v>
      </c>
      <c r="AF38" s="8">
        <f t="shared" si="5"/>
        <v>9.730136986301369E-3</v>
      </c>
      <c r="AG38" s="7" t="e">
        <f t="shared" si="27"/>
        <v>#VALUE!</v>
      </c>
      <c r="AH38" s="12" t="e">
        <f t="shared" si="28"/>
        <v>#VALUE!</v>
      </c>
      <c r="AI38" s="12" t="e">
        <f t="shared" si="29"/>
        <v>#VALUE!</v>
      </c>
      <c r="AJ38" s="6">
        <v>15.5</v>
      </c>
      <c r="AK38" s="6">
        <f t="shared" si="6"/>
        <v>10.404109589041097</v>
      </c>
      <c r="AL38" s="6">
        <f t="shared" si="7"/>
        <v>5.095890410958904</v>
      </c>
      <c r="AM38" s="6">
        <f t="shared" si="8"/>
        <v>2.547945205479452</v>
      </c>
      <c r="AN38" s="6">
        <f t="shared" si="9"/>
        <v>0.56054794520547946</v>
      </c>
      <c r="AO38" s="6">
        <f t="shared" si="10"/>
        <v>5.6054794520547947E-3</v>
      </c>
      <c r="AP38" s="6">
        <f t="shared" si="11"/>
        <v>8.8086105675146773E-3</v>
      </c>
      <c r="AQ38" s="7">
        <f t="shared" si="30"/>
        <v>0</v>
      </c>
      <c r="AR38" s="12">
        <f t="shared" si="31"/>
        <v>0</v>
      </c>
      <c r="AS38" s="6">
        <f t="shared" si="32"/>
        <v>1.9873972602739727</v>
      </c>
      <c r="AT38" s="6">
        <f t="shared" si="12"/>
        <v>3.9747945205479453E-2</v>
      </c>
      <c r="AU38" s="6">
        <f t="shared" si="13"/>
        <v>6.2461056751467715E-2</v>
      </c>
      <c r="AV38" s="7">
        <f t="shared" si="33"/>
        <v>0</v>
      </c>
      <c r="AW38" s="12">
        <f t="shared" si="34"/>
        <v>0</v>
      </c>
      <c r="AX38" s="13" t="e">
        <f t="shared" si="35"/>
        <v>#VALUE!</v>
      </c>
      <c r="AY38" s="13" t="e">
        <f t="shared" si="36"/>
        <v>#VALUE!</v>
      </c>
      <c r="AZ38" s="13" t="e">
        <f t="shared" si="37"/>
        <v>#VALUE!</v>
      </c>
      <c r="BA38" s="17" t="e">
        <f t="shared" si="38"/>
        <v>#VALUE!</v>
      </c>
    </row>
    <row r="39" spans="7:53" x14ac:dyDescent="0.25">
      <c r="G39" s="6">
        <f t="shared" si="14"/>
        <v>0</v>
      </c>
      <c r="L39" s="8" t="b">
        <f t="shared" si="15"/>
        <v>0</v>
      </c>
      <c r="M39" s="10">
        <f t="shared" si="0"/>
        <v>0</v>
      </c>
      <c r="N39" s="8">
        <f t="shared" si="16"/>
        <v>0</v>
      </c>
      <c r="O39" s="6" t="str">
        <f t="shared" si="17"/>
        <v/>
      </c>
      <c r="P39" s="6" t="e">
        <f t="shared" si="39"/>
        <v>#VALUE!</v>
      </c>
      <c r="Q39" s="8" t="e">
        <f t="shared" si="18"/>
        <v>#VALUE!</v>
      </c>
      <c r="R39" s="8">
        <f t="shared" si="19"/>
        <v>0.94799999999999995</v>
      </c>
      <c r="S39" s="8">
        <f t="shared" si="20"/>
        <v>0</v>
      </c>
      <c r="T39" s="6">
        <f t="shared" si="21"/>
        <v>0</v>
      </c>
      <c r="U39" s="6">
        <f t="shared" si="22"/>
        <v>0</v>
      </c>
      <c r="V39" s="6">
        <v>150</v>
      </c>
      <c r="W39" s="8">
        <f t="shared" si="2"/>
        <v>0</v>
      </c>
      <c r="X39" s="11" t="e">
        <f t="shared" si="23"/>
        <v>#VALUE!</v>
      </c>
      <c r="Y39" s="6">
        <v>71</v>
      </c>
      <c r="Z39" s="6">
        <f t="shared" si="3"/>
        <v>0.53148318112676063</v>
      </c>
      <c r="AA39" s="11" t="e">
        <f t="shared" si="24"/>
        <v>#VALUE!</v>
      </c>
      <c r="AB39" s="6" t="e">
        <f t="shared" si="25"/>
        <v>#VALUE!</v>
      </c>
      <c r="AC39" s="7" t="e">
        <f t="shared" si="4"/>
        <v>#VALUE!</v>
      </c>
      <c r="AD39" s="8" t="e">
        <f t="shared" si="26"/>
        <v>#VALUE!</v>
      </c>
      <c r="AE39" s="6">
        <v>0.18</v>
      </c>
      <c r="AF39" s="8">
        <f t="shared" si="5"/>
        <v>9.730136986301369E-3</v>
      </c>
      <c r="AG39" s="7" t="e">
        <f t="shared" si="27"/>
        <v>#VALUE!</v>
      </c>
      <c r="AH39" s="12" t="e">
        <f t="shared" si="28"/>
        <v>#VALUE!</v>
      </c>
      <c r="AI39" s="12" t="e">
        <f t="shared" si="29"/>
        <v>#VALUE!</v>
      </c>
      <c r="AJ39" s="6">
        <v>15.5</v>
      </c>
      <c r="AK39" s="6">
        <f t="shared" si="6"/>
        <v>10.404109589041097</v>
      </c>
      <c r="AL39" s="6">
        <f t="shared" si="7"/>
        <v>5.095890410958904</v>
      </c>
      <c r="AM39" s="6">
        <f t="shared" si="8"/>
        <v>2.547945205479452</v>
      </c>
      <c r="AN39" s="6">
        <f t="shared" si="9"/>
        <v>0.56054794520547946</v>
      </c>
      <c r="AO39" s="6">
        <f t="shared" si="10"/>
        <v>5.6054794520547947E-3</v>
      </c>
      <c r="AP39" s="6">
        <f t="shared" si="11"/>
        <v>8.8086105675146773E-3</v>
      </c>
      <c r="AQ39" s="7">
        <f t="shared" si="30"/>
        <v>0</v>
      </c>
      <c r="AR39" s="12">
        <f t="shared" si="31"/>
        <v>0</v>
      </c>
      <c r="AS39" s="6">
        <f t="shared" si="32"/>
        <v>1.9873972602739727</v>
      </c>
      <c r="AT39" s="6">
        <f t="shared" si="12"/>
        <v>3.9747945205479453E-2</v>
      </c>
      <c r="AU39" s="6">
        <f t="shared" si="13"/>
        <v>6.2461056751467715E-2</v>
      </c>
      <c r="AV39" s="7">
        <f t="shared" si="33"/>
        <v>0</v>
      </c>
      <c r="AW39" s="12">
        <f t="shared" si="34"/>
        <v>0</v>
      </c>
      <c r="AX39" s="13" t="e">
        <f t="shared" si="35"/>
        <v>#VALUE!</v>
      </c>
      <c r="AY39" s="13" t="e">
        <f t="shared" si="36"/>
        <v>#VALUE!</v>
      </c>
      <c r="AZ39" s="13" t="e">
        <f t="shared" si="37"/>
        <v>#VALUE!</v>
      </c>
      <c r="BA39" s="17" t="e">
        <f t="shared" si="38"/>
        <v>#VALUE!</v>
      </c>
    </row>
    <row r="40" spans="7:53" x14ac:dyDescent="0.25">
      <c r="G40" s="6">
        <f t="shared" si="14"/>
        <v>0</v>
      </c>
      <c r="L40" s="8" t="b">
        <f t="shared" si="15"/>
        <v>0</v>
      </c>
      <c r="M40" s="10">
        <f t="shared" si="0"/>
        <v>0</v>
      </c>
      <c r="N40" s="8">
        <f t="shared" si="16"/>
        <v>0</v>
      </c>
      <c r="O40" s="6" t="str">
        <f t="shared" si="17"/>
        <v/>
      </c>
      <c r="P40" s="6" t="e">
        <f t="shared" si="39"/>
        <v>#VALUE!</v>
      </c>
      <c r="Q40" s="8" t="e">
        <f t="shared" si="18"/>
        <v>#VALUE!</v>
      </c>
      <c r="R40" s="8">
        <f t="shared" si="19"/>
        <v>0.94799999999999995</v>
      </c>
      <c r="S40" s="8">
        <f t="shared" si="20"/>
        <v>0</v>
      </c>
      <c r="T40" s="6">
        <f t="shared" si="21"/>
        <v>0</v>
      </c>
      <c r="U40" s="6">
        <f t="shared" si="22"/>
        <v>0</v>
      </c>
      <c r="V40" s="6">
        <v>150</v>
      </c>
      <c r="W40" s="8">
        <f t="shared" si="2"/>
        <v>0</v>
      </c>
      <c r="X40" s="11" t="e">
        <f t="shared" si="23"/>
        <v>#VALUE!</v>
      </c>
      <c r="Y40" s="6">
        <v>71</v>
      </c>
      <c r="Z40" s="6">
        <f t="shared" si="3"/>
        <v>0.53148318112676063</v>
      </c>
      <c r="AA40" s="11" t="e">
        <f t="shared" si="24"/>
        <v>#VALUE!</v>
      </c>
      <c r="AB40" s="6" t="e">
        <f t="shared" si="25"/>
        <v>#VALUE!</v>
      </c>
      <c r="AC40" s="7" t="e">
        <f t="shared" si="4"/>
        <v>#VALUE!</v>
      </c>
      <c r="AD40" s="8" t="e">
        <f t="shared" si="26"/>
        <v>#VALUE!</v>
      </c>
      <c r="AE40" s="6">
        <v>0.18</v>
      </c>
      <c r="AF40" s="8">
        <f t="shared" si="5"/>
        <v>9.730136986301369E-3</v>
      </c>
      <c r="AG40" s="7" t="e">
        <f t="shared" si="27"/>
        <v>#VALUE!</v>
      </c>
      <c r="AH40" s="12" t="e">
        <f t="shared" si="28"/>
        <v>#VALUE!</v>
      </c>
      <c r="AI40" s="12" t="e">
        <f t="shared" si="29"/>
        <v>#VALUE!</v>
      </c>
      <c r="AJ40" s="6">
        <v>15.5</v>
      </c>
      <c r="AK40" s="6">
        <f t="shared" si="6"/>
        <v>10.404109589041097</v>
      </c>
      <c r="AL40" s="6">
        <f t="shared" si="7"/>
        <v>5.095890410958904</v>
      </c>
      <c r="AM40" s="6">
        <f t="shared" si="8"/>
        <v>2.547945205479452</v>
      </c>
      <c r="AN40" s="6">
        <f t="shared" si="9"/>
        <v>0.56054794520547946</v>
      </c>
      <c r="AO40" s="6">
        <f t="shared" si="10"/>
        <v>5.6054794520547947E-3</v>
      </c>
      <c r="AP40" s="6">
        <f t="shared" si="11"/>
        <v>8.8086105675146773E-3</v>
      </c>
      <c r="AQ40" s="7">
        <f t="shared" si="30"/>
        <v>0</v>
      </c>
      <c r="AR40" s="12">
        <f t="shared" si="31"/>
        <v>0</v>
      </c>
      <c r="AS40" s="6">
        <f t="shared" si="32"/>
        <v>1.9873972602739727</v>
      </c>
      <c r="AT40" s="6">
        <f t="shared" si="12"/>
        <v>3.9747945205479453E-2</v>
      </c>
      <c r="AU40" s="6">
        <f t="shared" si="13"/>
        <v>6.2461056751467715E-2</v>
      </c>
      <c r="AV40" s="7">
        <f t="shared" si="33"/>
        <v>0</v>
      </c>
      <c r="AW40" s="12">
        <f t="shared" si="34"/>
        <v>0</v>
      </c>
      <c r="AX40" s="13" t="e">
        <f t="shared" si="35"/>
        <v>#VALUE!</v>
      </c>
      <c r="AY40" s="13" t="e">
        <f t="shared" si="36"/>
        <v>#VALUE!</v>
      </c>
      <c r="AZ40" s="13" t="e">
        <f t="shared" si="37"/>
        <v>#VALUE!</v>
      </c>
      <c r="BA40" s="17" t="e">
        <f t="shared" si="38"/>
        <v>#VALUE!</v>
      </c>
    </row>
    <row r="41" spans="7:53" x14ac:dyDescent="0.25">
      <c r="G41" s="6">
        <f t="shared" si="14"/>
        <v>0</v>
      </c>
      <c r="L41" s="8" t="b">
        <f t="shared" si="15"/>
        <v>0</v>
      </c>
      <c r="M41" s="10">
        <f t="shared" si="0"/>
        <v>0</v>
      </c>
      <c r="N41" s="8">
        <f t="shared" si="16"/>
        <v>0</v>
      </c>
      <c r="O41" s="6" t="str">
        <f t="shared" si="17"/>
        <v/>
      </c>
      <c r="P41" s="6" t="e">
        <f t="shared" si="39"/>
        <v>#VALUE!</v>
      </c>
      <c r="Q41" s="8" t="e">
        <f t="shared" si="18"/>
        <v>#VALUE!</v>
      </c>
      <c r="R41" s="8">
        <f t="shared" si="19"/>
        <v>0.94799999999999995</v>
      </c>
      <c r="S41" s="8">
        <f t="shared" si="20"/>
        <v>0</v>
      </c>
      <c r="T41" s="6">
        <f t="shared" si="21"/>
        <v>0</v>
      </c>
      <c r="U41" s="6">
        <f t="shared" si="22"/>
        <v>0</v>
      </c>
      <c r="V41" s="6">
        <v>150</v>
      </c>
      <c r="W41" s="8">
        <f t="shared" si="2"/>
        <v>0</v>
      </c>
      <c r="X41" s="11" t="e">
        <f t="shared" si="23"/>
        <v>#VALUE!</v>
      </c>
      <c r="Y41" s="6">
        <v>71</v>
      </c>
      <c r="Z41" s="6">
        <f t="shared" si="3"/>
        <v>0.53148318112676063</v>
      </c>
      <c r="AA41" s="11" t="e">
        <f t="shared" si="24"/>
        <v>#VALUE!</v>
      </c>
      <c r="AB41" s="6" t="e">
        <f t="shared" si="25"/>
        <v>#VALUE!</v>
      </c>
      <c r="AC41" s="7" t="e">
        <f t="shared" si="4"/>
        <v>#VALUE!</v>
      </c>
      <c r="AD41" s="8" t="e">
        <f t="shared" si="26"/>
        <v>#VALUE!</v>
      </c>
      <c r="AE41" s="6">
        <v>0.18</v>
      </c>
      <c r="AF41" s="8">
        <f t="shared" si="5"/>
        <v>9.730136986301369E-3</v>
      </c>
      <c r="AG41" s="7" t="e">
        <f t="shared" si="27"/>
        <v>#VALUE!</v>
      </c>
      <c r="AH41" s="12" t="e">
        <f t="shared" si="28"/>
        <v>#VALUE!</v>
      </c>
      <c r="AI41" s="12" t="e">
        <f t="shared" si="29"/>
        <v>#VALUE!</v>
      </c>
      <c r="AJ41" s="6">
        <v>15.5</v>
      </c>
      <c r="AK41" s="6">
        <f t="shared" si="6"/>
        <v>10.404109589041097</v>
      </c>
      <c r="AL41" s="6">
        <f t="shared" si="7"/>
        <v>5.095890410958904</v>
      </c>
      <c r="AM41" s="6">
        <f t="shared" si="8"/>
        <v>2.547945205479452</v>
      </c>
      <c r="AN41" s="6">
        <f t="shared" si="9"/>
        <v>0.56054794520547946</v>
      </c>
      <c r="AO41" s="6">
        <f t="shared" si="10"/>
        <v>5.6054794520547947E-3</v>
      </c>
      <c r="AP41" s="6">
        <f t="shared" si="11"/>
        <v>8.8086105675146773E-3</v>
      </c>
      <c r="AQ41" s="7">
        <f t="shared" si="30"/>
        <v>0</v>
      </c>
      <c r="AR41" s="12">
        <f t="shared" si="31"/>
        <v>0</v>
      </c>
      <c r="AS41" s="6">
        <f t="shared" si="32"/>
        <v>1.9873972602739727</v>
      </c>
      <c r="AT41" s="6">
        <f t="shared" si="12"/>
        <v>3.9747945205479453E-2</v>
      </c>
      <c r="AU41" s="6">
        <f t="shared" si="13"/>
        <v>6.2461056751467715E-2</v>
      </c>
      <c r="AV41" s="7">
        <f t="shared" si="33"/>
        <v>0</v>
      </c>
      <c r="AW41" s="12">
        <f t="shared" si="34"/>
        <v>0</v>
      </c>
      <c r="AX41" s="13" t="e">
        <f t="shared" si="35"/>
        <v>#VALUE!</v>
      </c>
      <c r="AY41" s="13" t="e">
        <f t="shared" si="36"/>
        <v>#VALUE!</v>
      </c>
      <c r="AZ41" s="13" t="e">
        <f t="shared" si="37"/>
        <v>#VALUE!</v>
      </c>
      <c r="BA41" s="17" t="e">
        <f t="shared" si="38"/>
        <v>#VALUE!</v>
      </c>
    </row>
    <row r="42" spans="7:53" x14ac:dyDescent="0.25">
      <c r="G42" s="6">
        <f t="shared" si="14"/>
        <v>0</v>
      </c>
      <c r="L42" s="8" t="b">
        <f t="shared" si="15"/>
        <v>0</v>
      </c>
      <c r="M42" s="10">
        <f t="shared" si="0"/>
        <v>0</v>
      </c>
      <c r="N42" s="8">
        <f t="shared" si="16"/>
        <v>0</v>
      </c>
      <c r="O42" s="6" t="str">
        <f t="shared" si="17"/>
        <v/>
      </c>
      <c r="P42" s="6" t="e">
        <f t="shared" si="39"/>
        <v>#VALUE!</v>
      </c>
      <c r="Q42" s="8" t="e">
        <f t="shared" si="18"/>
        <v>#VALUE!</v>
      </c>
      <c r="R42" s="8">
        <f t="shared" si="19"/>
        <v>0.94799999999999995</v>
      </c>
      <c r="S42" s="8">
        <f t="shared" si="20"/>
        <v>0</v>
      </c>
      <c r="T42" s="6">
        <f t="shared" si="21"/>
        <v>0</v>
      </c>
      <c r="U42" s="6">
        <f t="shared" si="22"/>
        <v>0</v>
      </c>
      <c r="V42" s="6">
        <v>150</v>
      </c>
      <c r="W42" s="8">
        <f t="shared" si="2"/>
        <v>0</v>
      </c>
      <c r="X42" s="11" t="e">
        <f t="shared" si="23"/>
        <v>#VALUE!</v>
      </c>
      <c r="Y42" s="6">
        <v>71</v>
      </c>
      <c r="Z42" s="6">
        <f t="shared" si="3"/>
        <v>0.53148318112676063</v>
      </c>
      <c r="AA42" s="11" t="e">
        <f t="shared" si="24"/>
        <v>#VALUE!</v>
      </c>
      <c r="AB42" s="6" t="e">
        <f t="shared" si="25"/>
        <v>#VALUE!</v>
      </c>
      <c r="AC42" s="7" t="e">
        <f t="shared" si="4"/>
        <v>#VALUE!</v>
      </c>
      <c r="AD42" s="8" t="e">
        <f t="shared" si="26"/>
        <v>#VALUE!</v>
      </c>
      <c r="AE42" s="6">
        <v>0.18</v>
      </c>
      <c r="AF42" s="8">
        <f t="shared" si="5"/>
        <v>9.730136986301369E-3</v>
      </c>
      <c r="AG42" s="7" t="e">
        <f t="shared" si="27"/>
        <v>#VALUE!</v>
      </c>
      <c r="AH42" s="12" t="e">
        <f t="shared" si="28"/>
        <v>#VALUE!</v>
      </c>
      <c r="AI42" s="12" t="e">
        <f t="shared" si="29"/>
        <v>#VALUE!</v>
      </c>
      <c r="AJ42" s="6">
        <v>15.5</v>
      </c>
      <c r="AK42" s="6">
        <f t="shared" si="6"/>
        <v>10.404109589041097</v>
      </c>
      <c r="AL42" s="6">
        <f t="shared" si="7"/>
        <v>5.095890410958904</v>
      </c>
      <c r="AM42" s="6">
        <f t="shared" si="8"/>
        <v>2.547945205479452</v>
      </c>
      <c r="AN42" s="6">
        <f t="shared" si="9"/>
        <v>0.56054794520547946</v>
      </c>
      <c r="AO42" s="6">
        <f t="shared" si="10"/>
        <v>5.6054794520547947E-3</v>
      </c>
      <c r="AP42" s="6">
        <f t="shared" si="11"/>
        <v>8.8086105675146773E-3</v>
      </c>
      <c r="AQ42" s="7">
        <f t="shared" si="30"/>
        <v>0</v>
      </c>
      <c r="AR42" s="12">
        <f t="shared" si="31"/>
        <v>0</v>
      </c>
      <c r="AS42" s="6">
        <f t="shared" si="32"/>
        <v>1.9873972602739727</v>
      </c>
      <c r="AT42" s="6">
        <f t="shared" si="12"/>
        <v>3.9747945205479453E-2</v>
      </c>
      <c r="AU42" s="6">
        <f t="shared" si="13"/>
        <v>6.2461056751467715E-2</v>
      </c>
      <c r="AV42" s="7">
        <f t="shared" si="33"/>
        <v>0</v>
      </c>
      <c r="AW42" s="12">
        <f t="shared" si="34"/>
        <v>0</v>
      </c>
      <c r="AX42" s="13" t="e">
        <f t="shared" si="35"/>
        <v>#VALUE!</v>
      </c>
      <c r="AY42" s="13" t="e">
        <f t="shared" si="36"/>
        <v>#VALUE!</v>
      </c>
      <c r="AZ42" s="13" t="e">
        <f t="shared" si="37"/>
        <v>#VALUE!</v>
      </c>
      <c r="BA42" s="17" t="e">
        <f t="shared" si="38"/>
        <v>#VALUE!</v>
      </c>
    </row>
    <row r="43" spans="7:53" x14ac:dyDescent="0.25">
      <c r="G43" s="6">
        <f t="shared" si="14"/>
        <v>0</v>
      </c>
      <c r="L43" s="8" t="b">
        <f t="shared" si="15"/>
        <v>0</v>
      </c>
      <c r="M43" s="10">
        <f t="shared" si="0"/>
        <v>0</v>
      </c>
      <c r="N43" s="8">
        <f t="shared" si="16"/>
        <v>0</v>
      </c>
      <c r="O43" s="6" t="str">
        <f t="shared" si="17"/>
        <v/>
      </c>
      <c r="P43" s="6" t="e">
        <f t="shared" si="39"/>
        <v>#VALUE!</v>
      </c>
      <c r="Q43" s="8" t="e">
        <f t="shared" si="18"/>
        <v>#VALUE!</v>
      </c>
      <c r="R43" s="8">
        <f t="shared" si="19"/>
        <v>0.94799999999999995</v>
      </c>
      <c r="S43" s="8">
        <f t="shared" si="20"/>
        <v>0</v>
      </c>
      <c r="T43" s="6">
        <f t="shared" si="21"/>
        <v>0</v>
      </c>
      <c r="U43" s="6">
        <f t="shared" si="22"/>
        <v>0</v>
      </c>
      <c r="V43" s="6">
        <v>150</v>
      </c>
      <c r="W43" s="8">
        <f t="shared" si="2"/>
        <v>0</v>
      </c>
      <c r="X43" s="11" t="e">
        <f t="shared" si="23"/>
        <v>#VALUE!</v>
      </c>
      <c r="Y43" s="6">
        <v>71</v>
      </c>
      <c r="Z43" s="6">
        <f t="shared" si="3"/>
        <v>0.53148318112676063</v>
      </c>
      <c r="AA43" s="11" t="e">
        <f t="shared" si="24"/>
        <v>#VALUE!</v>
      </c>
      <c r="AB43" s="6" t="e">
        <f t="shared" si="25"/>
        <v>#VALUE!</v>
      </c>
      <c r="AC43" s="7" t="e">
        <f t="shared" si="4"/>
        <v>#VALUE!</v>
      </c>
      <c r="AD43" s="8" t="e">
        <f t="shared" si="26"/>
        <v>#VALUE!</v>
      </c>
      <c r="AE43" s="6">
        <v>0.18</v>
      </c>
      <c r="AF43" s="8">
        <f t="shared" si="5"/>
        <v>9.730136986301369E-3</v>
      </c>
      <c r="AG43" s="7" t="e">
        <f t="shared" si="27"/>
        <v>#VALUE!</v>
      </c>
      <c r="AH43" s="12" t="e">
        <f t="shared" si="28"/>
        <v>#VALUE!</v>
      </c>
      <c r="AI43" s="12" t="e">
        <f t="shared" si="29"/>
        <v>#VALUE!</v>
      </c>
      <c r="AJ43" s="6">
        <v>15.5</v>
      </c>
      <c r="AK43" s="6">
        <f t="shared" si="6"/>
        <v>10.404109589041097</v>
      </c>
      <c r="AL43" s="6">
        <f t="shared" si="7"/>
        <v>5.095890410958904</v>
      </c>
      <c r="AM43" s="6">
        <f t="shared" si="8"/>
        <v>2.547945205479452</v>
      </c>
      <c r="AN43" s="6">
        <f t="shared" si="9"/>
        <v>0.56054794520547946</v>
      </c>
      <c r="AO43" s="6">
        <f t="shared" si="10"/>
        <v>5.6054794520547947E-3</v>
      </c>
      <c r="AP43" s="6">
        <f t="shared" si="11"/>
        <v>8.8086105675146773E-3</v>
      </c>
      <c r="AQ43" s="7">
        <f t="shared" si="30"/>
        <v>0</v>
      </c>
      <c r="AR43" s="12">
        <f t="shared" si="31"/>
        <v>0</v>
      </c>
      <c r="AS43" s="6">
        <f t="shared" si="32"/>
        <v>1.9873972602739727</v>
      </c>
      <c r="AT43" s="6">
        <f t="shared" si="12"/>
        <v>3.9747945205479453E-2</v>
      </c>
      <c r="AU43" s="6">
        <f t="shared" si="13"/>
        <v>6.2461056751467715E-2</v>
      </c>
      <c r="AV43" s="7">
        <f t="shared" si="33"/>
        <v>0</v>
      </c>
      <c r="AW43" s="12">
        <f t="shared" si="34"/>
        <v>0</v>
      </c>
      <c r="AX43" s="13" t="e">
        <f t="shared" si="35"/>
        <v>#VALUE!</v>
      </c>
      <c r="AY43" s="13" t="e">
        <f t="shared" si="36"/>
        <v>#VALUE!</v>
      </c>
      <c r="AZ43" s="13" t="e">
        <f t="shared" si="37"/>
        <v>#VALUE!</v>
      </c>
      <c r="BA43" s="17" t="e">
        <f t="shared" si="38"/>
        <v>#VALUE!</v>
      </c>
    </row>
    <row r="44" spans="7:53" x14ac:dyDescent="0.25">
      <c r="G44" s="6">
        <f t="shared" si="14"/>
        <v>0</v>
      </c>
      <c r="L44" s="8" t="b">
        <f t="shared" si="15"/>
        <v>0</v>
      </c>
      <c r="M44" s="10">
        <f t="shared" si="0"/>
        <v>0</v>
      </c>
      <c r="N44" s="8">
        <f t="shared" si="16"/>
        <v>0</v>
      </c>
      <c r="O44" s="6" t="str">
        <f t="shared" si="17"/>
        <v/>
      </c>
      <c r="P44" s="6" t="e">
        <f t="shared" si="39"/>
        <v>#VALUE!</v>
      </c>
      <c r="Q44" s="8" t="e">
        <f t="shared" si="18"/>
        <v>#VALUE!</v>
      </c>
      <c r="R44" s="8">
        <f t="shared" si="19"/>
        <v>0.94799999999999995</v>
      </c>
      <c r="S44" s="8">
        <f t="shared" si="20"/>
        <v>0</v>
      </c>
      <c r="T44" s="6">
        <f t="shared" si="21"/>
        <v>0</v>
      </c>
      <c r="U44" s="6">
        <f t="shared" si="22"/>
        <v>0</v>
      </c>
      <c r="V44" s="6">
        <v>150</v>
      </c>
      <c r="W44" s="8">
        <f t="shared" si="2"/>
        <v>0</v>
      </c>
      <c r="X44" s="11" t="e">
        <f t="shared" si="23"/>
        <v>#VALUE!</v>
      </c>
      <c r="Y44" s="6">
        <v>71</v>
      </c>
      <c r="Z44" s="6">
        <f t="shared" si="3"/>
        <v>0.53148318112676063</v>
      </c>
      <c r="AA44" s="11" t="e">
        <f t="shared" si="24"/>
        <v>#VALUE!</v>
      </c>
      <c r="AB44" s="6" t="e">
        <f t="shared" si="25"/>
        <v>#VALUE!</v>
      </c>
      <c r="AC44" s="7" t="e">
        <f t="shared" si="4"/>
        <v>#VALUE!</v>
      </c>
      <c r="AD44" s="8" t="e">
        <f t="shared" si="26"/>
        <v>#VALUE!</v>
      </c>
      <c r="AE44" s="6">
        <v>0.18</v>
      </c>
      <c r="AF44" s="8">
        <f t="shared" si="5"/>
        <v>9.730136986301369E-3</v>
      </c>
      <c r="AG44" s="7" t="e">
        <f t="shared" si="27"/>
        <v>#VALUE!</v>
      </c>
      <c r="AH44" s="12" t="e">
        <f t="shared" si="28"/>
        <v>#VALUE!</v>
      </c>
      <c r="AI44" s="12" t="e">
        <f t="shared" si="29"/>
        <v>#VALUE!</v>
      </c>
      <c r="AJ44" s="6">
        <v>15.5</v>
      </c>
      <c r="AK44" s="6">
        <f t="shared" si="6"/>
        <v>10.404109589041097</v>
      </c>
      <c r="AL44" s="6">
        <f t="shared" si="7"/>
        <v>5.095890410958904</v>
      </c>
      <c r="AM44" s="6">
        <f t="shared" si="8"/>
        <v>2.547945205479452</v>
      </c>
      <c r="AN44" s="6">
        <f t="shared" si="9"/>
        <v>0.56054794520547946</v>
      </c>
      <c r="AO44" s="6">
        <f t="shared" si="10"/>
        <v>5.6054794520547947E-3</v>
      </c>
      <c r="AP44" s="6">
        <f t="shared" si="11"/>
        <v>8.8086105675146773E-3</v>
      </c>
      <c r="AQ44" s="7">
        <f t="shared" si="30"/>
        <v>0</v>
      </c>
      <c r="AR44" s="12">
        <f t="shared" si="31"/>
        <v>0</v>
      </c>
      <c r="AS44" s="6">
        <f t="shared" si="32"/>
        <v>1.9873972602739727</v>
      </c>
      <c r="AT44" s="6">
        <f t="shared" si="12"/>
        <v>3.9747945205479453E-2</v>
      </c>
      <c r="AU44" s="6">
        <f t="shared" si="13"/>
        <v>6.2461056751467715E-2</v>
      </c>
      <c r="AV44" s="7">
        <f t="shared" si="33"/>
        <v>0</v>
      </c>
      <c r="AW44" s="12">
        <f t="shared" si="34"/>
        <v>0</v>
      </c>
      <c r="AX44" s="13" t="e">
        <f t="shared" si="35"/>
        <v>#VALUE!</v>
      </c>
      <c r="AY44" s="13" t="e">
        <f t="shared" si="36"/>
        <v>#VALUE!</v>
      </c>
      <c r="AZ44" s="13" t="e">
        <f t="shared" si="37"/>
        <v>#VALUE!</v>
      </c>
      <c r="BA44" s="17" t="e">
        <f t="shared" si="38"/>
        <v>#VALUE!</v>
      </c>
    </row>
    <row r="45" spans="7:53" x14ac:dyDescent="0.25">
      <c r="G45" s="6">
        <f t="shared" si="14"/>
        <v>0</v>
      </c>
      <c r="L45" s="8" t="b">
        <f t="shared" si="15"/>
        <v>0</v>
      </c>
      <c r="M45" s="10">
        <f t="shared" si="0"/>
        <v>0</v>
      </c>
      <c r="N45" s="8">
        <f t="shared" si="16"/>
        <v>0</v>
      </c>
      <c r="O45" s="6" t="str">
        <f t="shared" si="17"/>
        <v/>
      </c>
      <c r="P45" s="6" t="e">
        <f t="shared" si="39"/>
        <v>#VALUE!</v>
      </c>
      <c r="Q45" s="8" t="e">
        <f t="shared" si="18"/>
        <v>#VALUE!</v>
      </c>
      <c r="R45" s="8">
        <f t="shared" si="19"/>
        <v>0.94799999999999995</v>
      </c>
      <c r="S45" s="8">
        <f t="shared" si="20"/>
        <v>0</v>
      </c>
      <c r="T45" s="6">
        <f t="shared" si="21"/>
        <v>0</v>
      </c>
      <c r="U45" s="6">
        <f t="shared" si="22"/>
        <v>0</v>
      </c>
      <c r="V45" s="6">
        <v>150</v>
      </c>
      <c r="W45" s="8">
        <f t="shared" si="2"/>
        <v>0</v>
      </c>
      <c r="X45" s="11" t="e">
        <f t="shared" si="23"/>
        <v>#VALUE!</v>
      </c>
      <c r="Y45" s="6">
        <v>71</v>
      </c>
      <c r="Z45" s="6">
        <f t="shared" si="3"/>
        <v>0.53148318112676063</v>
      </c>
      <c r="AA45" s="11" t="e">
        <f t="shared" si="24"/>
        <v>#VALUE!</v>
      </c>
      <c r="AB45" s="6" t="e">
        <f t="shared" si="25"/>
        <v>#VALUE!</v>
      </c>
      <c r="AC45" s="7" t="e">
        <f t="shared" si="4"/>
        <v>#VALUE!</v>
      </c>
      <c r="AD45" s="8" t="e">
        <f t="shared" si="26"/>
        <v>#VALUE!</v>
      </c>
      <c r="AE45" s="6">
        <v>0.18</v>
      </c>
      <c r="AF45" s="8">
        <f t="shared" si="5"/>
        <v>9.730136986301369E-3</v>
      </c>
      <c r="AG45" s="7" t="e">
        <f t="shared" si="27"/>
        <v>#VALUE!</v>
      </c>
      <c r="AH45" s="12" t="e">
        <f t="shared" si="28"/>
        <v>#VALUE!</v>
      </c>
      <c r="AI45" s="12" t="e">
        <f t="shared" si="29"/>
        <v>#VALUE!</v>
      </c>
      <c r="AJ45" s="6">
        <v>15.5</v>
      </c>
      <c r="AK45" s="6">
        <f t="shared" si="6"/>
        <v>10.404109589041097</v>
      </c>
      <c r="AL45" s="6">
        <f t="shared" si="7"/>
        <v>5.095890410958904</v>
      </c>
      <c r="AM45" s="6">
        <f t="shared" si="8"/>
        <v>2.547945205479452</v>
      </c>
      <c r="AN45" s="6">
        <f t="shared" si="9"/>
        <v>0.56054794520547946</v>
      </c>
      <c r="AO45" s="6">
        <f t="shared" si="10"/>
        <v>5.6054794520547947E-3</v>
      </c>
      <c r="AP45" s="6">
        <f t="shared" si="11"/>
        <v>8.8086105675146773E-3</v>
      </c>
      <c r="AQ45" s="7">
        <f t="shared" si="30"/>
        <v>0</v>
      </c>
      <c r="AR45" s="12">
        <f t="shared" si="31"/>
        <v>0</v>
      </c>
      <c r="AS45" s="6">
        <f t="shared" si="32"/>
        <v>1.9873972602739727</v>
      </c>
      <c r="AT45" s="6">
        <f t="shared" si="12"/>
        <v>3.9747945205479453E-2</v>
      </c>
      <c r="AU45" s="6">
        <f t="shared" si="13"/>
        <v>6.2461056751467715E-2</v>
      </c>
      <c r="AV45" s="7">
        <f t="shared" si="33"/>
        <v>0</v>
      </c>
      <c r="AW45" s="12">
        <f t="shared" si="34"/>
        <v>0</v>
      </c>
      <c r="AX45" s="13" t="e">
        <f t="shared" si="35"/>
        <v>#VALUE!</v>
      </c>
      <c r="AY45" s="13" t="e">
        <f t="shared" si="36"/>
        <v>#VALUE!</v>
      </c>
      <c r="AZ45" s="13" t="e">
        <f t="shared" si="37"/>
        <v>#VALUE!</v>
      </c>
      <c r="BA45" s="17" t="e">
        <f t="shared" si="38"/>
        <v>#VALUE!</v>
      </c>
    </row>
    <row r="46" spans="7:53" x14ac:dyDescent="0.25">
      <c r="G46" s="6">
        <f t="shared" si="14"/>
        <v>0</v>
      </c>
      <c r="L46" s="8" t="b">
        <f t="shared" si="15"/>
        <v>0</v>
      </c>
      <c r="M46" s="10">
        <f t="shared" si="0"/>
        <v>0</v>
      </c>
      <c r="N46" s="8">
        <f t="shared" si="16"/>
        <v>0</v>
      </c>
      <c r="O46" s="6" t="str">
        <f t="shared" si="17"/>
        <v/>
      </c>
      <c r="P46" s="6" t="e">
        <f t="shared" si="39"/>
        <v>#VALUE!</v>
      </c>
      <c r="Q46" s="8" t="e">
        <f t="shared" si="18"/>
        <v>#VALUE!</v>
      </c>
      <c r="R46" s="8">
        <f t="shared" si="19"/>
        <v>0.94799999999999995</v>
      </c>
      <c r="S46" s="8">
        <f t="shared" si="20"/>
        <v>0</v>
      </c>
      <c r="T46" s="6">
        <f t="shared" si="21"/>
        <v>0</v>
      </c>
      <c r="U46" s="6">
        <f t="shared" si="22"/>
        <v>0</v>
      </c>
      <c r="V46" s="6">
        <v>150</v>
      </c>
      <c r="W46" s="8">
        <f t="shared" si="2"/>
        <v>0</v>
      </c>
      <c r="X46" s="11" t="e">
        <f t="shared" si="23"/>
        <v>#VALUE!</v>
      </c>
      <c r="Y46" s="6">
        <v>71</v>
      </c>
      <c r="Z46" s="6">
        <f t="shared" si="3"/>
        <v>0.53148318112676063</v>
      </c>
      <c r="AA46" s="11" t="e">
        <f t="shared" si="24"/>
        <v>#VALUE!</v>
      </c>
      <c r="AB46" s="6" t="e">
        <f t="shared" si="25"/>
        <v>#VALUE!</v>
      </c>
      <c r="AC46" s="7" t="e">
        <f t="shared" si="4"/>
        <v>#VALUE!</v>
      </c>
      <c r="AD46" s="8" t="e">
        <f t="shared" si="26"/>
        <v>#VALUE!</v>
      </c>
      <c r="AE46" s="6">
        <v>0.18</v>
      </c>
      <c r="AF46" s="8">
        <f t="shared" si="5"/>
        <v>9.730136986301369E-3</v>
      </c>
      <c r="AG46" s="7" t="e">
        <f t="shared" si="27"/>
        <v>#VALUE!</v>
      </c>
      <c r="AH46" s="12" t="e">
        <f t="shared" si="28"/>
        <v>#VALUE!</v>
      </c>
      <c r="AI46" s="12" t="e">
        <f t="shared" si="29"/>
        <v>#VALUE!</v>
      </c>
      <c r="AJ46" s="6">
        <v>15.5</v>
      </c>
      <c r="AK46" s="6">
        <f t="shared" si="6"/>
        <v>10.404109589041097</v>
      </c>
      <c r="AL46" s="6">
        <f t="shared" si="7"/>
        <v>5.095890410958904</v>
      </c>
      <c r="AM46" s="6">
        <f t="shared" si="8"/>
        <v>2.547945205479452</v>
      </c>
      <c r="AN46" s="6">
        <f t="shared" si="9"/>
        <v>0.56054794520547946</v>
      </c>
      <c r="AO46" s="6">
        <f t="shared" si="10"/>
        <v>5.6054794520547947E-3</v>
      </c>
      <c r="AP46" s="6">
        <f t="shared" si="11"/>
        <v>8.8086105675146773E-3</v>
      </c>
      <c r="AQ46" s="7">
        <f t="shared" si="30"/>
        <v>0</v>
      </c>
      <c r="AR46" s="12">
        <f t="shared" si="31"/>
        <v>0</v>
      </c>
      <c r="AS46" s="6">
        <f t="shared" si="32"/>
        <v>1.9873972602739727</v>
      </c>
      <c r="AT46" s="6">
        <f t="shared" si="12"/>
        <v>3.9747945205479453E-2</v>
      </c>
      <c r="AU46" s="6">
        <f t="shared" si="13"/>
        <v>6.2461056751467715E-2</v>
      </c>
      <c r="AV46" s="7">
        <f t="shared" si="33"/>
        <v>0</v>
      </c>
      <c r="AW46" s="12">
        <f t="shared" si="34"/>
        <v>0</v>
      </c>
      <c r="AX46" s="13" t="e">
        <f t="shared" si="35"/>
        <v>#VALUE!</v>
      </c>
      <c r="AY46" s="13" t="e">
        <f t="shared" si="36"/>
        <v>#VALUE!</v>
      </c>
      <c r="AZ46" s="13" t="e">
        <f t="shared" si="37"/>
        <v>#VALUE!</v>
      </c>
      <c r="BA46" s="17" t="e">
        <f t="shared" si="38"/>
        <v>#VALUE!</v>
      </c>
    </row>
    <row r="47" spans="7:53" x14ac:dyDescent="0.25">
      <c r="G47" s="6">
        <f t="shared" si="14"/>
        <v>0</v>
      </c>
      <c r="L47" s="8" t="b">
        <f t="shared" si="15"/>
        <v>0</v>
      </c>
      <c r="M47" s="10">
        <f t="shared" si="0"/>
        <v>0</v>
      </c>
      <c r="N47" s="8">
        <f t="shared" si="16"/>
        <v>0</v>
      </c>
      <c r="O47" s="6" t="str">
        <f t="shared" si="17"/>
        <v/>
      </c>
      <c r="P47" s="6" t="e">
        <f t="shared" si="39"/>
        <v>#VALUE!</v>
      </c>
      <c r="Q47" s="8" t="e">
        <f t="shared" si="18"/>
        <v>#VALUE!</v>
      </c>
      <c r="R47" s="8">
        <f t="shared" si="19"/>
        <v>0.94799999999999995</v>
      </c>
      <c r="S47" s="8">
        <f t="shared" si="20"/>
        <v>0</v>
      </c>
      <c r="T47" s="6">
        <f t="shared" si="21"/>
        <v>0</v>
      </c>
      <c r="U47" s="6">
        <f t="shared" si="22"/>
        <v>0</v>
      </c>
      <c r="V47" s="6">
        <v>150</v>
      </c>
      <c r="W47" s="8">
        <f t="shared" si="2"/>
        <v>0</v>
      </c>
      <c r="X47" s="11" t="e">
        <f t="shared" si="23"/>
        <v>#VALUE!</v>
      </c>
      <c r="Y47" s="6">
        <v>71</v>
      </c>
      <c r="Z47" s="6">
        <f t="shared" si="3"/>
        <v>0.53148318112676063</v>
      </c>
      <c r="AA47" s="11" t="e">
        <f t="shared" si="24"/>
        <v>#VALUE!</v>
      </c>
      <c r="AB47" s="6" t="e">
        <f t="shared" si="25"/>
        <v>#VALUE!</v>
      </c>
      <c r="AC47" s="7" t="e">
        <f t="shared" si="4"/>
        <v>#VALUE!</v>
      </c>
      <c r="AD47" s="8" t="e">
        <f t="shared" si="26"/>
        <v>#VALUE!</v>
      </c>
      <c r="AE47" s="6">
        <v>0.18</v>
      </c>
      <c r="AF47" s="8">
        <f t="shared" si="5"/>
        <v>9.730136986301369E-3</v>
      </c>
      <c r="AG47" s="7" t="e">
        <f t="shared" si="27"/>
        <v>#VALUE!</v>
      </c>
      <c r="AH47" s="12" t="e">
        <f t="shared" si="28"/>
        <v>#VALUE!</v>
      </c>
      <c r="AI47" s="12" t="e">
        <f t="shared" si="29"/>
        <v>#VALUE!</v>
      </c>
      <c r="AJ47" s="6">
        <v>15.5</v>
      </c>
      <c r="AK47" s="6">
        <f t="shared" si="6"/>
        <v>10.404109589041097</v>
      </c>
      <c r="AL47" s="6">
        <f t="shared" si="7"/>
        <v>5.095890410958904</v>
      </c>
      <c r="AM47" s="6">
        <f t="shared" si="8"/>
        <v>2.547945205479452</v>
      </c>
      <c r="AN47" s="6">
        <f t="shared" si="9"/>
        <v>0.56054794520547946</v>
      </c>
      <c r="AO47" s="6">
        <f t="shared" si="10"/>
        <v>5.6054794520547947E-3</v>
      </c>
      <c r="AP47" s="6">
        <f t="shared" si="11"/>
        <v>8.8086105675146773E-3</v>
      </c>
      <c r="AQ47" s="7">
        <f t="shared" si="30"/>
        <v>0</v>
      </c>
      <c r="AR47" s="12">
        <f t="shared" si="31"/>
        <v>0</v>
      </c>
      <c r="AS47" s="6">
        <f t="shared" si="32"/>
        <v>1.9873972602739727</v>
      </c>
      <c r="AT47" s="6">
        <f t="shared" si="12"/>
        <v>3.9747945205479453E-2</v>
      </c>
      <c r="AU47" s="6">
        <f t="shared" si="13"/>
        <v>6.2461056751467715E-2</v>
      </c>
      <c r="AV47" s="7">
        <f t="shared" si="33"/>
        <v>0</v>
      </c>
      <c r="AW47" s="12">
        <f t="shared" si="34"/>
        <v>0</v>
      </c>
      <c r="AX47" s="13" t="e">
        <f t="shared" si="35"/>
        <v>#VALUE!</v>
      </c>
      <c r="AY47" s="13" t="e">
        <f t="shared" si="36"/>
        <v>#VALUE!</v>
      </c>
      <c r="AZ47" s="13" t="e">
        <f t="shared" si="37"/>
        <v>#VALUE!</v>
      </c>
      <c r="BA47" s="17" t="e">
        <f t="shared" si="38"/>
        <v>#VALUE!</v>
      </c>
    </row>
    <row r="48" spans="7:53" x14ac:dyDescent="0.25">
      <c r="G48" s="6">
        <f t="shared" si="14"/>
        <v>0</v>
      </c>
      <c r="L48" s="8" t="b">
        <f t="shared" si="15"/>
        <v>0</v>
      </c>
      <c r="M48" s="10">
        <f t="shared" si="0"/>
        <v>0</v>
      </c>
      <c r="N48" s="8">
        <f t="shared" si="16"/>
        <v>0</v>
      </c>
      <c r="O48" s="6" t="str">
        <f t="shared" si="17"/>
        <v/>
      </c>
      <c r="P48" s="6" t="e">
        <f t="shared" si="39"/>
        <v>#VALUE!</v>
      </c>
      <c r="Q48" s="8" t="e">
        <f t="shared" si="18"/>
        <v>#VALUE!</v>
      </c>
      <c r="R48" s="8">
        <f t="shared" si="19"/>
        <v>0.94799999999999995</v>
      </c>
      <c r="S48" s="8">
        <f t="shared" si="20"/>
        <v>0</v>
      </c>
      <c r="T48" s="6">
        <f t="shared" si="21"/>
        <v>0</v>
      </c>
      <c r="U48" s="6">
        <f t="shared" si="22"/>
        <v>0</v>
      </c>
      <c r="V48" s="6">
        <v>150</v>
      </c>
      <c r="W48" s="8">
        <f t="shared" si="2"/>
        <v>0</v>
      </c>
      <c r="X48" s="11" t="e">
        <f t="shared" si="23"/>
        <v>#VALUE!</v>
      </c>
      <c r="Y48" s="6">
        <v>71</v>
      </c>
      <c r="Z48" s="6">
        <f t="shared" si="3"/>
        <v>0.53148318112676063</v>
      </c>
      <c r="AA48" s="11" t="e">
        <f t="shared" si="24"/>
        <v>#VALUE!</v>
      </c>
      <c r="AB48" s="6" t="e">
        <f t="shared" si="25"/>
        <v>#VALUE!</v>
      </c>
      <c r="AC48" s="7" t="e">
        <f t="shared" si="4"/>
        <v>#VALUE!</v>
      </c>
      <c r="AD48" s="8" t="e">
        <f t="shared" si="26"/>
        <v>#VALUE!</v>
      </c>
      <c r="AE48" s="6">
        <v>0.18</v>
      </c>
      <c r="AF48" s="8">
        <f t="shared" si="5"/>
        <v>9.730136986301369E-3</v>
      </c>
      <c r="AG48" s="7" t="e">
        <f t="shared" si="27"/>
        <v>#VALUE!</v>
      </c>
      <c r="AH48" s="12" t="e">
        <f t="shared" si="28"/>
        <v>#VALUE!</v>
      </c>
      <c r="AI48" s="12" t="e">
        <f t="shared" si="29"/>
        <v>#VALUE!</v>
      </c>
      <c r="AJ48" s="6">
        <v>15.5</v>
      </c>
      <c r="AK48" s="6">
        <f t="shared" si="6"/>
        <v>10.404109589041097</v>
      </c>
      <c r="AL48" s="6">
        <f t="shared" si="7"/>
        <v>5.095890410958904</v>
      </c>
      <c r="AM48" s="6">
        <f t="shared" si="8"/>
        <v>2.547945205479452</v>
      </c>
      <c r="AN48" s="6">
        <f t="shared" si="9"/>
        <v>0.56054794520547946</v>
      </c>
      <c r="AO48" s="6">
        <f t="shared" si="10"/>
        <v>5.6054794520547947E-3</v>
      </c>
      <c r="AP48" s="6">
        <f t="shared" si="11"/>
        <v>8.8086105675146773E-3</v>
      </c>
      <c r="AQ48" s="7">
        <f t="shared" si="30"/>
        <v>0</v>
      </c>
      <c r="AR48" s="12">
        <f t="shared" si="31"/>
        <v>0</v>
      </c>
      <c r="AS48" s="6">
        <f t="shared" si="32"/>
        <v>1.9873972602739727</v>
      </c>
      <c r="AT48" s="6">
        <f t="shared" si="12"/>
        <v>3.9747945205479453E-2</v>
      </c>
      <c r="AU48" s="6">
        <f t="shared" si="13"/>
        <v>6.2461056751467715E-2</v>
      </c>
      <c r="AV48" s="7">
        <f t="shared" si="33"/>
        <v>0</v>
      </c>
      <c r="AW48" s="12">
        <f t="shared" si="34"/>
        <v>0</v>
      </c>
      <c r="AX48" s="13" t="e">
        <f t="shared" si="35"/>
        <v>#VALUE!</v>
      </c>
      <c r="AY48" s="13" t="e">
        <f t="shared" si="36"/>
        <v>#VALUE!</v>
      </c>
      <c r="AZ48" s="13" t="e">
        <f t="shared" si="37"/>
        <v>#VALUE!</v>
      </c>
      <c r="BA48" s="17" t="e">
        <f t="shared" si="38"/>
        <v>#VALUE!</v>
      </c>
    </row>
    <row r="49" spans="5:53" x14ac:dyDescent="0.25">
      <c r="G49" s="6">
        <f t="shared" si="14"/>
        <v>0</v>
      </c>
      <c r="L49" s="8" t="b">
        <f t="shared" si="15"/>
        <v>0</v>
      </c>
      <c r="M49" s="10">
        <f t="shared" si="0"/>
        <v>0</v>
      </c>
      <c r="N49" s="8">
        <f t="shared" si="16"/>
        <v>0</v>
      </c>
      <c r="O49" s="6" t="str">
        <f t="shared" si="17"/>
        <v/>
      </c>
      <c r="P49" s="6" t="e">
        <f t="shared" si="39"/>
        <v>#VALUE!</v>
      </c>
      <c r="Q49" s="8" t="e">
        <f t="shared" si="18"/>
        <v>#VALUE!</v>
      </c>
      <c r="R49" s="8">
        <f t="shared" si="19"/>
        <v>0.94799999999999995</v>
      </c>
      <c r="S49" s="8">
        <f t="shared" si="20"/>
        <v>0</v>
      </c>
      <c r="T49" s="6">
        <f t="shared" si="21"/>
        <v>0</v>
      </c>
      <c r="U49" s="6">
        <f t="shared" si="22"/>
        <v>0</v>
      </c>
      <c r="V49" s="6">
        <v>150</v>
      </c>
      <c r="W49" s="8">
        <f t="shared" si="2"/>
        <v>0</v>
      </c>
      <c r="X49" s="11" t="e">
        <f t="shared" si="23"/>
        <v>#VALUE!</v>
      </c>
      <c r="Y49" s="6">
        <v>71</v>
      </c>
      <c r="Z49" s="6">
        <f t="shared" si="3"/>
        <v>0.53148318112676063</v>
      </c>
      <c r="AA49" s="11" t="e">
        <f t="shared" si="24"/>
        <v>#VALUE!</v>
      </c>
      <c r="AB49" s="6" t="e">
        <f t="shared" si="25"/>
        <v>#VALUE!</v>
      </c>
      <c r="AC49" s="7" t="e">
        <f t="shared" si="4"/>
        <v>#VALUE!</v>
      </c>
      <c r="AD49" s="8" t="e">
        <f t="shared" si="26"/>
        <v>#VALUE!</v>
      </c>
      <c r="AE49" s="6">
        <v>0.18</v>
      </c>
      <c r="AF49" s="8">
        <f t="shared" si="5"/>
        <v>9.730136986301369E-3</v>
      </c>
      <c r="AG49" s="7" t="e">
        <f t="shared" si="27"/>
        <v>#VALUE!</v>
      </c>
      <c r="AH49" s="12" t="e">
        <f t="shared" si="28"/>
        <v>#VALUE!</v>
      </c>
      <c r="AI49" s="12" t="e">
        <f t="shared" si="29"/>
        <v>#VALUE!</v>
      </c>
      <c r="AJ49" s="6">
        <v>15.5</v>
      </c>
      <c r="AK49" s="6">
        <f t="shared" si="6"/>
        <v>10.404109589041097</v>
      </c>
      <c r="AL49" s="6">
        <f t="shared" si="7"/>
        <v>5.095890410958904</v>
      </c>
      <c r="AM49" s="6">
        <f t="shared" si="8"/>
        <v>2.547945205479452</v>
      </c>
      <c r="AN49" s="6">
        <f t="shared" si="9"/>
        <v>0.56054794520547946</v>
      </c>
      <c r="AO49" s="6">
        <f t="shared" si="10"/>
        <v>5.6054794520547947E-3</v>
      </c>
      <c r="AP49" s="6">
        <f t="shared" si="11"/>
        <v>8.8086105675146773E-3</v>
      </c>
      <c r="AQ49" s="7">
        <f t="shared" si="30"/>
        <v>0</v>
      </c>
      <c r="AR49" s="12">
        <f t="shared" si="31"/>
        <v>0</v>
      </c>
      <c r="AS49" s="6">
        <f t="shared" si="32"/>
        <v>1.9873972602739727</v>
      </c>
      <c r="AT49" s="6">
        <f t="shared" si="12"/>
        <v>3.9747945205479453E-2</v>
      </c>
      <c r="AU49" s="6">
        <f t="shared" si="13"/>
        <v>6.2461056751467715E-2</v>
      </c>
      <c r="AV49" s="7">
        <f t="shared" si="33"/>
        <v>0</v>
      </c>
      <c r="AW49" s="12">
        <f t="shared" si="34"/>
        <v>0</v>
      </c>
      <c r="AX49" s="13" t="e">
        <f t="shared" si="35"/>
        <v>#VALUE!</v>
      </c>
      <c r="AY49" s="13" t="e">
        <f t="shared" si="36"/>
        <v>#VALUE!</v>
      </c>
      <c r="AZ49" s="13" t="e">
        <f t="shared" si="37"/>
        <v>#VALUE!</v>
      </c>
      <c r="BA49" s="17" t="e">
        <f t="shared" si="38"/>
        <v>#VALUE!</v>
      </c>
    </row>
    <row r="50" spans="5:53" x14ac:dyDescent="0.25">
      <c r="G50" s="6">
        <f t="shared" si="14"/>
        <v>0</v>
      </c>
      <c r="L50" s="8" t="b">
        <f t="shared" si="15"/>
        <v>0</v>
      </c>
      <c r="M50" s="10">
        <f t="shared" si="0"/>
        <v>0</v>
      </c>
      <c r="N50" s="8">
        <f t="shared" si="16"/>
        <v>0</v>
      </c>
      <c r="O50" s="6" t="str">
        <f t="shared" si="17"/>
        <v/>
      </c>
      <c r="P50" s="6" t="e">
        <f t="shared" si="39"/>
        <v>#VALUE!</v>
      </c>
      <c r="Q50" s="8" t="e">
        <f t="shared" si="18"/>
        <v>#VALUE!</v>
      </c>
      <c r="R50" s="8">
        <f t="shared" si="19"/>
        <v>0.94799999999999995</v>
      </c>
      <c r="S50" s="8">
        <f t="shared" si="20"/>
        <v>0</v>
      </c>
      <c r="T50" s="6">
        <f t="shared" si="21"/>
        <v>0</v>
      </c>
      <c r="U50" s="6">
        <f t="shared" si="22"/>
        <v>0</v>
      </c>
      <c r="V50" s="6">
        <v>150</v>
      </c>
      <c r="W50" s="8">
        <f t="shared" si="2"/>
        <v>0</v>
      </c>
      <c r="X50" s="11" t="e">
        <f t="shared" si="23"/>
        <v>#VALUE!</v>
      </c>
      <c r="Y50" s="6">
        <v>71</v>
      </c>
      <c r="Z50" s="6">
        <f t="shared" si="3"/>
        <v>0.53148318112676063</v>
      </c>
      <c r="AA50" s="11" t="e">
        <f t="shared" si="24"/>
        <v>#VALUE!</v>
      </c>
      <c r="AB50" s="6" t="e">
        <f t="shared" si="25"/>
        <v>#VALUE!</v>
      </c>
      <c r="AC50" s="7" t="e">
        <f t="shared" si="4"/>
        <v>#VALUE!</v>
      </c>
      <c r="AD50" s="8" t="e">
        <f t="shared" si="26"/>
        <v>#VALUE!</v>
      </c>
      <c r="AE50" s="6">
        <v>0.18</v>
      </c>
      <c r="AF50" s="8">
        <f t="shared" si="5"/>
        <v>9.730136986301369E-3</v>
      </c>
      <c r="AG50" s="7" t="e">
        <f t="shared" si="27"/>
        <v>#VALUE!</v>
      </c>
      <c r="AH50" s="12" t="e">
        <f t="shared" si="28"/>
        <v>#VALUE!</v>
      </c>
      <c r="AI50" s="12" t="e">
        <f t="shared" si="29"/>
        <v>#VALUE!</v>
      </c>
      <c r="AJ50" s="6">
        <v>15.5</v>
      </c>
      <c r="AK50" s="6">
        <f t="shared" si="6"/>
        <v>10.404109589041097</v>
      </c>
      <c r="AL50" s="6">
        <f t="shared" si="7"/>
        <v>5.095890410958904</v>
      </c>
      <c r="AM50" s="6">
        <f t="shared" si="8"/>
        <v>2.547945205479452</v>
      </c>
      <c r="AN50" s="6">
        <f t="shared" si="9"/>
        <v>0.56054794520547946</v>
      </c>
      <c r="AO50" s="6">
        <f t="shared" si="10"/>
        <v>5.6054794520547947E-3</v>
      </c>
      <c r="AP50" s="6">
        <f t="shared" si="11"/>
        <v>8.8086105675146773E-3</v>
      </c>
      <c r="AQ50" s="7">
        <f t="shared" si="30"/>
        <v>0</v>
      </c>
      <c r="AR50" s="12">
        <f t="shared" si="31"/>
        <v>0</v>
      </c>
      <c r="AS50" s="6">
        <f t="shared" si="32"/>
        <v>1.9873972602739727</v>
      </c>
      <c r="AT50" s="6">
        <f t="shared" si="12"/>
        <v>3.9747945205479453E-2</v>
      </c>
      <c r="AU50" s="6">
        <f t="shared" si="13"/>
        <v>6.2461056751467715E-2</v>
      </c>
      <c r="AV50" s="7">
        <f t="shared" si="33"/>
        <v>0</v>
      </c>
      <c r="AW50" s="12">
        <f t="shared" si="34"/>
        <v>0</v>
      </c>
      <c r="AX50" s="13" t="e">
        <f t="shared" si="35"/>
        <v>#VALUE!</v>
      </c>
      <c r="AY50" s="13" t="e">
        <f t="shared" si="36"/>
        <v>#VALUE!</v>
      </c>
      <c r="AZ50" s="13" t="e">
        <f t="shared" si="37"/>
        <v>#VALUE!</v>
      </c>
      <c r="BA50" s="17" t="e">
        <f t="shared" si="38"/>
        <v>#VALUE!</v>
      </c>
    </row>
    <row r="51" spans="5:53" x14ac:dyDescent="0.25">
      <c r="G51" s="6">
        <f t="shared" si="14"/>
        <v>0</v>
      </c>
      <c r="L51" s="8" t="b">
        <f t="shared" si="15"/>
        <v>0</v>
      </c>
      <c r="M51" s="10">
        <f t="shared" si="0"/>
        <v>0</v>
      </c>
      <c r="N51" s="8">
        <f t="shared" si="16"/>
        <v>0</v>
      </c>
      <c r="O51" s="6" t="str">
        <f t="shared" si="17"/>
        <v/>
      </c>
      <c r="P51" s="6" t="e">
        <f t="shared" si="39"/>
        <v>#VALUE!</v>
      </c>
      <c r="Q51" s="8" t="e">
        <f t="shared" si="18"/>
        <v>#VALUE!</v>
      </c>
      <c r="R51" s="8">
        <f t="shared" si="19"/>
        <v>0.94799999999999995</v>
      </c>
      <c r="S51" s="8">
        <f t="shared" si="20"/>
        <v>0</v>
      </c>
      <c r="T51" s="6">
        <f t="shared" si="21"/>
        <v>0</v>
      </c>
      <c r="U51" s="6">
        <f t="shared" si="22"/>
        <v>0</v>
      </c>
      <c r="V51" s="6">
        <v>150</v>
      </c>
      <c r="W51" s="8">
        <f t="shared" si="2"/>
        <v>0</v>
      </c>
      <c r="X51" s="11" t="e">
        <f t="shared" si="23"/>
        <v>#VALUE!</v>
      </c>
      <c r="Y51" s="6">
        <v>71</v>
      </c>
      <c r="Z51" s="6">
        <f t="shared" si="3"/>
        <v>0.53148318112676063</v>
      </c>
      <c r="AA51" s="11" t="e">
        <f t="shared" si="24"/>
        <v>#VALUE!</v>
      </c>
      <c r="AB51" s="6" t="e">
        <f t="shared" si="25"/>
        <v>#VALUE!</v>
      </c>
      <c r="AC51" s="7" t="e">
        <f t="shared" si="4"/>
        <v>#VALUE!</v>
      </c>
      <c r="AD51" s="8" t="e">
        <f t="shared" si="26"/>
        <v>#VALUE!</v>
      </c>
      <c r="AE51" s="6">
        <v>0.18</v>
      </c>
      <c r="AF51" s="8">
        <f t="shared" si="5"/>
        <v>9.730136986301369E-3</v>
      </c>
      <c r="AG51" s="7" t="e">
        <f t="shared" si="27"/>
        <v>#VALUE!</v>
      </c>
      <c r="AH51" s="12" t="e">
        <f t="shared" si="28"/>
        <v>#VALUE!</v>
      </c>
      <c r="AI51" s="12" t="e">
        <f t="shared" si="29"/>
        <v>#VALUE!</v>
      </c>
      <c r="AJ51" s="6">
        <v>15.5</v>
      </c>
      <c r="AK51" s="6">
        <f t="shared" si="6"/>
        <v>10.404109589041097</v>
      </c>
      <c r="AL51" s="6">
        <f t="shared" si="7"/>
        <v>5.095890410958904</v>
      </c>
      <c r="AM51" s="6">
        <f t="shared" si="8"/>
        <v>2.547945205479452</v>
      </c>
      <c r="AN51" s="6">
        <f t="shared" si="9"/>
        <v>0.56054794520547946</v>
      </c>
      <c r="AO51" s="6">
        <f t="shared" si="10"/>
        <v>5.6054794520547947E-3</v>
      </c>
      <c r="AP51" s="6">
        <f t="shared" si="11"/>
        <v>8.8086105675146773E-3</v>
      </c>
      <c r="AQ51" s="7">
        <f t="shared" si="30"/>
        <v>0</v>
      </c>
      <c r="AR51" s="12">
        <f t="shared" si="31"/>
        <v>0</v>
      </c>
      <c r="AS51" s="6">
        <f t="shared" si="32"/>
        <v>1.9873972602739727</v>
      </c>
      <c r="AT51" s="6">
        <f t="shared" si="12"/>
        <v>3.9747945205479453E-2</v>
      </c>
      <c r="AU51" s="6">
        <f t="shared" si="13"/>
        <v>6.2461056751467715E-2</v>
      </c>
      <c r="AV51" s="7">
        <f t="shared" si="33"/>
        <v>0</v>
      </c>
      <c r="AW51" s="12">
        <f t="shared" si="34"/>
        <v>0</v>
      </c>
      <c r="AX51" s="13" t="e">
        <f t="shared" si="35"/>
        <v>#VALUE!</v>
      </c>
      <c r="AY51" s="13" t="e">
        <f t="shared" si="36"/>
        <v>#VALUE!</v>
      </c>
      <c r="AZ51" s="13" t="e">
        <f t="shared" si="37"/>
        <v>#VALUE!</v>
      </c>
      <c r="BA51" s="17" t="e">
        <f t="shared" si="38"/>
        <v>#VALUE!</v>
      </c>
    </row>
    <row r="52" spans="5:53" x14ac:dyDescent="0.25">
      <c r="G52" s="6">
        <f t="shared" si="14"/>
        <v>0</v>
      </c>
      <c r="L52" s="8" t="b">
        <f t="shared" si="15"/>
        <v>0</v>
      </c>
      <c r="M52" s="10">
        <f t="shared" si="0"/>
        <v>0</v>
      </c>
      <c r="N52" s="8">
        <f t="shared" si="16"/>
        <v>0</v>
      </c>
      <c r="O52" s="6" t="str">
        <f t="shared" si="17"/>
        <v/>
      </c>
      <c r="P52" s="6" t="e">
        <f t="shared" si="39"/>
        <v>#VALUE!</v>
      </c>
      <c r="Q52" s="8" t="e">
        <f t="shared" si="18"/>
        <v>#VALUE!</v>
      </c>
      <c r="R52" s="8">
        <f t="shared" si="19"/>
        <v>0.94799999999999995</v>
      </c>
      <c r="S52" s="8">
        <f t="shared" si="20"/>
        <v>0</v>
      </c>
      <c r="T52" s="6">
        <f t="shared" si="21"/>
        <v>0</v>
      </c>
      <c r="U52" s="6">
        <f t="shared" si="22"/>
        <v>0</v>
      </c>
      <c r="V52" s="6">
        <v>150</v>
      </c>
      <c r="W52" s="8">
        <f t="shared" si="2"/>
        <v>0</v>
      </c>
      <c r="X52" s="11" t="e">
        <f t="shared" si="23"/>
        <v>#VALUE!</v>
      </c>
      <c r="Y52" s="6">
        <v>71</v>
      </c>
      <c r="Z52" s="6">
        <f t="shared" si="3"/>
        <v>0.53148318112676063</v>
      </c>
      <c r="AA52" s="11" t="e">
        <f t="shared" si="24"/>
        <v>#VALUE!</v>
      </c>
      <c r="AB52" s="6" t="e">
        <f t="shared" si="25"/>
        <v>#VALUE!</v>
      </c>
      <c r="AC52" s="7" t="e">
        <f t="shared" si="4"/>
        <v>#VALUE!</v>
      </c>
      <c r="AD52" s="8" t="e">
        <f t="shared" si="26"/>
        <v>#VALUE!</v>
      </c>
      <c r="AE52" s="6">
        <v>0.18</v>
      </c>
      <c r="AF52" s="8">
        <f t="shared" si="5"/>
        <v>9.730136986301369E-3</v>
      </c>
      <c r="AG52" s="7" t="e">
        <f t="shared" si="27"/>
        <v>#VALUE!</v>
      </c>
      <c r="AH52" s="12" t="e">
        <f t="shared" si="28"/>
        <v>#VALUE!</v>
      </c>
      <c r="AI52" s="12" t="e">
        <f t="shared" si="29"/>
        <v>#VALUE!</v>
      </c>
      <c r="AJ52" s="6">
        <v>15.5</v>
      </c>
      <c r="AK52" s="6">
        <f t="shared" si="6"/>
        <v>10.404109589041097</v>
      </c>
      <c r="AL52" s="6">
        <f t="shared" si="7"/>
        <v>5.095890410958904</v>
      </c>
      <c r="AM52" s="6">
        <f t="shared" si="8"/>
        <v>2.547945205479452</v>
      </c>
      <c r="AN52" s="6">
        <f t="shared" si="9"/>
        <v>0.56054794520547946</v>
      </c>
      <c r="AO52" s="6">
        <f t="shared" si="10"/>
        <v>5.6054794520547947E-3</v>
      </c>
      <c r="AP52" s="6">
        <f t="shared" si="11"/>
        <v>8.8086105675146773E-3</v>
      </c>
      <c r="AQ52" s="7">
        <f t="shared" si="30"/>
        <v>0</v>
      </c>
      <c r="AR52" s="12">
        <f t="shared" si="31"/>
        <v>0</v>
      </c>
      <c r="AS52" s="6">
        <f t="shared" si="32"/>
        <v>1.9873972602739727</v>
      </c>
      <c r="AT52" s="6">
        <f t="shared" si="12"/>
        <v>3.9747945205479453E-2</v>
      </c>
      <c r="AU52" s="6">
        <f t="shared" si="13"/>
        <v>6.2461056751467715E-2</v>
      </c>
      <c r="AV52" s="7">
        <f t="shared" si="33"/>
        <v>0</v>
      </c>
      <c r="AW52" s="12">
        <f t="shared" si="34"/>
        <v>0</v>
      </c>
      <c r="AX52" s="13" t="e">
        <f t="shared" si="35"/>
        <v>#VALUE!</v>
      </c>
      <c r="AY52" s="13" t="e">
        <f t="shared" si="36"/>
        <v>#VALUE!</v>
      </c>
      <c r="AZ52" s="13" t="e">
        <f t="shared" si="37"/>
        <v>#VALUE!</v>
      </c>
      <c r="BA52" s="17" t="e">
        <f t="shared" si="38"/>
        <v>#VALUE!</v>
      </c>
    </row>
    <row r="53" spans="5:53" x14ac:dyDescent="0.25">
      <c r="G53" s="6">
        <f t="shared" si="14"/>
        <v>0</v>
      </c>
      <c r="L53" s="8" t="b">
        <f t="shared" si="15"/>
        <v>0</v>
      </c>
      <c r="M53" s="10">
        <f t="shared" si="0"/>
        <v>0</v>
      </c>
      <c r="N53" s="8">
        <f t="shared" si="16"/>
        <v>0</v>
      </c>
      <c r="O53" s="6" t="str">
        <f t="shared" si="17"/>
        <v/>
      </c>
      <c r="P53" s="6" t="e">
        <f t="shared" si="39"/>
        <v>#VALUE!</v>
      </c>
      <c r="Q53" s="8" t="e">
        <f t="shared" si="18"/>
        <v>#VALUE!</v>
      </c>
      <c r="R53" s="8">
        <f t="shared" si="19"/>
        <v>0.94799999999999995</v>
      </c>
      <c r="S53" s="8">
        <f t="shared" si="20"/>
        <v>0</v>
      </c>
      <c r="T53" s="6">
        <f t="shared" si="21"/>
        <v>0</v>
      </c>
      <c r="U53" s="6">
        <f t="shared" si="22"/>
        <v>0</v>
      </c>
      <c r="V53" s="6">
        <v>150</v>
      </c>
      <c r="W53" s="8">
        <f t="shared" si="2"/>
        <v>0</v>
      </c>
      <c r="X53" s="11" t="e">
        <f t="shared" si="23"/>
        <v>#VALUE!</v>
      </c>
      <c r="Y53" s="6">
        <v>71</v>
      </c>
      <c r="Z53" s="6">
        <f t="shared" si="3"/>
        <v>0.53148318112676063</v>
      </c>
      <c r="AA53" s="11" t="e">
        <f t="shared" si="24"/>
        <v>#VALUE!</v>
      </c>
      <c r="AB53" s="6" t="e">
        <f t="shared" si="25"/>
        <v>#VALUE!</v>
      </c>
      <c r="AC53" s="7" t="e">
        <f t="shared" si="4"/>
        <v>#VALUE!</v>
      </c>
      <c r="AD53" s="8" t="e">
        <f t="shared" si="26"/>
        <v>#VALUE!</v>
      </c>
      <c r="AE53" s="6">
        <v>0.18</v>
      </c>
      <c r="AF53" s="8">
        <f t="shared" si="5"/>
        <v>9.730136986301369E-3</v>
      </c>
      <c r="AG53" s="7" t="e">
        <f t="shared" si="27"/>
        <v>#VALUE!</v>
      </c>
      <c r="AH53" s="12" t="e">
        <f t="shared" si="28"/>
        <v>#VALUE!</v>
      </c>
      <c r="AI53" s="12" t="e">
        <f t="shared" si="29"/>
        <v>#VALUE!</v>
      </c>
      <c r="AJ53" s="6">
        <v>15.5</v>
      </c>
      <c r="AK53" s="6">
        <f t="shared" si="6"/>
        <v>10.404109589041097</v>
      </c>
      <c r="AL53" s="6">
        <f t="shared" si="7"/>
        <v>5.095890410958904</v>
      </c>
      <c r="AM53" s="6">
        <f t="shared" si="8"/>
        <v>2.547945205479452</v>
      </c>
      <c r="AN53" s="6">
        <f t="shared" si="9"/>
        <v>0.56054794520547946</v>
      </c>
      <c r="AO53" s="6">
        <f t="shared" si="10"/>
        <v>5.6054794520547947E-3</v>
      </c>
      <c r="AP53" s="6">
        <f t="shared" si="11"/>
        <v>8.8086105675146773E-3</v>
      </c>
      <c r="AQ53" s="7">
        <f t="shared" si="30"/>
        <v>0</v>
      </c>
      <c r="AR53" s="12">
        <f t="shared" si="31"/>
        <v>0</v>
      </c>
      <c r="AS53" s="6">
        <f t="shared" si="32"/>
        <v>1.9873972602739727</v>
      </c>
      <c r="AT53" s="6">
        <f t="shared" si="12"/>
        <v>3.9747945205479453E-2</v>
      </c>
      <c r="AU53" s="6">
        <f t="shared" si="13"/>
        <v>6.2461056751467715E-2</v>
      </c>
      <c r="AV53" s="7">
        <f t="shared" si="33"/>
        <v>0</v>
      </c>
      <c r="AW53" s="12">
        <f t="shared" si="34"/>
        <v>0</v>
      </c>
      <c r="AX53" s="13" t="e">
        <f t="shared" si="35"/>
        <v>#VALUE!</v>
      </c>
      <c r="AY53" s="13" t="e">
        <f t="shared" si="36"/>
        <v>#VALUE!</v>
      </c>
      <c r="AZ53" s="13" t="e">
        <f t="shared" si="37"/>
        <v>#VALUE!</v>
      </c>
      <c r="BA53" s="17" t="e">
        <f t="shared" si="38"/>
        <v>#VALUE!</v>
      </c>
    </row>
    <row r="54" spans="5:53" x14ac:dyDescent="0.25">
      <c r="G54" s="6">
        <f t="shared" si="14"/>
        <v>0</v>
      </c>
      <c r="L54" s="8" t="b">
        <f t="shared" si="15"/>
        <v>0</v>
      </c>
      <c r="M54" s="10">
        <f t="shared" si="0"/>
        <v>0</v>
      </c>
      <c r="N54" s="8">
        <f t="shared" si="16"/>
        <v>0</v>
      </c>
      <c r="O54" s="6" t="str">
        <f t="shared" si="17"/>
        <v/>
      </c>
      <c r="P54" s="6" t="e">
        <f t="shared" si="39"/>
        <v>#VALUE!</v>
      </c>
      <c r="Q54" s="8" t="e">
        <f t="shared" si="18"/>
        <v>#VALUE!</v>
      </c>
      <c r="R54" s="8">
        <f t="shared" si="19"/>
        <v>0.94799999999999995</v>
      </c>
      <c r="S54" s="8">
        <f t="shared" si="20"/>
        <v>0</v>
      </c>
      <c r="T54" s="6">
        <f t="shared" si="21"/>
        <v>0</v>
      </c>
      <c r="U54" s="6">
        <f t="shared" si="22"/>
        <v>0</v>
      </c>
      <c r="V54" s="6">
        <v>150</v>
      </c>
      <c r="W54" s="8">
        <f t="shared" si="2"/>
        <v>0</v>
      </c>
      <c r="X54" s="11" t="e">
        <f t="shared" si="23"/>
        <v>#VALUE!</v>
      </c>
      <c r="Y54" s="6">
        <v>71</v>
      </c>
      <c r="Z54" s="6">
        <f t="shared" si="3"/>
        <v>0.53148318112676063</v>
      </c>
      <c r="AA54" s="11" t="e">
        <f t="shared" si="24"/>
        <v>#VALUE!</v>
      </c>
      <c r="AB54" s="6" t="e">
        <f t="shared" si="25"/>
        <v>#VALUE!</v>
      </c>
      <c r="AC54" s="7" t="e">
        <f t="shared" si="4"/>
        <v>#VALUE!</v>
      </c>
      <c r="AD54" s="8" t="e">
        <f t="shared" si="26"/>
        <v>#VALUE!</v>
      </c>
      <c r="AE54" s="6">
        <v>0.18</v>
      </c>
      <c r="AF54" s="8">
        <f t="shared" si="5"/>
        <v>9.730136986301369E-3</v>
      </c>
      <c r="AG54" s="7" t="e">
        <f t="shared" si="27"/>
        <v>#VALUE!</v>
      </c>
      <c r="AH54" s="12" t="e">
        <f t="shared" si="28"/>
        <v>#VALUE!</v>
      </c>
      <c r="AI54" s="12" t="e">
        <f t="shared" si="29"/>
        <v>#VALUE!</v>
      </c>
      <c r="AJ54" s="6">
        <v>15.5</v>
      </c>
      <c r="AK54" s="6">
        <f t="shared" si="6"/>
        <v>10.404109589041097</v>
      </c>
      <c r="AL54" s="6">
        <f t="shared" si="7"/>
        <v>5.095890410958904</v>
      </c>
      <c r="AM54" s="6">
        <f t="shared" si="8"/>
        <v>2.547945205479452</v>
      </c>
      <c r="AN54" s="6">
        <f t="shared" si="9"/>
        <v>0.56054794520547946</v>
      </c>
      <c r="AO54" s="6">
        <f t="shared" si="10"/>
        <v>5.6054794520547947E-3</v>
      </c>
      <c r="AP54" s="6">
        <f t="shared" si="11"/>
        <v>8.8086105675146773E-3</v>
      </c>
      <c r="AQ54" s="7">
        <f t="shared" si="30"/>
        <v>0</v>
      </c>
      <c r="AR54" s="12">
        <f t="shared" si="31"/>
        <v>0</v>
      </c>
      <c r="AS54" s="6">
        <f t="shared" si="32"/>
        <v>1.9873972602739727</v>
      </c>
      <c r="AT54" s="6">
        <f t="shared" si="12"/>
        <v>3.9747945205479453E-2</v>
      </c>
      <c r="AU54" s="6">
        <f t="shared" si="13"/>
        <v>6.2461056751467715E-2</v>
      </c>
      <c r="AV54" s="7">
        <f t="shared" si="33"/>
        <v>0</v>
      </c>
      <c r="AW54" s="12">
        <f t="shared" si="34"/>
        <v>0</v>
      </c>
      <c r="AX54" s="13" t="e">
        <f t="shared" si="35"/>
        <v>#VALUE!</v>
      </c>
      <c r="AY54" s="13" t="e">
        <f t="shared" si="36"/>
        <v>#VALUE!</v>
      </c>
      <c r="AZ54" s="13" t="e">
        <f t="shared" si="37"/>
        <v>#VALUE!</v>
      </c>
      <c r="BA54" s="17" t="e">
        <f t="shared" si="38"/>
        <v>#VALUE!</v>
      </c>
    </row>
    <row r="55" spans="5:53" x14ac:dyDescent="0.25">
      <c r="G55" s="6">
        <f t="shared" si="14"/>
        <v>0</v>
      </c>
      <c r="L55" s="8" t="b">
        <f t="shared" si="15"/>
        <v>0</v>
      </c>
      <c r="M55" s="10">
        <f t="shared" si="0"/>
        <v>0</v>
      </c>
      <c r="N55" s="8">
        <f t="shared" si="16"/>
        <v>0</v>
      </c>
      <c r="O55" s="6" t="str">
        <f t="shared" si="17"/>
        <v/>
      </c>
      <c r="P55" s="6" t="e">
        <f t="shared" si="39"/>
        <v>#VALUE!</v>
      </c>
      <c r="Q55" s="8" t="e">
        <f t="shared" si="18"/>
        <v>#VALUE!</v>
      </c>
      <c r="R55" s="8">
        <f t="shared" si="19"/>
        <v>0.94799999999999995</v>
      </c>
      <c r="S55" s="8">
        <f t="shared" si="20"/>
        <v>0</v>
      </c>
      <c r="T55" s="6">
        <f t="shared" si="21"/>
        <v>0</v>
      </c>
      <c r="U55" s="6">
        <f t="shared" si="22"/>
        <v>0</v>
      </c>
      <c r="V55" s="6">
        <v>150</v>
      </c>
      <c r="W55" s="8">
        <f t="shared" si="2"/>
        <v>0</v>
      </c>
      <c r="X55" s="11" t="e">
        <f t="shared" si="23"/>
        <v>#VALUE!</v>
      </c>
      <c r="Y55" s="6">
        <v>71</v>
      </c>
      <c r="Z55" s="6">
        <f t="shared" si="3"/>
        <v>0.53148318112676063</v>
      </c>
      <c r="AA55" s="11" t="e">
        <f t="shared" si="24"/>
        <v>#VALUE!</v>
      </c>
      <c r="AB55" s="6" t="e">
        <f t="shared" si="25"/>
        <v>#VALUE!</v>
      </c>
      <c r="AC55" s="7" t="e">
        <f t="shared" si="4"/>
        <v>#VALUE!</v>
      </c>
      <c r="AD55" s="8" t="e">
        <f t="shared" si="26"/>
        <v>#VALUE!</v>
      </c>
      <c r="AE55" s="6">
        <v>0.18</v>
      </c>
      <c r="AF55" s="8">
        <f t="shared" si="5"/>
        <v>9.730136986301369E-3</v>
      </c>
      <c r="AG55" s="7" t="e">
        <f t="shared" si="27"/>
        <v>#VALUE!</v>
      </c>
      <c r="AH55" s="12" t="e">
        <f t="shared" si="28"/>
        <v>#VALUE!</v>
      </c>
      <c r="AI55" s="12" t="e">
        <f t="shared" si="29"/>
        <v>#VALUE!</v>
      </c>
      <c r="AJ55" s="6">
        <v>15.5</v>
      </c>
      <c r="AK55" s="6">
        <f t="shared" si="6"/>
        <v>10.404109589041097</v>
      </c>
      <c r="AL55" s="6">
        <f t="shared" si="7"/>
        <v>5.095890410958904</v>
      </c>
      <c r="AM55" s="6">
        <f t="shared" si="8"/>
        <v>2.547945205479452</v>
      </c>
      <c r="AN55" s="6">
        <f t="shared" si="9"/>
        <v>0.56054794520547946</v>
      </c>
      <c r="AO55" s="6">
        <f t="shared" si="10"/>
        <v>5.6054794520547947E-3</v>
      </c>
      <c r="AP55" s="6">
        <f t="shared" si="11"/>
        <v>8.8086105675146773E-3</v>
      </c>
      <c r="AQ55" s="7">
        <f t="shared" si="30"/>
        <v>0</v>
      </c>
      <c r="AR55" s="12">
        <f t="shared" si="31"/>
        <v>0</v>
      </c>
      <c r="AS55" s="6">
        <f t="shared" si="32"/>
        <v>1.9873972602739727</v>
      </c>
      <c r="AT55" s="6">
        <f t="shared" si="12"/>
        <v>3.9747945205479453E-2</v>
      </c>
      <c r="AU55" s="6">
        <f t="shared" si="13"/>
        <v>6.2461056751467715E-2</v>
      </c>
      <c r="AV55" s="7">
        <f t="shared" si="33"/>
        <v>0</v>
      </c>
      <c r="AW55" s="12">
        <f t="shared" si="34"/>
        <v>0</v>
      </c>
      <c r="AX55" s="13" t="e">
        <f t="shared" si="35"/>
        <v>#VALUE!</v>
      </c>
      <c r="AY55" s="13" t="e">
        <f t="shared" si="36"/>
        <v>#VALUE!</v>
      </c>
      <c r="AZ55" s="13" t="e">
        <f t="shared" si="37"/>
        <v>#VALUE!</v>
      </c>
      <c r="BA55" s="17" t="e">
        <f t="shared" si="38"/>
        <v>#VALUE!</v>
      </c>
    </row>
    <row r="56" spans="5:53" x14ac:dyDescent="0.25">
      <c r="G56" s="6">
        <f t="shared" si="14"/>
        <v>0</v>
      </c>
      <c r="L56" s="8" t="b">
        <f t="shared" si="15"/>
        <v>0</v>
      </c>
      <c r="M56" s="10">
        <f t="shared" si="0"/>
        <v>0</v>
      </c>
      <c r="N56" s="8">
        <f t="shared" si="16"/>
        <v>0</v>
      </c>
      <c r="O56" s="6" t="str">
        <f t="shared" si="17"/>
        <v/>
      </c>
      <c r="P56" s="6" t="e">
        <f t="shared" si="39"/>
        <v>#VALUE!</v>
      </c>
      <c r="Q56" s="8" t="e">
        <f t="shared" si="18"/>
        <v>#VALUE!</v>
      </c>
      <c r="R56" s="8">
        <f t="shared" si="19"/>
        <v>0.94799999999999995</v>
      </c>
      <c r="S56" s="8">
        <f t="shared" si="20"/>
        <v>0</v>
      </c>
      <c r="T56" s="6">
        <f t="shared" si="21"/>
        <v>0</v>
      </c>
      <c r="U56" s="6">
        <f t="shared" si="22"/>
        <v>0</v>
      </c>
      <c r="V56" s="6">
        <v>150</v>
      </c>
      <c r="W56" s="8">
        <f t="shared" si="2"/>
        <v>0</v>
      </c>
      <c r="X56" s="11" t="e">
        <f t="shared" si="23"/>
        <v>#VALUE!</v>
      </c>
      <c r="Y56" s="6">
        <v>71</v>
      </c>
      <c r="Z56" s="6">
        <f t="shared" si="3"/>
        <v>0.53148318112676063</v>
      </c>
      <c r="AA56" s="11" t="e">
        <f t="shared" si="24"/>
        <v>#VALUE!</v>
      </c>
      <c r="AB56" s="6" t="e">
        <f t="shared" si="25"/>
        <v>#VALUE!</v>
      </c>
      <c r="AC56" s="7" t="e">
        <f t="shared" si="4"/>
        <v>#VALUE!</v>
      </c>
      <c r="AD56" s="8" t="e">
        <f t="shared" si="26"/>
        <v>#VALUE!</v>
      </c>
      <c r="AE56" s="6">
        <v>0.18</v>
      </c>
      <c r="AF56" s="8">
        <f t="shared" si="5"/>
        <v>9.730136986301369E-3</v>
      </c>
      <c r="AG56" s="7" t="e">
        <f t="shared" si="27"/>
        <v>#VALUE!</v>
      </c>
      <c r="AH56" s="12" t="e">
        <f t="shared" si="28"/>
        <v>#VALUE!</v>
      </c>
      <c r="AI56" s="12" t="e">
        <f t="shared" si="29"/>
        <v>#VALUE!</v>
      </c>
      <c r="AJ56" s="6">
        <v>15.5</v>
      </c>
      <c r="AK56" s="6">
        <f t="shared" si="6"/>
        <v>10.404109589041097</v>
      </c>
      <c r="AL56" s="6">
        <f t="shared" si="7"/>
        <v>5.095890410958904</v>
      </c>
      <c r="AM56" s="6">
        <f t="shared" si="8"/>
        <v>2.547945205479452</v>
      </c>
      <c r="AN56" s="6">
        <f t="shared" si="9"/>
        <v>0.56054794520547946</v>
      </c>
      <c r="AO56" s="6">
        <f t="shared" si="10"/>
        <v>5.6054794520547947E-3</v>
      </c>
      <c r="AP56" s="6">
        <f t="shared" si="11"/>
        <v>8.8086105675146773E-3</v>
      </c>
      <c r="AQ56" s="7">
        <f t="shared" si="30"/>
        <v>0</v>
      </c>
      <c r="AR56" s="12">
        <f t="shared" si="31"/>
        <v>0</v>
      </c>
      <c r="AS56" s="6">
        <f t="shared" si="32"/>
        <v>1.9873972602739727</v>
      </c>
      <c r="AT56" s="6">
        <f t="shared" si="12"/>
        <v>3.9747945205479453E-2</v>
      </c>
      <c r="AU56" s="6">
        <f t="shared" si="13"/>
        <v>6.2461056751467715E-2</v>
      </c>
      <c r="AV56" s="7">
        <f t="shared" si="33"/>
        <v>0</v>
      </c>
      <c r="AW56" s="12">
        <f t="shared" si="34"/>
        <v>0</v>
      </c>
      <c r="AX56" s="13" t="e">
        <f t="shared" si="35"/>
        <v>#VALUE!</v>
      </c>
      <c r="AY56" s="13" t="e">
        <f t="shared" si="36"/>
        <v>#VALUE!</v>
      </c>
      <c r="AZ56" s="13" t="e">
        <f t="shared" si="37"/>
        <v>#VALUE!</v>
      </c>
      <c r="BA56" s="17" t="e">
        <f t="shared" si="38"/>
        <v>#VALUE!</v>
      </c>
    </row>
    <row r="57" spans="5:53" x14ac:dyDescent="0.25">
      <c r="G57" s="6">
        <f t="shared" si="14"/>
        <v>0</v>
      </c>
      <c r="L57" s="8" t="b">
        <f t="shared" si="15"/>
        <v>0</v>
      </c>
      <c r="M57" s="10">
        <f t="shared" si="0"/>
        <v>0</v>
      </c>
      <c r="N57" s="8">
        <f t="shared" si="16"/>
        <v>0</v>
      </c>
      <c r="O57" s="6" t="str">
        <f t="shared" si="17"/>
        <v/>
      </c>
      <c r="P57" s="6" t="e">
        <f t="shared" si="39"/>
        <v>#VALUE!</v>
      </c>
      <c r="Q57" s="8" t="e">
        <f t="shared" si="18"/>
        <v>#VALUE!</v>
      </c>
      <c r="R57" s="8">
        <f t="shared" si="19"/>
        <v>0.94799999999999995</v>
      </c>
      <c r="S57" s="8">
        <f t="shared" si="20"/>
        <v>0</v>
      </c>
      <c r="T57" s="6">
        <f t="shared" si="21"/>
        <v>0</v>
      </c>
      <c r="U57" s="6">
        <f t="shared" si="22"/>
        <v>0</v>
      </c>
      <c r="V57" s="6">
        <v>150</v>
      </c>
      <c r="W57" s="8">
        <f t="shared" si="2"/>
        <v>0</v>
      </c>
      <c r="X57" s="11" t="e">
        <f t="shared" si="23"/>
        <v>#VALUE!</v>
      </c>
      <c r="Y57" s="6">
        <v>71</v>
      </c>
      <c r="Z57" s="6">
        <f t="shared" si="3"/>
        <v>0.53148318112676063</v>
      </c>
      <c r="AA57" s="11" t="e">
        <f t="shared" si="24"/>
        <v>#VALUE!</v>
      </c>
      <c r="AB57" s="6" t="e">
        <f t="shared" si="25"/>
        <v>#VALUE!</v>
      </c>
      <c r="AC57" s="7" t="e">
        <f t="shared" si="4"/>
        <v>#VALUE!</v>
      </c>
      <c r="AD57" s="8" t="e">
        <f t="shared" si="26"/>
        <v>#VALUE!</v>
      </c>
      <c r="AE57" s="6">
        <v>0.18</v>
      </c>
      <c r="AF57" s="8">
        <f t="shared" si="5"/>
        <v>9.730136986301369E-3</v>
      </c>
      <c r="AG57" s="7" t="e">
        <f t="shared" si="27"/>
        <v>#VALUE!</v>
      </c>
      <c r="AH57" s="12" t="e">
        <f t="shared" si="28"/>
        <v>#VALUE!</v>
      </c>
      <c r="AI57" s="12" t="e">
        <f t="shared" si="29"/>
        <v>#VALUE!</v>
      </c>
      <c r="AJ57" s="6">
        <v>15.5</v>
      </c>
      <c r="AK57" s="6">
        <f t="shared" si="6"/>
        <v>10.404109589041097</v>
      </c>
      <c r="AL57" s="6">
        <f t="shared" si="7"/>
        <v>5.095890410958904</v>
      </c>
      <c r="AM57" s="6">
        <f t="shared" si="8"/>
        <v>2.547945205479452</v>
      </c>
      <c r="AN57" s="6">
        <f t="shared" si="9"/>
        <v>0.56054794520547946</v>
      </c>
      <c r="AO57" s="6">
        <f t="shared" si="10"/>
        <v>5.6054794520547947E-3</v>
      </c>
      <c r="AP57" s="6">
        <f t="shared" si="11"/>
        <v>8.8086105675146773E-3</v>
      </c>
      <c r="AQ57" s="7">
        <f t="shared" si="30"/>
        <v>0</v>
      </c>
      <c r="AR57" s="12">
        <f t="shared" si="31"/>
        <v>0</v>
      </c>
      <c r="AS57" s="6">
        <f t="shared" si="32"/>
        <v>1.9873972602739727</v>
      </c>
      <c r="AT57" s="6">
        <f t="shared" si="12"/>
        <v>3.9747945205479453E-2</v>
      </c>
      <c r="AU57" s="6">
        <f t="shared" si="13"/>
        <v>6.2461056751467715E-2</v>
      </c>
      <c r="AV57" s="7">
        <f t="shared" si="33"/>
        <v>0</v>
      </c>
      <c r="AW57" s="12">
        <f t="shared" si="34"/>
        <v>0</v>
      </c>
      <c r="AX57" s="13" t="e">
        <f t="shared" si="35"/>
        <v>#VALUE!</v>
      </c>
      <c r="AY57" s="13" t="e">
        <f t="shared" si="36"/>
        <v>#VALUE!</v>
      </c>
      <c r="AZ57" s="13" t="e">
        <f t="shared" si="37"/>
        <v>#VALUE!</v>
      </c>
      <c r="BA57" s="17" t="e">
        <f t="shared" si="38"/>
        <v>#VALUE!</v>
      </c>
    </row>
    <row r="58" spans="5:53" x14ac:dyDescent="0.25">
      <c r="G58" s="6">
        <f t="shared" si="14"/>
        <v>0</v>
      </c>
      <c r="L58" s="8" t="b">
        <f t="shared" si="15"/>
        <v>0</v>
      </c>
      <c r="M58" s="10">
        <f t="shared" si="0"/>
        <v>0</v>
      </c>
      <c r="N58" s="8">
        <f t="shared" si="16"/>
        <v>0</v>
      </c>
      <c r="O58" s="6" t="str">
        <f t="shared" si="17"/>
        <v/>
      </c>
      <c r="P58" s="6" t="e">
        <f t="shared" si="39"/>
        <v>#VALUE!</v>
      </c>
      <c r="Q58" s="8" t="e">
        <f t="shared" si="18"/>
        <v>#VALUE!</v>
      </c>
      <c r="R58" s="8">
        <f t="shared" si="19"/>
        <v>0.94799999999999995</v>
      </c>
      <c r="S58" s="8">
        <f t="shared" si="20"/>
        <v>0</v>
      </c>
      <c r="T58" s="6">
        <f t="shared" si="21"/>
        <v>0</v>
      </c>
      <c r="U58" s="6">
        <f t="shared" si="22"/>
        <v>0</v>
      </c>
      <c r="V58" s="6">
        <v>150</v>
      </c>
      <c r="W58" s="8">
        <f t="shared" si="2"/>
        <v>0</v>
      </c>
      <c r="X58" s="11" t="e">
        <f t="shared" si="23"/>
        <v>#VALUE!</v>
      </c>
      <c r="Y58" s="6">
        <v>71</v>
      </c>
      <c r="Z58" s="6">
        <f t="shared" si="3"/>
        <v>0.53148318112676063</v>
      </c>
      <c r="AA58" s="11" t="e">
        <f t="shared" si="24"/>
        <v>#VALUE!</v>
      </c>
      <c r="AB58" s="6" t="e">
        <f t="shared" si="25"/>
        <v>#VALUE!</v>
      </c>
      <c r="AC58" s="7" t="e">
        <f t="shared" si="4"/>
        <v>#VALUE!</v>
      </c>
      <c r="AD58" s="8" t="e">
        <f t="shared" si="26"/>
        <v>#VALUE!</v>
      </c>
      <c r="AE58" s="6">
        <v>0.18</v>
      </c>
      <c r="AF58" s="8">
        <f t="shared" si="5"/>
        <v>9.730136986301369E-3</v>
      </c>
      <c r="AG58" s="7" t="e">
        <f t="shared" si="27"/>
        <v>#VALUE!</v>
      </c>
      <c r="AH58" s="12" t="e">
        <f t="shared" si="28"/>
        <v>#VALUE!</v>
      </c>
      <c r="AI58" s="12" t="e">
        <f t="shared" si="29"/>
        <v>#VALUE!</v>
      </c>
      <c r="AJ58" s="6">
        <v>15.5</v>
      </c>
      <c r="AK58" s="6">
        <f t="shared" si="6"/>
        <v>10.404109589041097</v>
      </c>
      <c r="AL58" s="6">
        <f t="shared" si="7"/>
        <v>5.095890410958904</v>
      </c>
      <c r="AM58" s="6">
        <f t="shared" si="8"/>
        <v>2.547945205479452</v>
      </c>
      <c r="AN58" s="6">
        <f t="shared" si="9"/>
        <v>0.56054794520547946</v>
      </c>
      <c r="AO58" s="6">
        <f t="shared" si="10"/>
        <v>5.6054794520547947E-3</v>
      </c>
      <c r="AP58" s="6">
        <f t="shared" si="11"/>
        <v>8.8086105675146773E-3</v>
      </c>
      <c r="AQ58" s="7">
        <f t="shared" si="30"/>
        <v>0</v>
      </c>
      <c r="AR58" s="12">
        <f t="shared" si="31"/>
        <v>0</v>
      </c>
      <c r="AS58" s="6">
        <f t="shared" si="32"/>
        <v>1.9873972602739727</v>
      </c>
      <c r="AT58" s="6">
        <f t="shared" si="12"/>
        <v>3.9747945205479453E-2</v>
      </c>
      <c r="AU58" s="6">
        <f t="shared" si="13"/>
        <v>6.2461056751467715E-2</v>
      </c>
      <c r="AV58" s="7">
        <f t="shared" si="33"/>
        <v>0</v>
      </c>
      <c r="AW58" s="12">
        <f t="shared" si="34"/>
        <v>0</v>
      </c>
      <c r="AX58" s="13" t="e">
        <f t="shared" si="35"/>
        <v>#VALUE!</v>
      </c>
      <c r="AY58" s="13" t="e">
        <f t="shared" si="36"/>
        <v>#VALUE!</v>
      </c>
      <c r="AZ58" s="13" t="e">
        <f t="shared" si="37"/>
        <v>#VALUE!</v>
      </c>
      <c r="BA58" s="17" t="e">
        <f t="shared" si="38"/>
        <v>#VALUE!</v>
      </c>
    </row>
    <row r="59" spans="5:53" x14ac:dyDescent="0.25">
      <c r="G59" s="6">
        <f t="shared" si="14"/>
        <v>0</v>
      </c>
      <c r="L59" s="8" t="b">
        <f t="shared" si="15"/>
        <v>0</v>
      </c>
      <c r="M59" s="10">
        <f t="shared" si="0"/>
        <v>0</v>
      </c>
      <c r="N59" s="8">
        <f t="shared" si="16"/>
        <v>0</v>
      </c>
      <c r="O59" s="6" t="str">
        <f t="shared" si="17"/>
        <v/>
      </c>
      <c r="P59" s="6" t="e">
        <f t="shared" si="39"/>
        <v>#VALUE!</v>
      </c>
      <c r="Q59" s="8" t="e">
        <f t="shared" si="18"/>
        <v>#VALUE!</v>
      </c>
      <c r="R59" s="8">
        <f t="shared" si="19"/>
        <v>0.94799999999999995</v>
      </c>
      <c r="S59" s="8">
        <f t="shared" si="20"/>
        <v>0</v>
      </c>
      <c r="T59" s="6">
        <f t="shared" si="21"/>
        <v>0</v>
      </c>
      <c r="U59" s="6">
        <f t="shared" si="22"/>
        <v>0</v>
      </c>
      <c r="V59" s="6">
        <v>150</v>
      </c>
      <c r="W59" s="8">
        <f t="shared" si="2"/>
        <v>0</v>
      </c>
      <c r="X59" s="11" t="e">
        <f t="shared" si="23"/>
        <v>#VALUE!</v>
      </c>
      <c r="Y59" s="6">
        <v>71</v>
      </c>
      <c r="Z59" s="6">
        <f t="shared" si="3"/>
        <v>0.53148318112676063</v>
      </c>
      <c r="AA59" s="11" t="e">
        <f t="shared" si="24"/>
        <v>#VALUE!</v>
      </c>
      <c r="AB59" s="6" t="e">
        <f t="shared" si="25"/>
        <v>#VALUE!</v>
      </c>
      <c r="AC59" s="7" t="e">
        <f t="shared" si="4"/>
        <v>#VALUE!</v>
      </c>
      <c r="AD59" s="8" t="e">
        <f t="shared" si="26"/>
        <v>#VALUE!</v>
      </c>
      <c r="AE59" s="6">
        <v>0.18</v>
      </c>
      <c r="AF59" s="8">
        <f t="shared" si="5"/>
        <v>9.730136986301369E-3</v>
      </c>
      <c r="AG59" s="7" t="e">
        <f t="shared" si="27"/>
        <v>#VALUE!</v>
      </c>
      <c r="AH59" s="12" t="e">
        <f t="shared" si="28"/>
        <v>#VALUE!</v>
      </c>
      <c r="AI59" s="12" t="e">
        <f t="shared" si="29"/>
        <v>#VALUE!</v>
      </c>
      <c r="AJ59" s="6">
        <v>15.5</v>
      </c>
      <c r="AK59" s="6">
        <f t="shared" si="6"/>
        <v>10.404109589041097</v>
      </c>
      <c r="AL59" s="6">
        <f t="shared" si="7"/>
        <v>5.095890410958904</v>
      </c>
      <c r="AM59" s="6">
        <f t="shared" si="8"/>
        <v>2.547945205479452</v>
      </c>
      <c r="AN59" s="6">
        <f t="shared" si="9"/>
        <v>0.56054794520547946</v>
      </c>
      <c r="AO59" s="6">
        <f t="shared" si="10"/>
        <v>5.6054794520547947E-3</v>
      </c>
      <c r="AP59" s="6">
        <f t="shared" si="11"/>
        <v>8.8086105675146773E-3</v>
      </c>
      <c r="AQ59" s="7">
        <f t="shared" si="30"/>
        <v>0</v>
      </c>
      <c r="AR59" s="12">
        <f t="shared" si="31"/>
        <v>0</v>
      </c>
      <c r="AS59" s="6">
        <f t="shared" si="32"/>
        <v>1.9873972602739727</v>
      </c>
      <c r="AT59" s="6">
        <f t="shared" si="12"/>
        <v>3.9747945205479453E-2</v>
      </c>
      <c r="AU59" s="6">
        <f t="shared" si="13"/>
        <v>6.2461056751467715E-2</v>
      </c>
      <c r="AV59" s="7">
        <f t="shared" si="33"/>
        <v>0</v>
      </c>
      <c r="AW59" s="12">
        <f t="shared" si="34"/>
        <v>0</v>
      </c>
      <c r="AX59" s="13" t="e">
        <f t="shared" si="35"/>
        <v>#VALUE!</v>
      </c>
      <c r="AY59" s="13" t="e">
        <f t="shared" si="36"/>
        <v>#VALUE!</v>
      </c>
      <c r="AZ59" s="13" t="e">
        <f t="shared" si="37"/>
        <v>#VALUE!</v>
      </c>
      <c r="BA59" s="17" t="e">
        <f t="shared" si="38"/>
        <v>#VALUE!</v>
      </c>
    </row>
    <row r="60" spans="5:53" x14ac:dyDescent="0.25">
      <c r="G60" s="6">
        <f t="shared" si="14"/>
        <v>0</v>
      </c>
      <c r="L60" s="8" t="b">
        <f t="shared" si="15"/>
        <v>0</v>
      </c>
      <c r="M60" s="10">
        <f t="shared" si="0"/>
        <v>0</v>
      </c>
      <c r="N60" s="8">
        <f t="shared" si="16"/>
        <v>0</v>
      </c>
      <c r="O60" s="6" t="str">
        <f t="shared" si="17"/>
        <v/>
      </c>
      <c r="P60" s="6" t="e">
        <f t="shared" si="39"/>
        <v>#VALUE!</v>
      </c>
      <c r="Q60" s="8" t="e">
        <f t="shared" si="18"/>
        <v>#VALUE!</v>
      </c>
      <c r="R60" s="8">
        <f t="shared" si="19"/>
        <v>0.94799999999999995</v>
      </c>
      <c r="S60" s="8">
        <f t="shared" si="20"/>
        <v>0</v>
      </c>
      <c r="T60" s="6">
        <f t="shared" si="21"/>
        <v>0</v>
      </c>
      <c r="U60" s="6">
        <f t="shared" si="22"/>
        <v>0</v>
      </c>
      <c r="V60" s="6">
        <v>150</v>
      </c>
      <c r="W60" s="8">
        <f t="shared" si="2"/>
        <v>0</v>
      </c>
      <c r="X60" s="11" t="e">
        <f t="shared" si="23"/>
        <v>#VALUE!</v>
      </c>
      <c r="Y60" s="6">
        <v>71</v>
      </c>
      <c r="Z60" s="6">
        <f t="shared" si="3"/>
        <v>0.53148318112676063</v>
      </c>
      <c r="AA60" s="11" t="e">
        <f t="shared" si="24"/>
        <v>#VALUE!</v>
      </c>
      <c r="AB60" s="6" t="e">
        <f t="shared" si="25"/>
        <v>#VALUE!</v>
      </c>
      <c r="AC60" s="7" t="e">
        <f t="shared" si="4"/>
        <v>#VALUE!</v>
      </c>
      <c r="AD60" s="8" t="e">
        <f t="shared" si="26"/>
        <v>#VALUE!</v>
      </c>
      <c r="AE60" s="6">
        <v>0.18</v>
      </c>
      <c r="AF60" s="8">
        <f t="shared" si="5"/>
        <v>9.730136986301369E-3</v>
      </c>
      <c r="AG60" s="7" t="e">
        <f t="shared" si="27"/>
        <v>#VALUE!</v>
      </c>
      <c r="AH60" s="12" t="e">
        <f t="shared" si="28"/>
        <v>#VALUE!</v>
      </c>
      <c r="AI60" s="12" t="e">
        <f t="shared" si="29"/>
        <v>#VALUE!</v>
      </c>
      <c r="AJ60" s="6">
        <v>15.5</v>
      </c>
      <c r="AK60" s="6">
        <f t="shared" si="6"/>
        <v>10.404109589041097</v>
      </c>
      <c r="AL60" s="6">
        <f t="shared" si="7"/>
        <v>5.095890410958904</v>
      </c>
      <c r="AM60" s="6">
        <f t="shared" si="8"/>
        <v>2.547945205479452</v>
      </c>
      <c r="AN60" s="6">
        <f t="shared" si="9"/>
        <v>0.56054794520547946</v>
      </c>
      <c r="AO60" s="6">
        <f t="shared" si="10"/>
        <v>5.6054794520547947E-3</v>
      </c>
      <c r="AP60" s="6">
        <f t="shared" si="11"/>
        <v>8.8086105675146773E-3</v>
      </c>
      <c r="AQ60" s="7">
        <f t="shared" si="30"/>
        <v>0</v>
      </c>
      <c r="AR60" s="12">
        <f t="shared" si="31"/>
        <v>0</v>
      </c>
      <c r="AS60" s="6">
        <f t="shared" si="32"/>
        <v>1.9873972602739727</v>
      </c>
      <c r="AT60" s="6">
        <f t="shared" si="12"/>
        <v>3.9747945205479453E-2</v>
      </c>
      <c r="AU60" s="6">
        <f t="shared" si="13"/>
        <v>6.2461056751467715E-2</v>
      </c>
      <c r="AV60" s="7">
        <f t="shared" si="33"/>
        <v>0</v>
      </c>
      <c r="AW60" s="12">
        <f t="shared" si="34"/>
        <v>0</v>
      </c>
      <c r="AX60" s="13" t="e">
        <f t="shared" si="35"/>
        <v>#VALUE!</v>
      </c>
      <c r="AY60" s="13" t="e">
        <f t="shared" si="36"/>
        <v>#VALUE!</v>
      </c>
      <c r="AZ60" s="13" t="e">
        <f t="shared" si="37"/>
        <v>#VALUE!</v>
      </c>
      <c r="BA60" s="17" t="e">
        <f t="shared" si="38"/>
        <v>#VALUE!</v>
      </c>
    </row>
    <row r="61" spans="5:53" x14ac:dyDescent="0.25">
      <c r="G61" s="6">
        <f t="shared" si="14"/>
        <v>0</v>
      </c>
      <c r="L61" s="8" t="b">
        <f t="shared" si="15"/>
        <v>0</v>
      </c>
      <c r="M61" s="10">
        <f t="shared" si="0"/>
        <v>0</v>
      </c>
      <c r="N61" s="8">
        <f t="shared" si="16"/>
        <v>0</v>
      </c>
      <c r="O61" s="6" t="str">
        <f t="shared" si="17"/>
        <v/>
      </c>
      <c r="P61" s="6" t="e">
        <f t="shared" si="39"/>
        <v>#VALUE!</v>
      </c>
      <c r="Q61" s="8" t="e">
        <f t="shared" si="18"/>
        <v>#VALUE!</v>
      </c>
      <c r="R61" s="8">
        <f t="shared" si="19"/>
        <v>0.94799999999999995</v>
      </c>
      <c r="S61" s="8">
        <f t="shared" si="20"/>
        <v>0</v>
      </c>
      <c r="T61" s="6">
        <f t="shared" si="21"/>
        <v>0</v>
      </c>
      <c r="U61" s="6">
        <f t="shared" si="22"/>
        <v>0</v>
      </c>
      <c r="V61" s="6">
        <v>150</v>
      </c>
      <c r="W61" s="8">
        <f t="shared" si="2"/>
        <v>0</v>
      </c>
      <c r="X61" s="11" t="e">
        <f t="shared" si="23"/>
        <v>#VALUE!</v>
      </c>
      <c r="Y61" s="6">
        <v>71</v>
      </c>
      <c r="Z61" s="6">
        <f t="shared" si="3"/>
        <v>0.53148318112676063</v>
      </c>
      <c r="AA61" s="11" t="e">
        <f t="shared" si="24"/>
        <v>#VALUE!</v>
      </c>
      <c r="AB61" s="6" t="e">
        <f t="shared" si="25"/>
        <v>#VALUE!</v>
      </c>
      <c r="AC61" s="7" t="e">
        <f t="shared" si="4"/>
        <v>#VALUE!</v>
      </c>
      <c r="AD61" s="8" t="e">
        <f t="shared" si="26"/>
        <v>#VALUE!</v>
      </c>
      <c r="AE61" s="6">
        <v>0.18</v>
      </c>
      <c r="AF61" s="8">
        <f t="shared" si="5"/>
        <v>9.730136986301369E-3</v>
      </c>
      <c r="AG61" s="7" t="e">
        <f t="shared" si="27"/>
        <v>#VALUE!</v>
      </c>
      <c r="AH61" s="12" t="e">
        <f t="shared" si="28"/>
        <v>#VALUE!</v>
      </c>
      <c r="AI61" s="12" t="e">
        <f t="shared" si="29"/>
        <v>#VALUE!</v>
      </c>
      <c r="AJ61" s="6">
        <v>15.5</v>
      </c>
      <c r="AK61" s="6">
        <f t="shared" si="6"/>
        <v>10.404109589041097</v>
      </c>
      <c r="AL61" s="6">
        <f t="shared" si="7"/>
        <v>5.095890410958904</v>
      </c>
      <c r="AM61" s="6">
        <f t="shared" si="8"/>
        <v>2.547945205479452</v>
      </c>
      <c r="AN61" s="6">
        <f t="shared" si="9"/>
        <v>0.56054794520547946</v>
      </c>
      <c r="AO61" s="6">
        <f t="shared" si="10"/>
        <v>5.6054794520547947E-3</v>
      </c>
      <c r="AP61" s="6">
        <f t="shared" si="11"/>
        <v>8.8086105675146773E-3</v>
      </c>
      <c r="AQ61" s="7">
        <f t="shared" si="30"/>
        <v>0</v>
      </c>
      <c r="AR61" s="12">
        <f t="shared" si="31"/>
        <v>0</v>
      </c>
      <c r="AS61" s="6">
        <f t="shared" si="32"/>
        <v>1.9873972602739727</v>
      </c>
      <c r="AT61" s="6">
        <f t="shared" si="12"/>
        <v>3.9747945205479453E-2</v>
      </c>
      <c r="AU61" s="6">
        <f t="shared" si="13"/>
        <v>6.2461056751467715E-2</v>
      </c>
      <c r="AV61" s="7">
        <f t="shared" si="33"/>
        <v>0</v>
      </c>
      <c r="AW61" s="12">
        <f t="shared" si="34"/>
        <v>0</v>
      </c>
      <c r="AX61" s="13" t="e">
        <f t="shared" si="35"/>
        <v>#VALUE!</v>
      </c>
      <c r="AY61" s="13" t="e">
        <f t="shared" si="36"/>
        <v>#VALUE!</v>
      </c>
      <c r="AZ61" s="13" t="e">
        <f t="shared" si="37"/>
        <v>#VALUE!</v>
      </c>
      <c r="BA61" s="17" t="e">
        <f t="shared" si="38"/>
        <v>#VALUE!</v>
      </c>
    </row>
    <row r="62" spans="5:53" x14ac:dyDescent="0.25">
      <c r="E62" s="9"/>
      <c r="F62" s="9"/>
      <c r="G62" s="6">
        <f t="shared" si="14"/>
        <v>0</v>
      </c>
      <c r="L62" s="8" t="b">
        <f t="shared" si="15"/>
        <v>0</v>
      </c>
      <c r="M62" s="10">
        <f t="shared" si="0"/>
        <v>0</v>
      </c>
      <c r="N62" s="8">
        <f t="shared" si="16"/>
        <v>0</v>
      </c>
      <c r="O62" s="6" t="str">
        <f t="shared" si="17"/>
        <v/>
      </c>
      <c r="P62" s="6" t="e">
        <f t="shared" si="39"/>
        <v>#VALUE!</v>
      </c>
      <c r="Q62" s="8" t="e">
        <f t="shared" si="18"/>
        <v>#VALUE!</v>
      </c>
      <c r="R62" s="8">
        <f t="shared" si="19"/>
        <v>0.94799999999999995</v>
      </c>
      <c r="S62" s="8">
        <f t="shared" si="20"/>
        <v>0</v>
      </c>
      <c r="T62" s="6">
        <f t="shared" si="21"/>
        <v>0</v>
      </c>
      <c r="U62" s="6">
        <f t="shared" si="22"/>
        <v>0</v>
      </c>
      <c r="V62" s="6">
        <v>150</v>
      </c>
      <c r="W62" s="8">
        <f t="shared" si="2"/>
        <v>0</v>
      </c>
      <c r="X62" s="11" t="e">
        <f t="shared" si="23"/>
        <v>#VALUE!</v>
      </c>
      <c r="Y62" s="6">
        <v>71</v>
      </c>
      <c r="Z62" s="6">
        <f t="shared" si="3"/>
        <v>0.53148318112676063</v>
      </c>
      <c r="AA62" s="11" t="e">
        <f t="shared" si="24"/>
        <v>#VALUE!</v>
      </c>
      <c r="AB62" s="6" t="e">
        <f t="shared" si="25"/>
        <v>#VALUE!</v>
      </c>
      <c r="AC62" s="7" t="e">
        <f t="shared" si="4"/>
        <v>#VALUE!</v>
      </c>
      <c r="AD62" s="8" t="e">
        <f t="shared" si="26"/>
        <v>#VALUE!</v>
      </c>
      <c r="AE62" s="6">
        <v>0.18</v>
      </c>
      <c r="AF62" s="8">
        <f t="shared" si="5"/>
        <v>9.730136986301369E-3</v>
      </c>
      <c r="AG62" s="7" t="e">
        <f t="shared" si="27"/>
        <v>#VALUE!</v>
      </c>
      <c r="AH62" s="12" t="e">
        <f t="shared" si="28"/>
        <v>#VALUE!</v>
      </c>
      <c r="AI62" s="12" t="e">
        <f t="shared" si="29"/>
        <v>#VALUE!</v>
      </c>
      <c r="AJ62" s="6">
        <v>15.5</v>
      </c>
      <c r="AK62" s="6">
        <f t="shared" si="6"/>
        <v>10.404109589041097</v>
      </c>
      <c r="AL62" s="6">
        <f t="shared" si="7"/>
        <v>5.095890410958904</v>
      </c>
      <c r="AM62" s="6">
        <f t="shared" si="8"/>
        <v>2.547945205479452</v>
      </c>
      <c r="AN62" s="6">
        <f t="shared" si="9"/>
        <v>0.56054794520547946</v>
      </c>
      <c r="AO62" s="6">
        <f t="shared" si="10"/>
        <v>5.6054794520547947E-3</v>
      </c>
      <c r="AP62" s="6">
        <f t="shared" si="11"/>
        <v>8.8086105675146773E-3</v>
      </c>
      <c r="AQ62" s="7">
        <f t="shared" si="30"/>
        <v>0</v>
      </c>
      <c r="AR62" s="12">
        <f t="shared" si="31"/>
        <v>0</v>
      </c>
      <c r="AS62" s="6">
        <f t="shared" si="32"/>
        <v>1.9873972602739727</v>
      </c>
      <c r="AT62" s="6">
        <f t="shared" si="12"/>
        <v>3.9747945205479453E-2</v>
      </c>
      <c r="AU62" s="6">
        <f t="shared" si="13"/>
        <v>6.2461056751467715E-2</v>
      </c>
      <c r="AV62" s="7">
        <f t="shared" si="33"/>
        <v>0</v>
      </c>
      <c r="AW62" s="12">
        <f t="shared" si="34"/>
        <v>0</v>
      </c>
      <c r="AX62" s="13" t="e">
        <f t="shared" si="35"/>
        <v>#VALUE!</v>
      </c>
      <c r="AY62" s="13" t="e">
        <f t="shared" si="36"/>
        <v>#VALUE!</v>
      </c>
      <c r="AZ62" s="13" t="e">
        <f t="shared" si="37"/>
        <v>#VALUE!</v>
      </c>
      <c r="BA62" s="17" t="e">
        <f t="shared" si="38"/>
        <v>#VALUE!</v>
      </c>
    </row>
    <row r="63" spans="5:53" x14ac:dyDescent="0.25">
      <c r="G63" s="6">
        <f t="shared" si="14"/>
        <v>0</v>
      </c>
      <c r="L63" s="8" t="b">
        <f t="shared" si="15"/>
        <v>0</v>
      </c>
      <c r="M63" s="10">
        <f t="shared" si="0"/>
        <v>0</v>
      </c>
      <c r="N63" s="8">
        <f t="shared" si="16"/>
        <v>0</v>
      </c>
      <c r="O63" s="6" t="str">
        <f t="shared" si="17"/>
        <v/>
      </c>
      <c r="P63" s="6" t="e">
        <f t="shared" si="39"/>
        <v>#VALUE!</v>
      </c>
      <c r="Q63" s="8" t="e">
        <f t="shared" si="18"/>
        <v>#VALUE!</v>
      </c>
      <c r="R63" s="8">
        <f t="shared" si="19"/>
        <v>0.94799999999999995</v>
      </c>
      <c r="S63" s="8">
        <f t="shared" si="20"/>
        <v>0</v>
      </c>
      <c r="T63" s="6">
        <f t="shared" si="21"/>
        <v>0</v>
      </c>
      <c r="U63" s="6">
        <f t="shared" si="22"/>
        <v>0</v>
      </c>
      <c r="V63" s="6">
        <v>150</v>
      </c>
      <c r="W63" s="8">
        <f t="shared" si="2"/>
        <v>0</v>
      </c>
      <c r="X63" s="11" t="e">
        <f t="shared" si="23"/>
        <v>#VALUE!</v>
      </c>
      <c r="Y63" s="6">
        <v>71</v>
      </c>
      <c r="Z63" s="6">
        <f t="shared" si="3"/>
        <v>0.53148318112676063</v>
      </c>
      <c r="AA63" s="11" t="e">
        <f t="shared" si="24"/>
        <v>#VALUE!</v>
      </c>
      <c r="AB63" s="6" t="e">
        <f t="shared" si="25"/>
        <v>#VALUE!</v>
      </c>
      <c r="AC63" s="7" t="e">
        <f t="shared" si="4"/>
        <v>#VALUE!</v>
      </c>
      <c r="AD63" s="8" t="e">
        <f t="shared" si="26"/>
        <v>#VALUE!</v>
      </c>
      <c r="AE63" s="6">
        <v>0.18</v>
      </c>
      <c r="AF63" s="8">
        <f t="shared" si="5"/>
        <v>9.730136986301369E-3</v>
      </c>
      <c r="AG63" s="7" t="e">
        <f t="shared" si="27"/>
        <v>#VALUE!</v>
      </c>
      <c r="AH63" s="12" t="e">
        <f t="shared" si="28"/>
        <v>#VALUE!</v>
      </c>
      <c r="AI63" s="12" t="e">
        <f t="shared" si="29"/>
        <v>#VALUE!</v>
      </c>
      <c r="AJ63" s="6">
        <v>15.5</v>
      </c>
      <c r="AK63" s="6">
        <f t="shared" si="6"/>
        <v>10.404109589041097</v>
      </c>
      <c r="AL63" s="6">
        <f t="shared" si="7"/>
        <v>5.095890410958904</v>
      </c>
      <c r="AM63" s="6">
        <f t="shared" si="8"/>
        <v>2.547945205479452</v>
      </c>
      <c r="AN63" s="6">
        <f t="shared" si="9"/>
        <v>0.56054794520547946</v>
      </c>
      <c r="AO63" s="6">
        <f t="shared" si="10"/>
        <v>5.6054794520547947E-3</v>
      </c>
      <c r="AP63" s="6">
        <f t="shared" si="11"/>
        <v>8.8086105675146773E-3</v>
      </c>
      <c r="AQ63" s="7">
        <f t="shared" si="30"/>
        <v>0</v>
      </c>
      <c r="AR63" s="12">
        <f t="shared" si="31"/>
        <v>0</v>
      </c>
      <c r="AS63" s="6">
        <f t="shared" si="32"/>
        <v>1.9873972602739727</v>
      </c>
      <c r="AT63" s="6">
        <f t="shared" si="12"/>
        <v>3.9747945205479453E-2</v>
      </c>
      <c r="AU63" s="6">
        <f t="shared" si="13"/>
        <v>6.2461056751467715E-2</v>
      </c>
      <c r="AV63" s="7">
        <f t="shared" si="33"/>
        <v>0</v>
      </c>
      <c r="AW63" s="12">
        <f t="shared" si="34"/>
        <v>0</v>
      </c>
      <c r="AX63" s="13" t="e">
        <f t="shared" si="35"/>
        <v>#VALUE!</v>
      </c>
      <c r="AY63" s="13" t="e">
        <f t="shared" si="36"/>
        <v>#VALUE!</v>
      </c>
      <c r="AZ63" s="13" t="e">
        <f t="shared" si="37"/>
        <v>#VALUE!</v>
      </c>
      <c r="BA63" s="17" t="e">
        <f t="shared" si="38"/>
        <v>#VALUE!</v>
      </c>
    </row>
    <row r="64" spans="5:53" x14ac:dyDescent="0.25">
      <c r="G64" s="6">
        <f t="shared" si="14"/>
        <v>0</v>
      </c>
      <c r="L64" s="8" t="b">
        <f t="shared" si="15"/>
        <v>0</v>
      </c>
      <c r="M64" s="10">
        <f t="shared" si="0"/>
        <v>0</v>
      </c>
      <c r="N64" s="8">
        <f t="shared" si="16"/>
        <v>0</v>
      </c>
      <c r="O64" s="6" t="str">
        <f t="shared" si="17"/>
        <v/>
      </c>
      <c r="P64" s="6" t="e">
        <f t="shared" si="39"/>
        <v>#VALUE!</v>
      </c>
      <c r="Q64" s="8" t="e">
        <f t="shared" si="18"/>
        <v>#VALUE!</v>
      </c>
      <c r="R64" s="8">
        <f t="shared" si="19"/>
        <v>0.94799999999999995</v>
      </c>
      <c r="S64" s="8">
        <f t="shared" si="20"/>
        <v>0</v>
      </c>
      <c r="T64" s="6">
        <f t="shared" si="21"/>
        <v>0</v>
      </c>
      <c r="U64" s="6">
        <f t="shared" si="22"/>
        <v>0</v>
      </c>
      <c r="V64" s="6">
        <v>150</v>
      </c>
      <c r="W64" s="8">
        <f t="shared" si="2"/>
        <v>0</v>
      </c>
      <c r="X64" s="11" t="e">
        <f t="shared" si="23"/>
        <v>#VALUE!</v>
      </c>
      <c r="Y64" s="6">
        <v>71</v>
      </c>
      <c r="Z64" s="6">
        <f t="shared" si="3"/>
        <v>0.53148318112676063</v>
      </c>
      <c r="AA64" s="11" t="e">
        <f t="shared" si="24"/>
        <v>#VALUE!</v>
      </c>
      <c r="AB64" s="6" t="e">
        <f t="shared" si="25"/>
        <v>#VALUE!</v>
      </c>
      <c r="AC64" s="7" t="e">
        <f t="shared" si="4"/>
        <v>#VALUE!</v>
      </c>
      <c r="AD64" s="8" t="e">
        <f t="shared" si="26"/>
        <v>#VALUE!</v>
      </c>
      <c r="AE64" s="6">
        <v>0.18</v>
      </c>
      <c r="AF64" s="8">
        <f t="shared" si="5"/>
        <v>9.730136986301369E-3</v>
      </c>
      <c r="AG64" s="7" t="e">
        <f t="shared" si="27"/>
        <v>#VALUE!</v>
      </c>
      <c r="AH64" s="12" t="e">
        <f t="shared" si="28"/>
        <v>#VALUE!</v>
      </c>
      <c r="AI64" s="12" t="e">
        <f t="shared" si="29"/>
        <v>#VALUE!</v>
      </c>
      <c r="AJ64" s="6">
        <v>15.5</v>
      </c>
      <c r="AK64" s="6">
        <f t="shared" si="6"/>
        <v>10.404109589041097</v>
      </c>
      <c r="AL64" s="6">
        <f t="shared" si="7"/>
        <v>5.095890410958904</v>
      </c>
      <c r="AM64" s="6">
        <f t="shared" si="8"/>
        <v>2.547945205479452</v>
      </c>
      <c r="AN64" s="6">
        <f t="shared" si="9"/>
        <v>0.56054794520547946</v>
      </c>
      <c r="AO64" s="6">
        <f t="shared" si="10"/>
        <v>5.6054794520547947E-3</v>
      </c>
      <c r="AP64" s="6">
        <f t="shared" si="11"/>
        <v>8.8086105675146773E-3</v>
      </c>
      <c r="AQ64" s="7">
        <f t="shared" si="30"/>
        <v>0</v>
      </c>
      <c r="AR64" s="12">
        <f t="shared" si="31"/>
        <v>0</v>
      </c>
      <c r="AS64" s="6">
        <f t="shared" si="32"/>
        <v>1.9873972602739727</v>
      </c>
      <c r="AT64" s="6">
        <f t="shared" si="12"/>
        <v>3.9747945205479453E-2</v>
      </c>
      <c r="AU64" s="6">
        <f t="shared" si="13"/>
        <v>6.2461056751467715E-2</v>
      </c>
      <c r="AV64" s="7">
        <f t="shared" si="33"/>
        <v>0</v>
      </c>
      <c r="AW64" s="12">
        <f t="shared" si="34"/>
        <v>0</v>
      </c>
      <c r="AX64" s="13" t="e">
        <f t="shared" si="35"/>
        <v>#VALUE!</v>
      </c>
      <c r="AY64" s="13" t="e">
        <f t="shared" si="36"/>
        <v>#VALUE!</v>
      </c>
      <c r="AZ64" s="13" t="e">
        <f t="shared" si="37"/>
        <v>#VALUE!</v>
      </c>
      <c r="BA64" s="17" t="e">
        <f t="shared" si="38"/>
        <v>#VALUE!</v>
      </c>
    </row>
    <row r="65" spans="5:53" x14ac:dyDescent="0.25">
      <c r="G65" s="6">
        <f t="shared" si="14"/>
        <v>0</v>
      </c>
      <c r="L65" s="8" t="b">
        <f t="shared" si="15"/>
        <v>0</v>
      </c>
      <c r="M65" s="10">
        <f t="shared" si="0"/>
        <v>0</v>
      </c>
      <c r="N65" s="8">
        <f t="shared" si="16"/>
        <v>0</v>
      </c>
      <c r="O65" s="6" t="str">
        <f t="shared" si="17"/>
        <v/>
      </c>
      <c r="P65" s="6" t="e">
        <f t="shared" si="39"/>
        <v>#VALUE!</v>
      </c>
      <c r="Q65" s="8" t="e">
        <f t="shared" si="18"/>
        <v>#VALUE!</v>
      </c>
      <c r="R65" s="8">
        <f t="shared" si="19"/>
        <v>0.94799999999999995</v>
      </c>
      <c r="S65" s="8">
        <f t="shared" si="20"/>
        <v>0</v>
      </c>
      <c r="T65" s="6">
        <f t="shared" si="21"/>
        <v>0</v>
      </c>
      <c r="U65" s="6">
        <f t="shared" si="22"/>
        <v>0</v>
      </c>
      <c r="V65" s="6">
        <v>150</v>
      </c>
      <c r="W65" s="8">
        <f t="shared" si="2"/>
        <v>0</v>
      </c>
      <c r="X65" s="11" t="e">
        <f t="shared" si="23"/>
        <v>#VALUE!</v>
      </c>
      <c r="Y65" s="6">
        <v>71</v>
      </c>
      <c r="Z65" s="6">
        <f t="shared" si="3"/>
        <v>0.53148318112676063</v>
      </c>
      <c r="AA65" s="11" t="e">
        <f t="shared" si="24"/>
        <v>#VALUE!</v>
      </c>
      <c r="AB65" s="6" t="e">
        <f t="shared" si="25"/>
        <v>#VALUE!</v>
      </c>
      <c r="AC65" s="7" t="e">
        <f t="shared" si="4"/>
        <v>#VALUE!</v>
      </c>
      <c r="AD65" s="8" t="e">
        <f t="shared" si="26"/>
        <v>#VALUE!</v>
      </c>
      <c r="AE65" s="6">
        <v>0.18</v>
      </c>
      <c r="AF65" s="8">
        <f t="shared" si="5"/>
        <v>9.730136986301369E-3</v>
      </c>
      <c r="AG65" s="7" t="e">
        <f t="shared" si="27"/>
        <v>#VALUE!</v>
      </c>
      <c r="AH65" s="12" t="e">
        <f t="shared" si="28"/>
        <v>#VALUE!</v>
      </c>
      <c r="AI65" s="12" t="e">
        <f t="shared" si="29"/>
        <v>#VALUE!</v>
      </c>
      <c r="AJ65" s="6">
        <v>15.5</v>
      </c>
      <c r="AK65" s="6">
        <f t="shared" si="6"/>
        <v>10.404109589041097</v>
      </c>
      <c r="AL65" s="6">
        <f t="shared" si="7"/>
        <v>5.095890410958904</v>
      </c>
      <c r="AM65" s="6">
        <f t="shared" si="8"/>
        <v>2.547945205479452</v>
      </c>
      <c r="AN65" s="6">
        <f t="shared" si="9"/>
        <v>0.56054794520547946</v>
      </c>
      <c r="AO65" s="6">
        <f t="shared" si="10"/>
        <v>5.6054794520547947E-3</v>
      </c>
      <c r="AP65" s="6">
        <f t="shared" si="11"/>
        <v>8.8086105675146773E-3</v>
      </c>
      <c r="AQ65" s="7">
        <f t="shared" si="30"/>
        <v>0</v>
      </c>
      <c r="AR65" s="12">
        <f t="shared" si="31"/>
        <v>0</v>
      </c>
      <c r="AS65" s="6">
        <f t="shared" si="32"/>
        <v>1.9873972602739727</v>
      </c>
      <c r="AT65" s="6">
        <f t="shared" si="12"/>
        <v>3.9747945205479453E-2</v>
      </c>
      <c r="AU65" s="6">
        <f t="shared" si="13"/>
        <v>6.2461056751467715E-2</v>
      </c>
      <c r="AV65" s="7">
        <f t="shared" si="33"/>
        <v>0</v>
      </c>
      <c r="AW65" s="12">
        <f t="shared" si="34"/>
        <v>0</v>
      </c>
      <c r="AX65" s="13" t="e">
        <f t="shared" si="35"/>
        <v>#VALUE!</v>
      </c>
      <c r="AY65" s="13" t="e">
        <f t="shared" si="36"/>
        <v>#VALUE!</v>
      </c>
      <c r="AZ65" s="13" t="e">
        <f t="shared" si="37"/>
        <v>#VALUE!</v>
      </c>
      <c r="BA65" s="17" t="e">
        <f t="shared" si="38"/>
        <v>#VALUE!</v>
      </c>
    </row>
    <row r="66" spans="5:53" x14ac:dyDescent="0.25">
      <c r="G66" s="6">
        <f t="shared" si="14"/>
        <v>0</v>
      </c>
      <c r="L66" s="8" t="b">
        <f t="shared" si="15"/>
        <v>0</v>
      </c>
      <c r="M66" s="10">
        <f t="shared" ref="M66:M129" si="40">0.315*L66^0.75</f>
        <v>0</v>
      </c>
      <c r="N66" s="8">
        <f t="shared" si="16"/>
        <v>0</v>
      </c>
      <c r="O66" s="6" t="str">
        <f t="shared" si="17"/>
        <v/>
      </c>
      <c r="P66" s="6" t="e">
        <f t="shared" si="39"/>
        <v>#VALUE!</v>
      </c>
      <c r="Q66" s="8" t="e">
        <f t="shared" si="18"/>
        <v>#VALUE!</v>
      </c>
      <c r="R66" s="8">
        <f t="shared" si="19"/>
        <v>0.94799999999999995</v>
      </c>
      <c r="S66" s="8">
        <f t="shared" si="20"/>
        <v>0</v>
      </c>
      <c r="T66" s="6">
        <f t="shared" si="21"/>
        <v>0</v>
      </c>
      <c r="U66" s="6">
        <f t="shared" si="22"/>
        <v>0</v>
      </c>
      <c r="V66" s="6">
        <v>150</v>
      </c>
      <c r="W66" s="8">
        <f t="shared" ref="W66:W129" si="41">V66*U66</f>
        <v>0</v>
      </c>
      <c r="X66" s="11" t="e">
        <f t="shared" si="23"/>
        <v>#VALUE!</v>
      </c>
      <c r="Y66" s="6">
        <v>71</v>
      </c>
      <c r="Z66" s="6">
        <f t="shared" ref="Z66:Z129" si="42">(1.123-(4.092*0.001*Y66)+(1.126*0.00001*(Y66*Y66))-(25.4/Y66))</f>
        <v>0.53148318112676063</v>
      </c>
      <c r="AA66" s="11" t="e">
        <f t="shared" si="24"/>
        <v>#VALUE!</v>
      </c>
      <c r="AB66" s="6" t="e">
        <f t="shared" si="25"/>
        <v>#VALUE!</v>
      </c>
      <c r="AC66" s="7" t="e">
        <f t="shared" ref="AC66:AC129" si="43">AA66*0.055/55.65</f>
        <v>#VALUE!</v>
      </c>
      <c r="AD66" s="8" t="e">
        <f t="shared" si="26"/>
        <v>#VALUE!</v>
      </c>
      <c r="AE66" s="6">
        <v>0.18</v>
      </c>
      <c r="AF66" s="8">
        <f t="shared" ref="AF66:AF129" si="44">(0.0047*245+0.02*120)/365</f>
        <v>9.730136986301369E-3</v>
      </c>
      <c r="AG66" s="7" t="e">
        <f t="shared" si="27"/>
        <v>#VALUE!</v>
      </c>
      <c r="AH66" s="12" t="e">
        <f t="shared" si="28"/>
        <v>#VALUE!</v>
      </c>
      <c r="AI66" s="12" t="e">
        <f t="shared" si="29"/>
        <v>#VALUE!</v>
      </c>
      <c r="AJ66" s="6">
        <v>15.5</v>
      </c>
      <c r="AK66" s="6">
        <f t="shared" ref="AK66:AK129" si="45">AJ66*(245/365)</f>
        <v>10.404109589041097</v>
      </c>
      <c r="AL66" s="6">
        <f t="shared" ref="AL66:AL129" si="46">AJ66*(120/365)</f>
        <v>5.095890410958904</v>
      </c>
      <c r="AM66" s="6">
        <f t="shared" ref="AM66:AM129" si="47">0.5*AL66</f>
        <v>2.547945205479452</v>
      </c>
      <c r="AN66" s="6">
        <f t="shared" ref="AN66:AN129" si="48">0.22*AM66</f>
        <v>0.56054794520547946</v>
      </c>
      <c r="AO66" s="6">
        <f t="shared" ref="AO66:AO129" si="49">0.01*AN66</f>
        <v>5.6054794520547947E-3</v>
      </c>
      <c r="AP66" s="6">
        <f t="shared" ref="AP66:AP129" si="50">AO66*44/28</f>
        <v>8.8086105675146773E-3</v>
      </c>
      <c r="AQ66" s="7">
        <f t="shared" si="30"/>
        <v>0</v>
      </c>
      <c r="AR66" s="12">
        <f t="shared" si="31"/>
        <v>0</v>
      </c>
      <c r="AS66" s="6">
        <f t="shared" si="32"/>
        <v>1.9873972602739727</v>
      </c>
      <c r="AT66" s="6">
        <f t="shared" ref="AT66:AT129" si="51">0.02*AS66</f>
        <v>3.9747945205479453E-2</v>
      </c>
      <c r="AU66" s="6">
        <f t="shared" ref="AU66:AU129" si="52">AT66*44/28</f>
        <v>6.2461056751467715E-2</v>
      </c>
      <c r="AV66" s="7">
        <f t="shared" si="33"/>
        <v>0</v>
      </c>
      <c r="AW66" s="12">
        <f t="shared" si="34"/>
        <v>0</v>
      </c>
      <c r="AX66" s="13" t="e">
        <f t="shared" si="35"/>
        <v>#VALUE!</v>
      </c>
      <c r="AY66" s="13" t="e">
        <f t="shared" si="36"/>
        <v>#VALUE!</v>
      </c>
      <c r="AZ66" s="13" t="e">
        <f t="shared" si="37"/>
        <v>#VALUE!</v>
      </c>
      <c r="BA66" s="17" t="e">
        <f t="shared" si="38"/>
        <v>#VALUE!</v>
      </c>
    </row>
    <row r="67" spans="5:53" x14ac:dyDescent="0.25">
      <c r="G67" s="6">
        <f t="shared" ref="G67:G130" si="53">F67-E67</f>
        <v>0</v>
      </c>
      <c r="L67" s="8" t="b">
        <f t="shared" ref="L67:L130" si="54">IF(C67="DR",48.2,IF(C67="SA",66,IF(C67="SR",59.5,IF(C67="MLK",58))))</f>
        <v>0</v>
      </c>
      <c r="M67" s="10">
        <f t="shared" si="40"/>
        <v>0</v>
      </c>
      <c r="N67" s="8">
        <f t="shared" ref="N67:N130" si="55">M67*G67</f>
        <v>0</v>
      </c>
      <c r="O67" s="6" t="str">
        <f t="shared" ref="O67:O130" si="56">IF(C67="DR",0.024,IF(C67="SA",0.019,IF(C67="SR",0.019,IF(C67="MLK",0.019,""))))</f>
        <v/>
      </c>
      <c r="P67" s="6" t="e">
        <f t="shared" si="39"/>
        <v>#VALUE!</v>
      </c>
      <c r="Q67" s="8" t="e">
        <f t="shared" ref="Q67:Q130" si="57">P67*G67*(245/365)</f>
        <v>#VALUE!</v>
      </c>
      <c r="R67" s="8">
        <f t="shared" ref="R67:R130" si="58">(0.376*I67)+(0.209*J67)+0.948</f>
        <v>0.94799999999999995</v>
      </c>
      <c r="S67" s="8">
        <f t="shared" ref="S67:S130" si="59">R67*K67</f>
        <v>0</v>
      </c>
      <c r="T67" s="6">
        <f t="shared" ref="T67:T130" si="60">IF(H67=0,0,IF(H67=1,0.077,IF(H67=2,0.126,IF(H67&gt;2,0.15,""))))</f>
        <v>0</v>
      </c>
      <c r="U67" s="6">
        <f t="shared" ref="U67:U130" si="61">T67*M67</f>
        <v>0</v>
      </c>
      <c r="V67" s="6">
        <v>150</v>
      </c>
      <c r="W67" s="8">
        <f t="shared" si="41"/>
        <v>0</v>
      </c>
      <c r="X67" s="11" t="e">
        <f t="shared" ref="X67:X130" si="62">N67+Q67+S67+W67</f>
        <v>#VALUE!</v>
      </c>
      <c r="Y67" s="6">
        <v>71</v>
      </c>
      <c r="Z67" s="6">
        <f t="shared" si="42"/>
        <v>0.53148318112676063</v>
      </c>
      <c r="AA67" s="11" t="e">
        <f t="shared" ref="AA67:AA130" si="63">(X67/(Z67*Y67/100))</f>
        <v>#VALUE!</v>
      </c>
      <c r="AB67" s="6" t="e">
        <f t="shared" ref="AB67:AB130" si="64">AA67/G67</f>
        <v>#VALUE!</v>
      </c>
      <c r="AC67" s="7" t="e">
        <f t="shared" si="43"/>
        <v>#VALUE!</v>
      </c>
      <c r="AD67" s="8" t="e">
        <f t="shared" ref="AD67:AD130" si="65">(AB67*(1-Y67/100)+(0.04*AB67))*(0.92/18.45)</f>
        <v>#VALUE!</v>
      </c>
      <c r="AE67" s="6">
        <v>0.18</v>
      </c>
      <c r="AF67" s="8">
        <f t="shared" si="44"/>
        <v>9.730136986301369E-3</v>
      </c>
      <c r="AG67" s="7" t="e">
        <f t="shared" ref="AG67:AG130" si="66">(AD67*G67)*(AE67*0.67*AF67)</f>
        <v>#VALUE!</v>
      </c>
      <c r="AH67" s="12" t="e">
        <f t="shared" ref="AH67:AH130" si="67">AC67*28</f>
        <v>#VALUE!</v>
      </c>
      <c r="AI67" s="12" t="e">
        <f t="shared" ref="AI67:AI130" si="68">AG67*28</f>
        <v>#VALUE!</v>
      </c>
      <c r="AJ67" s="6">
        <v>15.5</v>
      </c>
      <c r="AK67" s="6">
        <f t="shared" si="45"/>
        <v>10.404109589041097</v>
      </c>
      <c r="AL67" s="6">
        <f t="shared" si="46"/>
        <v>5.095890410958904</v>
      </c>
      <c r="AM67" s="6">
        <f t="shared" si="47"/>
        <v>2.547945205479452</v>
      </c>
      <c r="AN67" s="6">
        <f t="shared" si="48"/>
        <v>0.56054794520547946</v>
      </c>
      <c r="AO67" s="6">
        <f t="shared" si="49"/>
        <v>5.6054794520547947E-3</v>
      </c>
      <c r="AP67" s="6">
        <f t="shared" si="50"/>
        <v>8.8086105675146773E-3</v>
      </c>
      <c r="AQ67" s="7">
        <f t="shared" ref="AQ67:AQ130" si="69">AP67/365*G67</f>
        <v>0</v>
      </c>
      <c r="AR67" s="12">
        <f t="shared" ref="AR67:AR130" si="70">265*AQ67</f>
        <v>0</v>
      </c>
      <c r="AS67" s="6">
        <f t="shared" ref="AS67:AS130" si="71">0.78*AM67</f>
        <v>1.9873972602739727</v>
      </c>
      <c r="AT67" s="6">
        <f t="shared" si="51"/>
        <v>3.9747945205479453E-2</v>
      </c>
      <c r="AU67" s="6">
        <f t="shared" si="52"/>
        <v>6.2461056751467715E-2</v>
      </c>
      <c r="AV67" s="7">
        <f t="shared" ref="AV67:AV130" si="72">AU67/365*G67</f>
        <v>0</v>
      </c>
      <c r="AW67" s="12">
        <f t="shared" ref="AW67:AW130" si="73">AV67*265</f>
        <v>0</v>
      </c>
      <c r="AX67" s="13" t="e">
        <f t="shared" ref="AX67:AX130" si="74">AH67+AI67+AR67+AW67</f>
        <v>#VALUE!</v>
      </c>
      <c r="AY67" s="13" t="e">
        <f t="shared" ref="AY67:AY130" si="75">AX67/G67*365</f>
        <v>#VALUE!</v>
      </c>
      <c r="AZ67" s="13" t="e">
        <f t="shared" ref="AZ67:AZ130" si="76">AX67/K67</f>
        <v>#VALUE!</v>
      </c>
      <c r="BA67" s="17" t="e">
        <f t="shared" ref="BA67:BA130" si="77">AZ67</f>
        <v>#VALUE!</v>
      </c>
    </row>
    <row r="68" spans="5:53" x14ac:dyDescent="0.25">
      <c r="G68" s="6">
        <f t="shared" si="53"/>
        <v>0</v>
      </c>
      <c r="L68" s="8" t="b">
        <f t="shared" si="54"/>
        <v>0</v>
      </c>
      <c r="M68" s="10">
        <f t="shared" si="40"/>
        <v>0</v>
      </c>
      <c r="N68" s="8">
        <f t="shared" si="55"/>
        <v>0</v>
      </c>
      <c r="O68" s="6" t="str">
        <f t="shared" si="56"/>
        <v/>
      </c>
      <c r="P68" s="6" t="e">
        <f t="shared" si="39"/>
        <v>#VALUE!</v>
      </c>
      <c r="Q68" s="8" t="e">
        <f t="shared" si="57"/>
        <v>#VALUE!</v>
      </c>
      <c r="R68" s="8">
        <f t="shared" si="58"/>
        <v>0.94799999999999995</v>
      </c>
      <c r="S68" s="8">
        <f t="shared" si="59"/>
        <v>0</v>
      </c>
      <c r="T68" s="6">
        <f t="shared" si="60"/>
        <v>0</v>
      </c>
      <c r="U68" s="6">
        <f t="shared" si="61"/>
        <v>0</v>
      </c>
      <c r="V68" s="6">
        <v>150</v>
      </c>
      <c r="W68" s="8">
        <f t="shared" si="41"/>
        <v>0</v>
      </c>
      <c r="X68" s="11" t="e">
        <f t="shared" si="62"/>
        <v>#VALUE!</v>
      </c>
      <c r="Y68" s="6">
        <v>71</v>
      </c>
      <c r="Z68" s="6">
        <f t="shared" si="42"/>
        <v>0.53148318112676063</v>
      </c>
      <c r="AA68" s="11" t="e">
        <f t="shared" si="63"/>
        <v>#VALUE!</v>
      </c>
      <c r="AB68" s="6" t="e">
        <f t="shared" si="64"/>
        <v>#VALUE!</v>
      </c>
      <c r="AC68" s="7" t="e">
        <f t="shared" si="43"/>
        <v>#VALUE!</v>
      </c>
      <c r="AD68" s="8" t="e">
        <f t="shared" si="65"/>
        <v>#VALUE!</v>
      </c>
      <c r="AE68" s="6">
        <v>0.18</v>
      </c>
      <c r="AF68" s="8">
        <f t="shared" si="44"/>
        <v>9.730136986301369E-3</v>
      </c>
      <c r="AG68" s="7" t="e">
        <f t="shared" si="66"/>
        <v>#VALUE!</v>
      </c>
      <c r="AH68" s="12" t="e">
        <f t="shared" si="67"/>
        <v>#VALUE!</v>
      </c>
      <c r="AI68" s="12" t="e">
        <f t="shared" si="68"/>
        <v>#VALUE!</v>
      </c>
      <c r="AJ68" s="6">
        <v>15.5</v>
      </c>
      <c r="AK68" s="6">
        <f t="shared" si="45"/>
        <v>10.404109589041097</v>
      </c>
      <c r="AL68" s="6">
        <f t="shared" si="46"/>
        <v>5.095890410958904</v>
      </c>
      <c r="AM68" s="6">
        <f t="shared" si="47"/>
        <v>2.547945205479452</v>
      </c>
      <c r="AN68" s="6">
        <f t="shared" si="48"/>
        <v>0.56054794520547946</v>
      </c>
      <c r="AO68" s="6">
        <f t="shared" si="49"/>
        <v>5.6054794520547947E-3</v>
      </c>
      <c r="AP68" s="6">
        <f t="shared" si="50"/>
        <v>8.8086105675146773E-3</v>
      </c>
      <c r="AQ68" s="7">
        <f t="shared" si="69"/>
        <v>0</v>
      </c>
      <c r="AR68" s="12">
        <f t="shared" si="70"/>
        <v>0</v>
      </c>
      <c r="AS68" s="6">
        <f t="shared" si="71"/>
        <v>1.9873972602739727</v>
      </c>
      <c r="AT68" s="6">
        <f t="shared" si="51"/>
        <v>3.9747945205479453E-2</v>
      </c>
      <c r="AU68" s="6">
        <f t="shared" si="52"/>
        <v>6.2461056751467715E-2</v>
      </c>
      <c r="AV68" s="7">
        <f t="shared" si="72"/>
        <v>0</v>
      </c>
      <c r="AW68" s="12">
        <f t="shared" si="73"/>
        <v>0</v>
      </c>
      <c r="AX68" s="13" t="e">
        <f t="shared" si="74"/>
        <v>#VALUE!</v>
      </c>
      <c r="AY68" s="13" t="e">
        <f t="shared" si="75"/>
        <v>#VALUE!</v>
      </c>
      <c r="AZ68" s="13" t="e">
        <f t="shared" si="76"/>
        <v>#VALUE!</v>
      </c>
      <c r="BA68" s="17" t="e">
        <f t="shared" si="77"/>
        <v>#VALUE!</v>
      </c>
    </row>
    <row r="69" spans="5:53" x14ac:dyDescent="0.25">
      <c r="G69" s="6">
        <f t="shared" si="53"/>
        <v>0</v>
      </c>
      <c r="L69" s="8" t="b">
        <f t="shared" si="54"/>
        <v>0</v>
      </c>
      <c r="M69" s="10">
        <f t="shared" si="40"/>
        <v>0</v>
      </c>
      <c r="N69" s="8">
        <f t="shared" si="55"/>
        <v>0</v>
      </c>
      <c r="O69" s="6" t="str">
        <f t="shared" si="56"/>
        <v/>
      </c>
      <c r="P69" s="6" t="e">
        <f t="shared" si="39"/>
        <v>#VALUE!</v>
      </c>
      <c r="Q69" s="8" t="e">
        <f t="shared" si="57"/>
        <v>#VALUE!</v>
      </c>
      <c r="R69" s="8">
        <f t="shared" si="58"/>
        <v>0.94799999999999995</v>
      </c>
      <c r="S69" s="8">
        <f t="shared" si="59"/>
        <v>0</v>
      </c>
      <c r="T69" s="6">
        <f t="shared" si="60"/>
        <v>0</v>
      </c>
      <c r="U69" s="6">
        <f t="shared" si="61"/>
        <v>0</v>
      </c>
      <c r="V69" s="6">
        <v>150</v>
      </c>
      <c r="W69" s="8">
        <f t="shared" si="41"/>
        <v>0</v>
      </c>
      <c r="X69" s="11" t="e">
        <f t="shared" si="62"/>
        <v>#VALUE!</v>
      </c>
      <c r="Y69" s="6">
        <v>71</v>
      </c>
      <c r="Z69" s="6">
        <f t="shared" si="42"/>
        <v>0.53148318112676063</v>
      </c>
      <c r="AA69" s="11" t="e">
        <f t="shared" si="63"/>
        <v>#VALUE!</v>
      </c>
      <c r="AB69" s="6" t="e">
        <f t="shared" si="64"/>
        <v>#VALUE!</v>
      </c>
      <c r="AC69" s="7" t="e">
        <f t="shared" si="43"/>
        <v>#VALUE!</v>
      </c>
      <c r="AD69" s="8" t="e">
        <f t="shared" si="65"/>
        <v>#VALUE!</v>
      </c>
      <c r="AE69" s="6">
        <v>0.18</v>
      </c>
      <c r="AF69" s="8">
        <f t="shared" si="44"/>
        <v>9.730136986301369E-3</v>
      </c>
      <c r="AG69" s="7" t="e">
        <f t="shared" si="66"/>
        <v>#VALUE!</v>
      </c>
      <c r="AH69" s="12" t="e">
        <f t="shared" si="67"/>
        <v>#VALUE!</v>
      </c>
      <c r="AI69" s="12" t="e">
        <f t="shared" si="68"/>
        <v>#VALUE!</v>
      </c>
      <c r="AJ69" s="6">
        <v>15.5</v>
      </c>
      <c r="AK69" s="6">
        <f t="shared" si="45"/>
        <v>10.404109589041097</v>
      </c>
      <c r="AL69" s="6">
        <f t="shared" si="46"/>
        <v>5.095890410958904</v>
      </c>
      <c r="AM69" s="6">
        <f t="shared" si="47"/>
        <v>2.547945205479452</v>
      </c>
      <c r="AN69" s="6">
        <f t="shared" si="48"/>
        <v>0.56054794520547946</v>
      </c>
      <c r="AO69" s="6">
        <f t="shared" si="49"/>
        <v>5.6054794520547947E-3</v>
      </c>
      <c r="AP69" s="6">
        <f t="shared" si="50"/>
        <v>8.8086105675146773E-3</v>
      </c>
      <c r="AQ69" s="7">
        <f t="shared" si="69"/>
        <v>0</v>
      </c>
      <c r="AR69" s="12">
        <f t="shared" si="70"/>
        <v>0</v>
      </c>
      <c r="AS69" s="6">
        <f t="shared" si="71"/>
        <v>1.9873972602739727</v>
      </c>
      <c r="AT69" s="6">
        <f t="shared" si="51"/>
        <v>3.9747945205479453E-2</v>
      </c>
      <c r="AU69" s="6">
        <f t="shared" si="52"/>
        <v>6.2461056751467715E-2</v>
      </c>
      <c r="AV69" s="7">
        <f t="shared" si="72"/>
        <v>0</v>
      </c>
      <c r="AW69" s="12">
        <f t="shared" si="73"/>
        <v>0</v>
      </c>
      <c r="AX69" s="13" t="e">
        <f t="shared" si="74"/>
        <v>#VALUE!</v>
      </c>
      <c r="AY69" s="13" t="e">
        <f t="shared" si="75"/>
        <v>#VALUE!</v>
      </c>
      <c r="AZ69" s="13" t="e">
        <f t="shared" si="76"/>
        <v>#VALUE!</v>
      </c>
      <c r="BA69" s="17" t="e">
        <f t="shared" si="77"/>
        <v>#VALUE!</v>
      </c>
    </row>
    <row r="70" spans="5:53" x14ac:dyDescent="0.25">
      <c r="G70" s="6">
        <f t="shared" si="53"/>
        <v>0</v>
      </c>
      <c r="L70" s="8" t="b">
        <f t="shared" si="54"/>
        <v>0</v>
      </c>
      <c r="M70" s="10">
        <f t="shared" si="40"/>
        <v>0</v>
      </c>
      <c r="N70" s="8">
        <f t="shared" si="55"/>
        <v>0</v>
      </c>
      <c r="O70" s="6" t="str">
        <f t="shared" si="56"/>
        <v/>
      </c>
      <c r="P70" s="6" t="e">
        <f t="shared" si="39"/>
        <v>#VALUE!</v>
      </c>
      <c r="Q70" s="8" t="e">
        <f t="shared" si="57"/>
        <v>#VALUE!</v>
      </c>
      <c r="R70" s="8">
        <f t="shared" si="58"/>
        <v>0.94799999999999995</v>
      </c>
      <c r="S70" s="8">
        <f t="shared" si="59"/>
        <v>0</v>
      </c>
      <c r="T70" s="6">
        <f t="shared" si="60"/>
        <v>0</v>
      </c>
      <c r="U70" s="6">
        <f t="shared" si="61"/>
        <v>0</v>
      </c>
      <c r="V70" s="6">
        <v>150</v>
      </c>
      <c r="W70" s="8">
        <f t="shared" si="41"/>
        <v>0</v>
      </c>
      <c r="X70" s="11" t="e">
        <f t="shared" si="62"/>
        <v>#VALUE!</v>
      </c>
      <c r="Y70" s="6">
        <v>71</v>
      </c>
      <c r="Z70" s="6">
        <f t="shared" si="42"/>
        <v>0.53148318112676063</v>
      </c>
      <c r="AA70" s="11" t="e">
        <f t="shared" si="63"/>
        <v>#VALUE!</v>
      </c>
      <c r="AB70" s="6" t="e">
        <f t="shared" si="64"/>
        <v>#VALUE!</v>
      </c>
      <c r="AC70" s="7" t="e">
        <f t="shared" si="43"/>
        <v>#VALUE!</v>
      </c>
      <c r="AD70" s="8" t="e">
        <f t="shared" si="65"/>
        <v>#VALUE!</v>
      </c>
      <c r="AE70" s="6">
        <v>0.18</v>
      </c>
      <c r="AF70" s="8">
        <f t="shared" si="44"/>
        <v>9.730136986301369E-3</v>
      </c>
      <c r="AG70" s="7" t="e">
        <f t="shared" si="66"/>
        <v>#VALUE!</v>
      </c>
      <c r="AH70" s="12" t="e">
        <f t="shared" si="67"/>
        <v>#VALUE!</v>
      </c>
      <c r="AI70" s="12" t="e">
        <f t="shared" si="68"/>
        <v>#VALUE!</v>
      </c>
      <c r="AJ70" s="6">
        <v>15.5</v>
      </c>
      <c r="AK70" s="6">
        <f t="shared" si="45"/>
        <v>10.404109589041097</v>
      </c>
      <c r="AL70" s="6">
        <f t="shared" si="46"/>
        <v>5.095890410958904</v>
      </c>
      <c r="AM70" s="6">
        <f t="shared" si="47"/>
        <v>2.547945205479452</v>
      </c>
      <c r="AN70" s="6">
        <f t="shared" si="48"/>
        <v>0.56054794520547946</v>
      </c>
      <c r="AO70" s="6">
        <f t="shared" si="49"/>
        <v>5.6054794520547947E-3</v>
      </c>
      <c r="AP70" s="6">
        <f t="shared" si="50"/>
        <v>8.8086105675146773E-3</v>
      </c>
      <c r="AQ70" s="7">
        <f t="shared" si="69"/>
        <v>0</v>
      </c>
      <c r="AR70" s="12">
        <f t="shared" si="70"/>
        <v>0</v>
      </c>
      <c r="AS70" s="6">
        <f t="shared" si="71"/>
        <v>1.9873972602739727</v>
      </c>
      <c r="AT70" s="6">
        <f t="shared" si="51"/>
        <v>3.9747945205479453E-2</v>
      </c>
      <c r="AU70" s="6">
        <f t="shared" si="52"/>
        <v>6.2461056751467715E-2</v>
      </c>
      <c r="AV70" s="7">
        <f t="shared" si="72"/>
        <v>0</v>
      </c>
      <c r="AW70" s="12">
        <f t="shared" si="73"/>
        <v>0</v>
      </c>
      <c r="AX70" s="13" t="e">
        <f t="shared" si="74"/>
        <v>#VALUE!</v>
      </c>
      <c r="AY70" s="13" t="e">
        <f t="shared" si="75"/>
        <v>#VALUE!</v>
      </c>
      <c r="AZ70" s="13" t="e">
        <f t="shared" si="76"/>
        <v>#VALUE!</v>
      </c>
      <c r="BA70" s="17" t="e">
        <f t="shared" si="77"/>
        <v>#VALUE!</v>
      </c>
    </row>
    <row r="71" spans="5:53" x14ac:dyDescent="0.25">
      <c r="E71" s="9"/>
      <c r="F71" s="9"/>
      <c r="G71" s="6">
        <f t="shared" si="53"/>
        <v>0</v>
      </c>
      <c r="L71" s="8" t="b">
        <f t="shared" si="54"/>
        <v>0</v>
      </c>
      <c r="M71" s="10">
        <f t="shared" si="40"/>
        <v>0</v>
      </c>
      <c r="N71" s="8">
        <f t="shared" si="55"/>
        <v>0</v>
      </c>
      <c r="O71" s="6" t="str">
        <f t="shared" si="56"/>
        <v/>
      </c>
      <c r="P71" s="6" t="e">
        <f t="shared" si="39"/>
        <v>#VALUE!</v>
      </c>
      <c r="Q71" s="8" t="e">
        <f t="shared" si="57"/>
        <v>#VALUE!</v>
      </c>
      <c r="R71" s="8">
        <f t="shared" si="58"/>
        <v>0.94799999999999995</v>
      </c>
      <c r="S71" s="8">
        <f t="shared" si="59"/>
        <v>0</v>
      </c>
      <c r="T71" s="6">
        <f t="shared" si="60"/>
        <v>0</v>
      </c>
      <c r="U71" s="6">
        <f t="shared" si="61"/>
        <v>0</v>
      </c>
      <c r="V71" s="6">
        <v>150</v>
      </c>
      <c r="W71" s="8">
        <f t="shared" si="41"/>
        <v>0</v>
      </c>
      <c r="X71" s="11" t="e">
        <f t="shared" si="62"/>
        <v>#VALUE!</v>
      </c>
      <c r="Y71" s="6">
        <v>71</v>
      </c>
      <c r="Z71" s="6">
        <f t="shared" si="42"/>
        <v>0.53148318112676063</v>
      </c>
      <c r="AA71" s="11" t="e">
        <f t="shared" si="63"/>
        <v>#VALUE!</v>
      </c>
      <c r="AB71" s="6" t="e">
        <f t="shared" si="64"/>
        <v>#VALUE!</v>
      </c>
      <c r="AC71" s="7" t="e">
        <f t="shared" si="43"/>
        <v>#VALUE!</v>
      </c>
      <c r="AD71" s="8" t="e">
        <f t="shared" si="65"/>
        <v>#VALUE!</v>
      </c>
      <c r="AE71" s="6">
        <v>0.18</v>
      </c>
      <c r="AF71" s="8">
        <f t="shared" si="44"/>
        <v>9.730136986301369E-3</v>
      </c>
      <c r="AG71" s="7" t="e">
        <f t="shared" si="66"/>
        <v>#VALUE!</v>
      </c>
      <c r="AH71" s="12" t="e">
        <f t="shared" si="67"/>
        <v>#VALUE!</v>
      </c>
      <c r="AI71" s="12" t="e">
        <f t="shared" si="68"/>
        <v>#VALUE!</v>
      </c>
      <c r="AJ71" s="6">
        <v>15.5</v>
      </c>
      <c r="AK71" s="6">
        <f t="shared" si="45"/>
        <v>10.404109589041097</v>
      </c>
      <c r="AL71" s="6">
        <f t="shared" si="46"/>
        <v>5.095890410958904</v>
      </c>
      <c r="AM71" s="6">
        <f t="shared" si="47"/>
        <v>2.547945205479452</v>
      </c>
      <c r="AN71" s="6">
        <f t="shared" si="48"/>
        <v>0.56054794520547946</v>
      </c>
      <c r="AO71" s="6">
        <f t="shared" si="49"/>
        <v>5.6054794520547947E-3</v>
      </c>
      <c r="AP71" s="6">
        <f t="shared" si="50"/>
        <v>8.8086105675146773E-3</v>
      </c>
      <c r="AQ71" s="7">
        <f t="shared" si="69"/>
        <v>0</v>
      </c>
      <c r="AR71" s="12">
        <f t="shared" si="70"/>
        <v>0</v>
      </c>
      <c r="AS71" s="6">
        <f t="shared" si="71"/>
        <v>1.9873972602739727</v>
      </c>
      <c r="AT71" s="6">
        <f t="shared" si="51"/>
        <v>3.9747945205479453E-2</v>
      </c>
      <c r="AU71" s="6">
        <f t="shared" si="52"/>
        <v>6.2461056751467715E-2</v>
      </c>
      <c r="AV71" s="7">
        <f t="shared" si="72"/>
        <v>0</v>
      </c>
      <c r="AW71" s="12">
        <f t="shared" si="73"/>
        <v>0</v>
      </c>
      <c r="AX71" s="13" t="e">
        <f t="shared" si="74"/>
        <v>#VALUE!</v>
      </c>
      <c r="AY71" s="13" t="e">
        <f t="shared" si="75"/>
        <v>#VALUE!</v>
      </c>
      <c r="AZ71" s="13" t="e">
        <f t="shared" si="76"/>
        <v>#VALUE!</v>
      </c>
      <c r="BA71" s="17" t="e">
        <f t="shared" si="77"/>
        <v>#VALUE!</v>
      </c>
    </row>
    <row r="72" spans="5:53" x14ac:dyDescent="0.25">
      <c r="G72" s="6">
        <f t="shared" si="53"/>
        <v>0</v>
      </c>
      <c r="L72" s="8" t="b">
        <f t="shared" si="54"/>
        <v>0</v>
      </c>
      <c r="M72" s="10">
        <f t="shared" si="40"/>
        <v>0</v>
      </c>
      <c r="N72" s="8">
        <f t="shared" si="55"/>
        <v>0</v>
      </c>
      <c r="O72" s="6" t="str">
        <f t="shared" si="56"/>
        <v/>
      </c>
      <c r="P72" s="6" t="e">
        <f t="shared" si="39"/>
        <v>#VALUE!</v>
      </c>
      <c r="Q72" s="8" t="e">
        <f t="shared" si="57"/>
        <v>#VALUE!</v>
      </c>
      <c r="R72" s="8">
        <f t="shared" si="58"/>
        <v>0.94799999999999995</v>
      </c>
      <c r="S72" s="8">
        <f t="shared" si="59"/>
        <v>0</v>
      </c>
      <c r="T72" s="6">
        <f t="shared" si="60"/>
        <v>0</v>
      </c>
      <c r="U72" s="6">
        <f t="shared" si="61"/>
        <v>0</v>
      </c>
      <c r="V72" s="6">
        <v>150</v>
      </c>
      <c r="W72" s="8">
        <f t="shared" si="41"/>
        <v>0</v>
      </c>
      <c r="X72" s="11" t="e">
        <f t="shared" si="62"/>
        <v>#VALUE!</v>
      </c>
      <c r="Y72" s="6">
        <v>71</v>
      </c>
      <c r="Z72" s="6">
        <f t="shared" si="42"/>
        <v>0.53148318112676063</v>
      </c>
      <c r="AA72" s="11" t="e">
        <f t="shared" si="63"/>
        <v>#VALUE!</v>
      </c>
      <c r="AB72" s="6" t="e">
        <f t="shared" si="64"/>
        <v>#VALUE!</v>
      </c>
      <c r="AC72" s="7" t="e">
        <f t="shared" si="43"/>
        <v>#VALUE!</v>
      </c>
      <c r="AD72" s="8" t="e">
        <f t="shared" si="65"/>
        <v>#VALUE!</v>
      </c>
      <c r="AE72" s="6">
        <v>0.18</v>
      </c>
      <c r="AF72" s="8">
        <f t="shared" si="44"/>
        <v>9.730136986301369E-3</v>
      </c>
      <c r="AG72" s="7" t="e">
        <f t="shared" si="66"/>
        <v>#VALUE!</v>
      </c>
      <c r="AH72" s="12" t="e">
        <f t="shared" si="67"/>
        <v>#VALUE!</v>
      </c>
      <c r="AI72" s="12" t="e">
        <f t="shared" si="68"/>
        <v>#VALUE!</v>
      </c>
      <c r="AJ72" s="6">
        <v>15.5</v>
      </c>
      <c r="AK72" s="6">
        <f t="shared" si="45"/>
        <v>10.404109589041097</v>
      </c>
      <c r="AL72" s="6">
        <f t="shared" si="46"/>
        <v>5.095890410958904</v>
      </c>
      <c r="AM72" s="6">
        <f t="shared" si="47"/>
        <v>2.547945205479452</v>
      </c>
      <c r="AN72" s="6">
        <f t="shared" si="48"/>
        <v>0.56054794520547946</v>
      </c>
      <c r="AO72" s="6">
        <f t="shared" si="49"/>
        <v>5.6054794520547947E-3</v>
      </c>
      <c r="AP72" s="6">
        <f t="shared" si="50"/>
        <v>8.8086105675146773E-3</v>
      </c>
      <c r="AQ72" s="7">
        <f t="shared" si="69"/>
        <v>0</v>
      </c>
      <c r="AR72" s="12">
        <f t="shared" si="70"/>
        <v>0</v>
      </c>
      <c r="AS72" s="6">
        <f t="shared" si="71"/>
        <v>1.9873972602739727</v>
      </c>
      <c r="AT72" s="6">
        <f t="shared" si="51"/>
        <v>3.9747945205479453E-2</v>
      </c>
      <c r="AU72" s="6">
        <f t="shared" si="52"/>
        <v>6.2461056751467715E-2</v>
      </c>
      <c r="AV72" s="7">
        <f t="shared" si="72"/>
        <v>0</v>
      </c>
      <c r="AW72" s="12">
        <f t="shared" si="73"/>
        <v>0</v>
      </c>
      <c r="AX72" s="13" t="e">
        <f t="shared" si="74"/>
        <v>#VALUE!</v>
      </c>
      <c r="AY72" s="13" t="e">
        <f t="shared" si="75"/>
        <v>#VALUE!</v>
      </c>
      <c r="AZ72" s="13" t="e">
        <f t="shared" si="76"/>
        <v>#VALUE!</v>
      </c>
      <c r="BA72" s="17" t="e">
        <f t="shared" si="77"/>
        <v>#VALUE!</v>
      </c>
    </row>
    <row r="73" spans="5:53" x14ac:dyDescent="0.25">
      <c r="G73" s="6">
        <f t="shared" si="53"/>
        <v>0</v>
      </c>
      <c r="L73" s="8" t="b">
        <f t="shared" si="54"/>
        <v>0</v>
      </c>
      <c r="M73" s="10">
        <f t="shared" si="40"/>
        <v>0</v>
      </c>
      <c r="N73" s="8">
        <f t="shared" si="55"/>
        <v>0</v>
      </c>
      <c r="O73" s="6" t="str">
        <f t="shared" si="56"/>
        <v/>
      </c>
      <c r="P73" s="6" t="e">
        <f t="shared" si="39"/>
        <v>#VALUE!</v>
      </c>
      <c r="Q73" s="8" t="e">
        <f t="shared" si="57"/>
        <v>#VALUE!</v>
      </c>
      <c r="R73" s="8">
        <f t="shared" si="58"/>
        <v>0.94799999999999995</v>
      </c>
      <c r="S73" s="8">
        <f t="shared" si="59"/>
        <v>0</v>
      </c>
      <c r="T73" s="6">
        <f t="shared" si="60"/>
        <v>0</v>
      </c>
      <c r="U73" s="6">
        <f t="shared" si="61"/>
        <v>0</v>
      </c>
      <c r="V73" s="6">
        <v>150</v>
      </c>
      <c r="W73" s="8">
        <f t="shared" si="41"/>
        <v>0</v>
      </c>
      <c r="X73" s="11" t="e">
        <f t="shared" si="62"/>
        <v>#VALUE!</v>
      </c>
      <c r="Y73" s="6">
        <v>71</v>
      </c>
      <c r="Z73" s="6">
        <f t="shared" si="42"/>
        <v>0.53148318112676063</v>
      </c>
      <c r="AA73" s="11" t="e">
        <f t="shared" si="63"/>
        <v>#VALUE!</v>
      </c>
      <c r="AB73" s="6" t="e">
        <f t="shared" si="64"/>
        <v>#VALUE!</v>
      </c>
      <c r="AC73" s="7" t="e">
        <f t="shared" si="43"/>
        <v>#VALUE!</v>
      </c>
      <c r="AD73" s="8" t="e">
        <f t="shared" si="65"/>
        <v>#VALUE!</v>
      </c>
      <c r="AE73" s="6">
        <v>0.18</v>
      </c>
      <c r="AF73" s="8">
        <f t="shared" si="44"/>
        <v>9.730136986301369E-3</v>
      </c>
      <c r="AG73" s="7" t="e">
        <f t="shared" si="66"/>
        <v>#VALUE!</v>
      </c>
      <c r="AH73" s="12" t="e">
        <f t="shared" si="67"/>
        <v>#VALUE!</v>
      </c>
      <c r="AI73" s="12" t="e">
        <f t="shared" si="68"/>
        <v>#VALUE!</v>
      </c>
      <c r="AJ73" s="6">
        <v>15.5</v>
      </c>
      <c r="AK73" s="6">
        <f t="shared" si="45"/>
        <v>10.404109589041097</v>
      </c>
      <c r="AL73" s="6">
        <f t="shared" si="46"/>
        <v>5.095890410958904</v>
      </c>
      <c r="AM73" s="6">
        <f t="shared" si="47"/>
        <v>2.547945205479452</v>
      </c>
      <c r="AN73" s="6">
        <f t="shared" si="48"/>
        <v>0.56054794520547946</v>
      </c>
      <c r="AO73" s="6">
        <f t="shared" si="49"/>
        <v>5.6054794520547947E-3</v>
      </c>
      <c r="AP73" s="6">
        <f t="shared" si="50"/>
        <v>8.8086105675146773E-3</v>
      </c>
      <c r="AQ73" s="7">
        <f t="shared" si="69"/>
        <v>0</v>
      </c>
      <c r="AR73" s="12">
        <f t="shared" si="70"/>
        <v>0</v>
      </c>
      <c r="AS73" s="6">
        <f t="shared" si="71"/>
        <v>1.9873972602739727</v>
      </c>
      <c r="AT73" s="6">
        <f t="shared" si="51"/>
        <v>3.9747945205479453E-2</v>
      </c>
      <c r="AU73" s="6">
        <f t="shared" si="52"/>
        <v>6.2461056751467715E-2</v>
      </c>
      <c r="AV73" s="7">
        <f t="shared" si="72"/>
        <v>0</v>
      </c>
      <c r="AW73" s="12">
        <f t="shared" si="73"/>
        <v>0</v>
      </c>
      <c r="AX73" s="13" t="e">
        <f t="shared" si="74"/>
        <v>#VALUE!</v>
      </c>
      <c r="AY73" s="13" t="e">
        <f t="shared" si="75"/>
        <v>#VALUE!</v>
      </c>
      <c r="AZ73" s="13" t="e">
        <f t="shared" si="76"/>
        <v>#VALUE!</v>
      </c>
      <c r="BA73" s="17" t="e">
        <f t="shared" si="77"/>
        <v>#VALUE!</v>
      </c>
    </row>
    <row r="74" spans="5:53" x14ac:dyDescent="0.25">
      <c r="G74" s="6">
        <f t="shared" si="53"/>
        <v>0</v>
      </c>
      <c r="L74" s="8" t="b">
        <f t="shared" si="54"/>
        <v>0</v>
      </c>
      <c r="M74" s="10">
        <f t="shared" si="40"/>
        <v>0</v>
      </c>
      <c r="N74" s="8">
        <f t="shared" si="55"/>
        <v>0</v>
      </c>
      <c r="O74" s="6" t="str">
        <f t="shared" si="56"/>
        <v/>
      </c>
      <c r="P74" s="6" t="e">
        <f t="shared" si="39"/>
        <v>#VALUE!</v>
      </c>
      <c r="Q74" s="8" t="e">
        <f t="shared" si="57"/>
        <v>#VALUE!</v>
      </c>
      <c r="R74" s="8">
        <f t="shared" si="58"/>
        <v>0.94799999999999995</v>
      </c>
      <c r="S74" s="8">
        <f t="shared" si="59"/>
        <v>0</v>
      </c>
      <c r="T74" s="6">
        <f t="shared" si="60"/>
        <v>0</v>
      </c>
      <c r="U74" s="6">
        <f t="shared" si="61"/>
        <v>0</v>
      </c>
      <c r="V74" s="6">
        <v>150</v>
      </c>
      <c r="W74" s="8">
        <f t="shared" si="41"/>
        <v>0</v>
      </c>
      <c r="X74" s="11" t="e">
        <f t="shared" si="62"/>
        <v>#VALUE!</v>
      </c>
      <c r="Y74" s="6">
        <v>71</v>
      </c>
      <c r="Z74" s="6">
        <f t="shared" si="42"/>
        <v>0.53148318112676063</v>
      </c>
      <c r="AA74" s="11" t="e">
        <f t="shared" si="63"/>
        <v>#VALUE!</v>
      </c>
      <c r="AB74" s="6" t="e">
        <f t="shared" si="64"/>
        <v>#VALUE!</v>
      </c>
      <c r="AC74" s="7" t="e">
        <f t="shared" si="43"/>
        <v>#VALUE!</v>
      </c>
      <c r="AD74" s="8" t="e">
        <f t="shared" si="65"/>
        <v>#VALUE!</v>
      </c>
      <c r="AE74" s="6">
        <v>0.18</v>
      </c>
      <c r="AF74" s="8">
        <f t="shared" si="44"/>
        <v>9.730136986301369E-3</v>
      </c>
      <c r="AG74" s="7" t="e">
        <f t="shared" si="66"/>
        <v>#VALUE!</v>
      </c>
      <c r="AH74" s="12" t="e">
        <f t="shared" si="67"/>
        <v>#VALUE!</v>
      </c>
      <c r="AI74" s="12" t="e">
        <f t="shared" si="68"/>
        <v>#VALUE!</v>
      </c>
      <c r="AJ74" s="6">
        <v>15.5</v>
      </c>
      <c r="AK74" s="6">
        <f t="shared" si="45"/>
        <v>10.404109589041097</v>
      </c>
      <c r="AL74" s="6">
        <f t="shared" si="46"/>
        <v>5.095890410958904</v>
      </c>
      <c r="AM74" s="6">
        <f t="shared" si="47"/>
        <v>2.547945205479452</v>
      </c>
      <c r="AN74" s="6">
        <f t="shared" si="48"/>
        <v>0.56054794520547946</v>
      </c>
      <c r="AO74" s="6">
        <f t="shared" si="49"/>
        <v>5.6054794520547947E-3</v>
      </c>
      <c r="AP74" s="6">
        <f t="shared" si="50"/>
        <v>8.8086105675146773E-3</v>
      </c>
      <c r="AQ74" s="7">
        <f t="shared" si="69"/>
        <v>0</v>
      </c>
      <c r="AR74" s="12">
        <f t="shared" si="70"/>
        <v>0</v>
      </c>
      <c r="AS74" s="6">
        <f t="shared" si="71"/>
        <v>1.9873972602739727</v>
      </c>
      <c r="AT74" s="6">
        <f t="shared" si="51"/>
        <v>3.9747945205479453E-2</v>
      </c>
      <c r="AU74" s="6">
        <f t="shared" si="52"/>
        <v>6.2461056751467715E-2</v>
      </c>
      <c r="AV74" s="7">
        <f t="shared" si="72"/>
        <v>0</v>
      </c>
      <c r="AW74" s="12">
        <f t="shared" si="73"/>
        <v>0</v>
      </c>
      <c r="AX74" s="13" t="e">
        <f t="shared" si="74"/>
        <v>#VALUE!</v>
      </c>
      <c r="AY74" s="13" t="e">
        <f t="shared" si="75"/>
        <v>#VALUE!</v>
      </c>
      <c r="AZ74" s="13" t="e">
        <f t="shared" si="76"/>
        <v>#VALUE!</v>
      </c>
      <c r="BA74" s="17" t="e">
        <f t="shared" si="77"/>
        <v>#VALUE!</v>
      </c>
    </row>
    <row r="75" spans="5:53" x14ac:dyDescent="0.25">
      <c r="G75" s="6">
        <f t="shared" si="53"/>
        <v>0</v>
      </c>
      <c r="L75" s="8" t="b">
        <f t="shared" si="54"/>
        <v>0</v>
      </c>
      <c r="M75" s="10">
        <f t="shared" si="40"/>
        <v>0</v>
      </c>
      <c r="N75" s="8">
        <f t="shared" si="55"/>
        <v>0</v>
      </c>
      <c r="O75" s="6" t="str">
        <f t="shared" si="56"/>
        <v/>
      </c>
      <c r="P75" s="6" t="e">
        <f t="shared" si="39"/>
        <v>#VALUE!</v>
      </c>
      <c r="Q75" s="8" t="e">
        <f t="shared" si="57"/>
        <v>#VALUE!</v>
      </c>
      <c r="R75" s="8">
        <f t="shared" si="58"/>
        <v>0.94799999999999995</v>
      </c>
      <c r="S75" s="8">
        <f t="shared" si="59"/>
        <v>0</v>
      </c>
      <c r="T75" s="6">
        <f t="shared" si="60"/>
        <v>0</v>
      </c>
      <c r="U75" s="6">
        <f t="shared" si="61"/>
        <v>0</v>
      </c>
      <c r="V75" s="6">
        <v>150</v>
      </c>
      <c r="W75" s="8">
        <f t="shared" si="41"/>
        <v>0</v>
      </c>
      <c r="X75" s="11" t="e">
        <f t="shared" si="62"/>
        <v>#VALUE!</v>
      </c>
      <c r="Y75" s="6">
        <v>71</v>
      </c>
      <c r="Z75" s="6">
        <f t="shared" si="42"/>
        <v>0.53148318112676063</v>
      </c>
      <c r="AA75" s="11" t="e">
        <f t="shared" si="63"/>
        <v>#VALUE!</v>
      </c>
      <c r="AB75" s="6" t="e">
        <f t="shared" si="64"/>
        <v>#VALUE!</v>
      </c>
      <c r="AC75" s="7" t="e">
        <f t="shared" si="43"/>
        <v>#VALUE!</v>
      </c>
      <c r="AD75" s="8" t="e">
        <f t="shared" si="65"/>
        <v>#VALUE!</v>
      </c>
      <c r="AE75" s="6">
        <v>0.18</v>
      </c>
      <c r="AF75" s="8">
        <f t="shared" si="44"/>
        <v>9.730136986301369E-3</v>
      </c>
      <c r="AG75" s="7" t="e">
        <f t="shared" si="66"/>
        <v>#VALUE!</v>
      </c>
      <c r="AH75" s="12" t="e">
        <f t="shared" si="67"/>
        <v>#VALUE!</v>
      </c>
      <c r="AI75" s="12" t="e">
        <f t="shared" si="68"/>
        <v>#VALUE!</v>
      </c>
      <c r="AJ75" s="6">
        <v>15.5</v>
      </c>
      <c r="AK75" s="6">
        <f t="shared" si="45"/>
        <v>10.404109589041097</v>
      </c>
      <c r="AL75" s="6">
        <f t="shared" si="46"/>
        <v>5.095890410958904</v>
      </c>
      <c r="AM75" s="6">
        <f t="shared" si="47"/>
        <v>2.547945205479452</v>
      </c>
      <c r="AN75" s="6">
        <f t="shared" si="48"/>
        <v>0.56054794520547946</v>
      </c>
      <c r="AO75" s="6">
        <f t="shared" si="49"/>
        <v>5.6054794520547947E-3</v>
      </c>
      <c r="AP75" s="6">
        <f t="shared" si="50"/>
        <v>8.8086105675146773E-3</v>
      </c>
      <c r="AQ75" s="7">
        <f t="shared" si="69"/>
        <v>0</v>
      </c>
      <c r="AR75" s="12">
        <f t="shared" si="70"/>
        <v>0</v>
      </c>
      <c r="AS75" s="6">
        <f t="shared" si="71"/>
        <v>1.9873972602739727</v>
      </c>
      <c r="AT75" s="6">
        <f t="shared" si="51"/>
        <v>3.9747945205479453E-2</v>
      </c>
      <c r="AU75" s="6">
        <f t="shared" si="52"/>
        <v>6.2461056751467715E-2</v>
      </c>
      <c r="AV75" s="7">
        <f t="shared" si="72"/>
        <v>0</v>
      </c>
      <c r="AW75" s="12">
        <f t="shared" si="73"/>
        <v>0</v>
      </c>
      <c r="AX75" s="13" t="e">
        <f t="shared" si="74"/>
        <v>#VALUE!</v>
      </c>
      <c r="AY75" s="13" t="e">
        <f t="shared" si="75"/>
        <v>#VALUE!</v>
      </c>
      <c r="AZ75" s="13" t="e">
        <f t="shared" si="76"/>
        <v>#VALUE!</v>
      </c>
      <c r="BA75" s="17" t="e">
        <f t="shared" si="77"/>
        <v>#VALUE!</v>
      </c>
    </row>
    <row r="76" spans="5:53" x14ac:dyDescent="0.25">
      <c r="G76" s="6">
        <f t="shared" si="53"/>
        <v>0</v>
      </c>
      <c r="L76" s="8" t="b">
        <f t="shared" si="54"/>
        <v>0</v>
      </c>
      <c r="M76" s="10">
        <f t="shared" si="40"/>
        <v>0</v>
      </c>
      <c r="N76" s="8">
        <f t="shared" si="55"/>
        <v>0</v>
      </c>
      <c r="O76" s="6" t="str">
        <f t="shared" si="56"/>
        <v/>
      </c>
      <c r="P76" s="6" t="e">
        <f t="shared" si="39"/>
        <v>#VALUE!</v>
      </c>
      <c r="Q76" s="8" t="e">
        <f t="shared" si="57"/>
        <v>#VALUE!</v>
      </c>
      <c r="R76" s="8">
        <f t="shared" si="58"/>
        <v>0.94799999999999995</v>
      </c>
      <c r="S76" s="8">
        <f t="shared" si="59"/>
        <v>0</v>
      </c>
      <c r="T76" s="6">
        <f t="shared" si="60"/>
        <v>0</v>
      </c>
      <c r="U76" s="6">
        <f t="shared" si="61"/>
        <v>0</v>
      </c>
      <c r="V76" s="6">
        <v>150</v>
      </c>
      <c r="W76" s="8">
        <f t="shared" si="41"/>
        <v>0</v>
      </c>
      <c r="X76" s="11" t="e">
        <f t="shared" si="62"/>
        <v>#VALUE!</v>
      </c>
      <c r="Y76" s="6">
        <v>71</v>
      </c>
      <c r="Z76" s="6">
        <f t="shared" si="42"/>
        <v>0.53148318112676063</v>
      </c>
      <c r="AA76" s="11" t="e">
        <f t="shared" si="63"/>
        <v>#VALUE!</v>
      </c>
      <c r="AB76" s="6" t="e">
        <f t="shared" si="64"/>
        <v>#VALUE!</v>
      </c>
      <c r="AC76" s="7" t="e">
        <f t="shared" si="43"/>
        <v>#VALUE!</v>
      </c>
      <c r="AD76" s="8" t="e">
        <f t="shared" si="65"/>
        <v>#VALUE!</v>
      </c>
      <c r="AE76" s="6">
        <v>0.18</v>
      </c>
      <c r="AF76" s="8">
        <f t="shared" si="44"/>
        <v>9.730136986301369E-3</v>
      </c>
      <c r="AG76" s="7" t="e">
        <f t="shared" si="66"/>
        <v>#VALUE!</v>
      </c>
      <c r="AH76" s="12" t="e">
        <f t="shared" si="67"/>
        <v>#VALUE!</v>
      </c>
      <c r="AI76" s="12" t="e">
        <f t="shared" si="68"/>
        <v>#VALUE!</v>
      </c>
      <c r="AJ76" s="6">
        <v>15.5</v>
      </c>
      <c r="AK76" s="6">
        <f t="shared" si="45"/>
        <v>10.404109589041097</v>
      </c>
      <c r="AL76" s="6">
        <f t="shared" si="46"/>
        <v>5.095890410958904</v>
      </c>
      <c r="AM76" s="6">
        <f t="shared" si="47"/>
        <v>2.547945205479452</v>
      </c>
      <c r="AN76" s="6">
        <f t="shared" si="48"/>
        <v>0.56054794520547946</v>
      </c>
      <c r="AO76" s="6">
        <f t="shared" si="49"/>
        <v>5.6054794520547947E-3</v>
      </c>
      <c r="AP76" s="6">
        <f t="shared" si="50"/>
        <v>8.8086105675146773E-3</v>
      </c>
      <c r="AQ76" s="7">
        <f t="shared" si="69"/>
        <v>0</v>
      </c>
      <c r="AR76" s="12">
        <f t="shared" si="70"/>
        <v>0</v>
      </c>
      <c r="AS76" s="6">
        <f t="shared" si="71"/>
        <v>1.9873972602739727</v>
      </c>
      <c r="AT76" s="6">
        <f t="shared" si="51"/>
        <v>3.9747945205479453E-2</v>
      </c>
      <c r="AU76" s="6">
        <f t="shared" si="52"/>
        <v>6.2461056751467715E-2</v>
      </c>
      <c r="AV76" s="7">
        <f t="shared" si="72"/>
        <v>0</v>
      </c>
      <c r="AW76" s="12">
        <f t="shared" si="73"/>
        <v>0</v>
      </c>
      <c r="AX76" s="13" t="e">
        <f t="shared" si="74"/>
        <v>#VALUE!</v>
      </c>
      <c r="AY76" s="13" t="e">
        <f t="shared" si="75"/>
        <v>#VALUE!</v>
      </c>
      <c r="AZ76" s="13" t="e">
        <f t="shared" si="76"/>
        <v>#VALUE!</v>
      </c>
      <c r="BA76" s="17" t="e">
        <f t="shared" si="77"/>
        <v>#VALUE!</v>
      </c>
    </row>
    <row r="77" spans="5:53" x14ac:dyDescent="0.25">
      <c r="G77" s="6">
        <f t="shared" si="53"/>
        <v>0</v>
      </c>
      <c r="L77" s="8" t="b">
        <f t="shared" si="54"/>
        <v>0</v>
      </c>
      <c r="M77" s="10">
        <f t="shared" si="40"/>
        <v>0</v>
      </c>
      <c r="N77" s="8">
        <f t="shared" si="55"/>
        <v>0</v>
      </c>
      <c r="O77" s="6" t="str">
        <f t="shared" si="56"/>
        <v/>
      </c>
      <c r="P77" s="6" t="e">
        <f t="shared" si="39"/>
        <v>#VALUE!</v>
      </c>
      <c r="Q77" s="8" t="e">
        <f t="shared" si="57"/>
        <v>#VALUE!</v>
      </c>
      <c r="R77" s="8">
        <f t="shared" si="58"/>
        <v>0.94799999999999995</v>
      </c>
      <c r="S77" s="8">
        <f t="shared" si="59"/>
        <v>0</v>
      </c>
      <c r="T77" s="6">
        <f t="shared" si="60"/>
        <v>0</v>
      </c>
      <c r="U77" s="6">
        <f t="shared" si="61"/>
        <v>0</v>
      </c>
      <c r="V77" s="6">
        <v>150</v>
      </c>
      <c r="W77" s="8">
        <f t="shared" si="41"/>
        <v>0</v>
      </c>
      <c r="X77" s="11" t="e">
        <f t="shared" si="62"/>
        <v>#VALUE!</v>
      </c>
      <c r="Y77" s="6">
        <v>71</v>
      </c>
      <c r="Z77" s="6">
        <f t="shared" si="42"/>
        <v>0.53148318112676063</v>
      </c>
      <c r="AA77" s="11" t="e">
        <f t="shared" si="63"/>
        <v>#VALUE!</v>
      </c>
      <c r="AB77" s="6" t="e">
        <f t="shared" si="64"/>
        <v>#VALUE!</v>
      </c>
      <c r="AC77" s="7" t="e">
        <f t="shared" si="43"/>
        <v>#VALUE!</v>
      </c>
      <c r="AD77" s="8" t="e">
        <f t="shared" si="65"/>
        <v>#VALUE!</v>
      </c>
      <c r="AE77" s="6">
        <v>0.18</v>
      </c>
      <c r="AF77" s="8">
        <f t="shared" si="44"/>
        <v>9.730136986301369E-3</v>
      </c>
      <c r="AG77" s="7" t="e">
        <f t="shared" si="66"/>
        <v>#VALUE!</v>
      </c>
      <c r="AH77" s="12" t="e">
        <f t="shared" si="67"/>
        <v>#VALUE!</v>
      </c>
      <c r="AI77" s="12" t="e">
        <f t="shared" si="68"/>
        <v>#VALUE!</v>
      </c>
      <c r="AJ77" s="6">
        <v>15.5</v>
      </c>
      <c r="AK77" s="6">
        <f t="shared" si="45"/>
        <v>10.404109589041097</v>
      </c>
      <c r="AL77" s="6">
        <f t="shared" si="46"/>
        <v>5.095890410958904</v>
      </c>
      <c r="AM77" s="6">
        <f t="shared" si="47"/>
        <v>2.547945205479452</v>
      </c>
      <c r="AN77" s="6">
        <f t="shared" si="48"/>
        <v>0.56054794520547946</v>
      </c>
      <c r="AO77" s="6">
        <f t="shared" si="49"/>
        <v>5.6054794520547947E-3</v>
      </c>
      <c r="AP77" s="6">
        <f t="shared" si="50"/>
        <v>8.8086105675146773E-3</v>
      </c>
      <c r="AQ77" s="7">
        <f t="shared" si="69"/>
        <v>0</v>
      </c>
      <c r="AR77" s="12">
        <f t="shared" si="70"/>
        <v>0</v>
      </c>
      <c r="AS77" s="6">
        <f t="shared" si="71"/>
        <v>1.9873972602739727</v>
      </c>
      <c r="AT77" s="6">
        <f t="shared" si="51"/>
        <v>3.9747945205479453E-2</v>
      </c>
      <c r="AU77" s="6">
        <f t="shared" si="52"/>
        <v>6.2461056751467715E-2</v>
      </c>
      <c r="AV77" s="7">
        <f t="shared" si="72"/>
        <v>0</v>
      </c>
      <c r="AW77" s="12">
        <f t="shared" si="73"/>
        <v>0</v>
      </c>
      <c r="AX77" s="13" t="e">
        <f t="shared" si="74"/>
        <v>#VALUE!</v>
      </c>
      <c r="AY77" s="13" t="e">
        <f t="shared" si="75"/>
        <v>#VALUE!</v>
      </c>
      <c r="AZ77" s="13" t="e">
        <f t="shared" si="76"/>
        <v>#VALUE!</v>
      </c>
      <c r="BA77" s="17" t="e">
        <f t="shared" si="77"/>
        <v>#VALUE!</v>
      </c>
    </row>
    <row r="78" spans="5:53" x14ac:dyDescent="0.25">
      <c r="G78" s="6">
        <f t="shared" si="53"/>
        <v>0</v>
      </c>
      <c r="L78" s="8" t="b">
        <f t="shared" si="54"/>
        <v>0</v>
      </c>
      <c r="M78" s="10">
        <f t="shared" si="40"/>
        <v>0</v>
      </c>
      <c r="N78" s="8">
        <f t="shared" si="55"/>
        <v>0</v>
      </c>
      <c r="O78" s="6" t="str">
        <f t="shared" si="56"/>
        <v/>
      </c>
      <c r="P78" s="6" t="e">
        <f t="shared" si="39"/>
        <v>#VALUE!</v>
      </c>
      <c r="Q78" s="8" t="e">
        <f t="shared" si="57"/>
        <v>#VALUE!</v>
      </c>
      <c r="R78" s="8">
        <f t="shared" si="58"/>
        <v>0.94799999999999995</v>
      </c>
      <c r="S78" s="8">
        <f t="shared" si="59"/>
        <v>0</v>
      </c>
      <c r="T78" s="6">
        <f t="shared" si="60"/>
        <v>0</v>
      </c>
      <c r="U78" s="6">
        <f t="shared" si="61"/>
        <v>0</v>
      </c>
      <c r="V78" s="6">
        <v>150</v>
      </c>
      <c r="W78" s="8">
        <f t="shared" si="41"/>
        <v>0</v>
      </c>
      <c r="X78" s="11" t="e">
        <f t="shared" si="62"/>
        <v>#VALUE!</v>
      </c>
      <c r="Y78" s="6">
        <v>71</v>
      </c>
      <c r="Z78" s="6">
        <f t="shared" si="42"/>
        <v>0.53148318112676063</v>
      </c>
      <c r="AA78" s="11" t="e">
        <f t="shared" si="63"/>
        <v>#VALUE!</v>
      </c>
      <c r="AB78" s="6" t="e">
        <f t="shared" si="64"/>
        <v>#VALUE!</v>
      </c>
      <c r="AC78" s="7" t="e">
        <f t="shared" si="43"/>
        <v>#VALUE!</v>
      </c>
      <c r="AD78" s="8" t="e">
        <f t="shared" si="65"/>
        <v>#VALUE!</v>
      </c>
      <c r="AE78" s="6">
        <v>0.18</v>
      </c>
      <c r="AF78" s="8">
        <f t="shared" si="44"/>
        <v>9.730136986301369E-3</v>
      </c>
      <c r="AG78" s="7" t="e">
        <f t="shared" si="66"/>
        <v>#VALUE!</v>
      </c>
      <c r="AH78" s="12" t="e">
        <f t="shared" si="67"/>
        <v>#VALUE!</v>
      </c>
      <c r="AI78" s="12" t="e">
        <f t="shared" si="68"/>
        <v>#VALUE!</v>
      </c>
      <c r="AJ78" s="6">
        <v>15.5</v>
      </c>
      <c r="AK78" s="6">
        <f t="shared" si="45"/>
        <v>10.404109589041097</v>
      </c>
      <c r="AL78" s="6">
        <f t="shared" si="46"/>
        <v>5.095890410958904</v>
      </c>
      <c r="AM78" s="6">
        <f t="shared" si="47"/>
        <v>2.547945205479452</v>
      </c>
      <c r="AN78" s="6">
        <f t="shared" si="48"/>
        <v>0.56054794520547946</v>
      </c>
      <c r="AO78" s="6">
        <f t="shared" si="49"/>
        <v>5.6054794520547947E-3</v>
      </c>
      <c r="AP78" s="6">
        <f t="shared" si="50"/>
        <v>8.8086105675146773E-3</v>
      </c>
      <c r="AQ78" s="7">
        <f t="shared" si="69"/>
        <v>0</v>
      </c>
      <c r="AR78" s="12">
        <f t="shared" si="70"/>
        <v>0</v>
      </c>
      <c r="AS78" s="6">
        <f t="shared" si="71"/>
        <v>1.9873972602739727</v>
      </c>
      <c r="AT78" s="6">
        <f t="shared" si="51"/>
        <v>3.9747945205479453E-2</v>
      </c>
      <c r="AU78" s="6">
        <f t="shared" si="52"/>
        <v>6.2461056751467715E-2</v>
      </c>
      <c r="AV78" s="7">
        <f t="shared" si="72"/>
        <v>0</v>
      </c>
      <c r="AW78" s="12">
        <f t="shared" si="73"/>
        <v>0</v>
      </c>
      <c r="AX78" s="13" t="e">
        <f t="shared" si="74"/>
        <v>#VALUE!</v>
      </c>
      <c r="AY78" s="13" t="e">
        <f t="shared" si="75"/>
        <v>#VALUE!</v>
      </c>
      <c r="AZ78" s="13" t="e">
        <f t="shared" si="76"/>
        <v>#VALUE!</v>
      </c>
      <c r="BA78" s="17" t="e">
        <f t="shared" si="77"/>
        <v>#VALUE!</v>
      </c>
    </row>
    <row r="79" spans="5:53" x14ac:dyDescent="0.25">
      <c r="G79" s="6">
        <f t="shared" si="53"/>
        <v>0</v>
      </c>
      <c r="L79" s="8" t="b">
        <f t="shared" si="54"/>
        <v>0</v>
      </c>
      <c r="M79" s="10">
        <f t="shared" si="40"/>
        <v>0</v>
      </c>
      <c r="N79" s="8">
        <f t="shared" si="55"/>
        <v>0</v>
      </c>
      <c r="O79" s="6" t="str">
        <f t="shared" si="56"/>
        <v/>
      </c>
      <c r="P79" s="6" t="e">
        <f t="shared" si="39"/>
        <v>#VALUE!</v>
      </c>
      <c r="Q79" s="8" t="e">
        <f t="shared" si="57"/>
        <v>#VALUE!</v>
      </c>
      <c r="R79" s="8">
        <f t="shared" si="58"/>
        <v>0.94799999999999995</v>
      </c>
      <c r="S79" s="8">
        <f t="shared" si="59"/>
        <v>0</v>
      </c>
      <c r="T79" s="6">
        <f t="shared" si="60"/>
        <v>0</v>
      </c>
      <c r="U79" s="6">
        <f t="shared" si="61"/>
        <v>0</v>
      </c>
      <c r="V79" s="6">
        <v>150</v>
      </c>
      <c r="W79" s="8">
        <f t="shared" si="41"/>
        <v>0</v>
      </c>
      <c r="X79" s="11" t="e">
        <f t="shared" si="62"/>
        <v>#VALUE!</v>
      </c>
      <c r="Y79" s="6">
        <v>71</v>
      </c>
      <c r="Z79" s="6">
        <f t="shared" si="42"/>
        <v>0.53148318112676063</v>
      </c>
      <c r="AA79" s="11" t="e">
        <f t="shared" si="63"/>
        <v>#VALUE!</v>
      </c>
      <c r="AB79" s="6" t="e">
        <f t="shared" si="64"/>
        <v>#VALUE!</v>
      </c>
      <c r="AC79" s="7" t="e">
        <f t="shared" si="43"/>
        <v>#VALUE!</v>
      </c>
      <c r="AD79" s="8" t="e">
        <f t="shared" si="65"/>
        <v>#VALUE!</v>
      </c>
      <c r="AE79" s="6">
        <v>0.18</v>
      </c>
      <c r="AF79" s="8">
        <f t="shared" si="44"/>
        <v>9.730136986301369E-3</v>
      </c>
      <c r="AG79" s="7" t="e">
        <f t="shared" si="66"/>
        <v>#VALUE!</v>
      </c>
      <c r="AH79" s="12" t="e">
        <f t="shared" si="67"/>
        <v>#VALUE!</v>
      </c>
      <c r="AI79" s="12" t="e">
        <f t="shared" si="68"/>
        <v>#VALUE!</v>
      </c>
      <c r="AJ79" s="6">
        <v>15.5</v>
      </c>
      <c r="AK79" s="6">
        <f t="shared" si="45"/>
        <v>10.404109589041097</v>
      </c>
      <c r="AL79" s="6">
        <f t="shared" si="46"/>
        <v>5.095890410958904</v>
      </c>
      <c r="AM79" s="6">
        <f t="shared" si="47"/>
        <v>2.547945205479452</v>
      </c>
      <c r="AN79" s="6">
        <f t="shared" si="48"/>
        <v>0.56054794520547946</v>
      </c>
      <c r="AO79" s="6">
        <f t="shared" si="49"/>
        <v>5.6054794520547947E-3</v>
      </c>
      <c r="AP79" s="6">
        <f t="shared" si="50"/>
        <v>8.8086105675146773E-3</v>
      </c>
      <c r="AQ79" s="7">
        <f t="shared" si="69"/>
        <v>0</v>
      </c>
      <c r="AR79" s="12">
        <f t="shared" si="70"/>
        <v>0</v>
      </c>
      <c r="AS79" s="6">
        <f t="shared" si="71"/>
        <v>1.9873972602739727</v>
      </c>
      <c r="AT79" s="6">
        <f t="shared" si="51"/>
        <v>3.9747945205479453E-2</v>
      </c>
      <c r="AU79" s="6">
        <f t="shared" si="52"/>
        <v>6.2461056751467715E-2</v>
      </c>
      <c r="AV79" s="7">
        <f t="shared" si="72"/>
        <v>0</v>
      </c>
      <c r="AW79" s="12">
        <f t="shared" si="73"/>
        <v>0</v>
      </c>
      <c r="AX79" s="13" t="e">
        <f t="shared" si="74"/>
        <v>#VALUE!</v>
      </c>
      <c r="AY79" s="13" t="e">
        <f t="shared" si="75"/>
        <v>#VALUE!</v>
      </c>
      <c r="AZ79" s="13" t="e">
        <f t="shared" si="76"/>
        <v>#VALUE!</v>
      </c>
      <c r="BA79" s="17" t="e">
        <f t="shared" si="77"/>
        <v>#VALUE!</v>
      </c>
    </row>
    <row r="80" spans="5:53" x14ac:dyDescent="0.25">
      <c r="G80" s="6">
        <f t="shared" si="53"/>
        <v>0</v>
      </c>
      <c r="L80" s="8" t="b">
        <f t="shared" si="54"/>
        <v>0</v>
      </c>
      <c r="M80" s="10">
        <f t="shared" si="40"/>
        <v>0</v>
      </c>
      <c r="N80" s="8">
        <f t="shared" si="55"/>
        <v>0</v>
      </c>
      <c r="O80" s="6" t="str">
        <f t="shared" si="56"/>
        <v/>
      </c>
      <c r="P80" s="6" t="e">
        <f t="shared" si="39"/>
        <v>#VALUE!</v>
      </c>
      <c r="Q80" s="8" t="e">
        <f t="shared" si="57"/>
        <v>#VALUE!</v>
      </c>
      <c r="R80" s="8">
        <f t="shared" si="58"/>
        <v>0.94799999999999995</v>
      </c>
      <c r="S80" s="8">
        <f t="shared" si="59"/>
        <v>0</v>
      </c>
      <c r="T80" s="6">
        <f t="shared" si="60"/>
        <v>0</v>
      </c>
      <c r="U80" s="6">
        <f t="shared" si="61"/>
        <v>0</v>
      </c>
      <c r="V80" s="6">
        <v>150</v>
      </c>
      <c r="W80" s="8">
        <f t="shared" si="41"/>
        <v>0</v>
      </c>
      <c r="X80" s="11" t="e">
        <f t="shared" si="62"/>
        <v>#VALUE!</v>
      </c>
      <c r="Y80" s="6">
        <v>71</v>
      </c>
      <c r="Z80" s="6">
        <f t="shared" si="42"/>
        <v>0.53148318112676063</v>
      </c>
      <c r="AA80" s="11" t="e">
        <f t="shared" si="63"/>
        <v>#VALUE!</v>
      </c>
      <c r="AB80" s="6" t="e">
        <f t="shared" si="64"/>
        <v>#VALUE!</v>
      </c>
      <c r="AC80" s="7" t="e">
        <f t="shared" si="43"/>
        <v>#VALUE!</v>
      </c>
      <c r="AD80" s="8" t="e">
        <f t="shared" si="65"/>
        <v>#VALUE!</v>
      </c>
      <c r="AE80" s="6">
        <v>0.18</v>
      </c>
      <c r="AF80" s="8">
        <f t="shared" si="44"/>
        <v>9.730136986301369E-3</v>
      </c>
      <c r="AG80" s="7" t="e">
        <f t="shared" si="66"/>
        <v>#VALUE!</v>
      </c>
      <c r="AH80" s="12" t="e">
        <f t="shared" si="67"/>
        <v>#VALUE!</v>
      </c>
      <c r="AI80" s="12" t="e">
        <f t="shared" si="68"/>
        <v>#VALUE!</v>
      </c>
      <c r="AJ80" s="6">
        <v>15.5</v>
      </c>
      <c r="AK80" s="6">
        <f t="shared" si="45"/>
        <v>10.404109589041097</v>
      </c>
      <c r="AL80" s="6">
        <f t="shared" si="46"/>
        <v>5.095890410958904</v>
      </c>
      <c r="AM80" s="6">
        <f t="shared" si="47"/>
        <v>2.547945205479452</v>
      </c>
      <c r="AN80" s="6">
        <f t="shared" si="48"/>
        <v>0.56054794520547946</v>
      </c>
      <c r="AO80" s="6">
        <f t="shared" si="49"/>
        <v>5.6054794520547947E-3</v>
      </c>
      <c r="AP80" s="6">
        <f t="shared" si="50"/>
        <v>8.8086105675146773E-3</v>
      </c>
      <c r="AQ80" s="7">
        <f t="shared" si="69"/>
        <v>0</v>
      </c>
      <c r="AR80" s="12">
        <f t="shared" si="70"/>
        <v>0</v>
      </c>
      <c r="AS80" s="6">
        <f t="shared" si="71"/>
        <v>1.9873972602739727</v>
      </c>
      <c r="AT80" s="6">
        <f t="shared" si="51"/>
        <v>3.9747945205479453E-2</v>
      </c>
      <c r="AU80" s="6">
        <f t="shared" si="52"/>
        <v>6.2461056751467715E-2</v>
      </c>
      <c r="AV80" s="7">
        <f t="shared" si="72"/>
        <v>0</v>
      </c>
      <c r="AW80" s="12">
        <f t="shared" si="73"/>
        <v>0</v>
      </c>
      <c r="AX80" s="13" t="e">
        <f t="shared" si="74"/>
        <v>#VALUE!</v>
      </c>
      <c r="AY80" s="13" t="e">
        <f t="shared" si="75"/>
        <v>#VALUE!</v>
      </c>
      <c r="AZ80" s="13" t="e">
        <f t="shared" si="76"/>
        <v>#VALUE!</v>
      </c>
      <c r="BA80" s="17" t="e">
        <f t="shared" si="77"/>
        <v>#VALUE!</v>
      </c>
    </row>
    <row r="81" spans="7:53" x14ac:dyDescent="0.25">
      <c r="G81" s="6">
        <f t="shared" si="53"/>
        <v>0</v>
      </c>
      <c r="L81" s="8" t="b">
        <f t="shared" si="54"/>
        <v>0</v>
      </c>
      <c r="M81" s="10">
        <f t="shared" si="40"/>
        <v>0</v>
      </c>
      <c r="N81" s="8">
        <f t="shared" si="55"/>
        <v>0</v>
      </c>
      <c r="O81" s="6" t="str">
        <f t="shared" si="56"/>
        <v/>
      </c>
      <c r="P81" s="6" t="e">
        <f t="shared" si="39"/>
        <v>#VALUE!</v>
      </c>
      <c r="Q81" s="8" t="e">
        <f t="shared" si="57"/>
        <v>#VALUE!</v>
      </c>
      <c r="R81" s="8">
        <f t="shared" si="58"/>
        <v>0.94799999999999995</v>
      </c>
      <c r="S81" s="8">
        <f t="shared" si="59"/>
        <v>0</v>
      </c>
      <c r="T81" s="6">
        <f t="shared" si="60"/>
        <v>0</v>
      </c>
      <c r="U81" s="6">
        <f t="shared" si="61"/>
        <v>0</v>
      </c>
      <c r="V81" s="6">
        <v>150</v>
      </c>
      <c r="W81" s="8">
        <f t="shared" si="41"/>
        <v>0</v>
      </c>
      <c r="X81" s="11" t="e">
        <f t="shared" si="62"/>
        <v>#VALUE!</v>
      </c>
      <c r="Y81" s="6">
        <v>71</v>
      </c>
      <c r="Z81" s="6">
        <f t="shared" si="42"/>
        <v>0.53148318112676063</v>
      </c>
      <c r="AA81" s="11" t="e">
        <f t="shared" si="63"/>
        <v>#VALUE!</v>
      </c>
      <c r="AB81" s="6" t="e">
        <f t="shared" si="64"/>
        <v>#VALUE!</v>
      </c>
      <c r="AC81" s="7" t="e">
        <f t="shared" si="43"/>
        <v>#VALUE!</v>
      </c>
      <c r="AD81" s="8" t="e">
        <f t="shared" si="65"/>
        <v>#VALUE!</v>
      </c>
      <c r="AE81" s="6">
        <v>0.18</v>
      </c>
      <c r="AF81" s="8">
        <f t="shared" si="44"/>
        <v>9.730136986301369E-3</v>
      </c>
      <c r="AG81" s="7" t="e">
        <f t="shared" si="66"/>
        <v>#VALUE!</v>
      </c>
      <c r="AH81" s="12" t="e">
        <f t="shared" si="67"/>
        <v>#VALUE!</v>
      </c>
      <c r="AI81" s="12" t="e">
        <f t="shared" si="68"/>
        <v>#VALUE!</v>
      </c>
      <c r="AJ81" s="6">
        <v>15.5</v>
      </c>
      <c r="AK81" s="6">
        <f t="shared" si="45"/>
        <v>10.404109589041097</v>
      </c>
      <c r="AL81" s="6">
        <f t="shared" si="46"/>
        <v>5.095890410958904</v>
      </c>
      <c r="AM81" s="6">
        <f t="shared" si="47"/>
        <v>2.547945205479452</v>
      </c>
      <c r="AN81" s="6">
        <f t="shared" si="48"/>
        <v>0.56054794520547946</v>
      </c>
      <c r="AO81" s="6">
        <f t="shared" si="49"/>
        <v>5.6054794520547947E-3</v>
      </c>
      <c r="AP81" s="6">
        <f t="shared" si="50"/>
        <v>8.8086105675146773E-3</v>
      </c>
      <c r="AQ81" s="7">
        <f t="shared" si="69"/>
        <v>0</v>
      </c>
      <c r="AR81" s="12">
        <f t="shared" si="70"/>
        <v>0</v>
      </c>
      <c r="AS81" s="6">
        <f t="shared" si="71"/>
        <v>1.9873972602739727</v>
      </c>
      <c r="AT81" s="6">
        <f t="shared" si="51"/>
        <v>3.9747945205479453E-2</v>
      </c>
      <c r="AU81" s="6">
        <f t="shared" si="52"/>
        <v>6.2461056751467715E-2</v>
      </c>
      <c r="AV81" s="7">
        <f t="shared" si="72"/>
        <v>0</v>
      </c>
      <c r="AW81" s="12">
        <f t="shared" si="73"/>
        <v>0</v>
      </c>
      <c r="AX81" s="13" t="e">
        <f t="shared" si="74"/>
        <v>#VALUE!</v>
      </c>
      <c r="AY81" s="13" t="e">
        <f t="shared" si="75"/>
        <v>#VALUE!</v>
      </c>
      <c r="AZ81" s="13" t="e">
        <f t="shared" si="76"/>
        <v>#VALUE!</v>
      </c>
      <c r="BA81" s="17" t="e">
        <f t="shared" si="77"/>
        <v>#VALUE!</v>
      </c>
    </row>
    <row r="82" spans="7:53" x14ac:dyDescent="0.25">
      <c r="G82" s="6">
        <f t="shared" si="53"/>
        <v>0</v>
      </c>
      <c r="L82" s="8" t="b">
        <f t="shared" si="54"/>
        <v>0</v>
      </c>
      <c r="M82" s="10">
        <f t="shared" si="40"/>
        <v>0</v>
      </c>
      <c r="N82" s="8">
        <f t="shared" si="55"/>
        <v>0</v>
      </c>
      <c r="O82" s="6" t="str">
        <f t="shared" si="56"/>
        <v/>
      </c>
      <c r="P82" s="6" t="e">
        <f t="shared" si="39"/>
        <v>#VALUE!</v>
      </c>
      <c r="Q82" s="8" t="e">
        <f t="shared" si="57"/>
        <v>#VALUE!</v>
      </c>
      <c r="R82" s="8">
        <f t="shared" si="58"/>
        <v>0.94799999999999995</v>
      </c>
      <c r="S82" s="8">
        <f t="shared" si="59"/>
        <v>0</v>
      </c>
      <c r="T82" s="6">
        <f t="shared" si="60"/>
        <v>0</v>
      </c>
      <c r="U82" s="6">
        <f t="shared" si="61"/>
        <v>0</v>
      </c>
      <c r="V82" s="6">
        <v>150</v>
      </c>
      <c r="W82" s="8">
        <f t="shared" si="41"/>
        <v>0</v>
      </c>
      <c r="X82" s="11" t="e">
        <f t="shared" si="62"/>
        <v>#VALUE!</v>
      </c>
      <c r="Y82" s="6">
        <v>71</v>
      </c>
      <c r="Z82" s="6">
        <f t="shared" si="42"/>
        <v>0.53148318112676063</v>
      </c>
      <c r="AA82" s="11" t="e">
        <f t="shared" si="63"/>
        <v>#VALUE!</v>
      </c>
      <c r="AB82" s="6" t="e">
        <f t="shared" si="64"/>
        <v>#VALUE!</v>
      </c>
      <c r="AC82" s="7" t="e">
        <f t="shared" si="43"/>
        <v>#VALUE!</v>
      </c>
      <c r="AD82" s="8" t="e">
        <f t="shared" si="65"/>
        <v>#VALUE!</v>
      </c>
      <c r="AE82" s="6">
        <v>0.18</v>
      </c>
      <c r="AF82" s="8">
        <f t="shared" si="44"/>
        <v>9.730136986301369E-3</v>
      </c>
      <c r="AG82" s="7" t="e">
        <f t="shared" si="66"/>
        <v>#VALUE!</v>
      </c>
      <c r="AH82" s="12" t="e">
        <f t="shared" si="67"/>
        <v>#VALUE!</v>
      </c>
      <c r="AI82" s="12" t="e">
        <f t="shared" si="68"/>
        <v>#VALUE!</v>
      </c>
      <c r="AJ82" s="6">
        <v>15.5</v>
      </c>
      <c r="AK82" s="6">
        <f t="shared" si="45"/>
        <v>10.404109589041097</v>
      </c>
      <c r="AL82" s="6">
        <f t="shared" si="46"/>
        <v>5.095890410958904</v>
      </c>
      <c r="AM82" s="6">
        <f t="shared" si="47"/>
        <v>2.547945205479452</v>
      </c>
      <c r="AN82" s="6">
        <f t="shared" si="48"/>
        <v>0.56054794520547946</v>
      </c>
      <c r="AO82" s="6">
        <f t="shared" si="49"/>
        <v>5.6054794520547947E-3</v>
      </c>
      <c r="AP82" s="6">
        <f t="shared" si="50"/>
        <v>8.8086105675146773E-3</v>
      </c>
      <c r="AQ82" s="7">
        <f t="shared" si="69"/>
        <v>0</v>
      </c>
      <c r="AR82" s="12">
        <f t="shared" si="70"/>
        <v>0</v>
      </c>
      <c r="AS82" s="6">
        <f t="shared" si="71"/>
        <v>1.9873972602739727</v>
      </c>
      <c r="AT82" s="6">
        <f t="shared" si="51"/>
        <v>3.9747945205479453E-2</v>
      </c>
      <c r="AU82" s="6">
        <f t="shared" si="52"/>
        <v>6.2461056751467715E-2</v>
      </c>
      <c r="AV82" s="7">
        <f t="shared" si="72"/>
        <v>0</v>
      </c>
      <c r="AW82" s="12">
        <f t="shared" si="73"/>
        <v>0</v>
      </c>
      <c r="AX82" s="13" t="e">
        <f t="shared" si="74"/>
        <v>#VALUE!</v>
      </c>
      <c r="AY82" s="13" t="e">
        <f t="shared" si="75"/>
        <v>#VALUE!</v>
      </c>
      <c r="AZ82" s="13" t="e">
        <f t="shared" si="76"/>
        <v>#VALUE!</v>
      </c>
      <c r="BA82" s="17" t="e">
        <f t="shared" si="77"/>
        <v>#VALUE!</v>
      </c>
    </row>
    <row r="83" spans="7:53" x14ac:dyDescent="0.25">
      <c r="G83" s="6">
        <f t="shared" si="53"/>
        <v>0</v>
      </c>
      <c r="L83" s="8" t="b">
        <f t="shared" si="54"/>
        <v>0</v>
      </c>
      <c r="M83" s="10">
        <f t="shared" si="40"/>
        <v>0</v>
      </c>
      <c r="N83" s="8">
        <f t="shared" si="55"/>
        <v>0</v>
      </c>
      <c r="O83" s="6" t="str">
        <f t="shared" si="56"/>
        <v/>
      </c>
      <c r="P83" s="6" t="e">
        <f t="shared" si="39"/>
        <v>#VALUE!</v>
      </c>
      <c r="Q83" s="8" t="e">
        <f t="shared" si="57"/>
        <v>#VALUE!</v>
      </c>
      <c r="R83" s="8">
        <f t="shared" si="58"/>
        <v>0.94799999999999995</v>
      </c>
      <c r="S83" s="8">
        <f t="shared" si="59"/>
        <v>0</v>
      </c>
      <c r="T83" s="6">
        <f t="shared" si="60"/>
        <v>0</v>
      </c>
      <c r="U83" s="6">
        <f t="shared" si="61"/>
        <v>0</v>
      </c>
      <c r="V83" s="6">
        <v>150</v>
      </c>
      <c r="W83" s="8">
        <f t="shared" si="41"/>
        <v>0</v>
      </c>
      <c r="X83" s="11" t="e">
        <f t="shared" si="62"/>
        <v>#VALUE!</v>
      </c>
      <c r="Y83" s="6">
        <v>71</v>
      </c>
      <c r="Z83" s="6">
        <f t="shared" si="42"/>
        <v>0.53148318112676063</v>
      </c>
      <c r="AA83" s="11" t="e">
        <f t="shared" si="63"/>
        <v>#VALUE!</v>
      </c>
      <c r="AB83" s="6" t="e">
        <f t="shared" si="64"/>
        <v>#VALUE!</v>
      </c>
      <c r="AC83" s="7" t="e">
        <f t="shared" si="43"/>
        <v>#VALUE!</v>
      </c>
      <c r="AD83" s="8" t="e">
        <f t="shared" si="65"/>
        <v>#VALUE!</v>
      </c>
      <c r="AE83" s="6">
        <v>0.18</v>
      </c>
      <c r="AF83" s="8">
        <f t="shared" si="44"/>
        <v>9.730136986301369E-3</v>
      </c>
      <c r="AG83" s="7" t="e">
        <f t="shared" si="66"/>
        <v>#VALUE!</v>
      </c>
      <c r="AH83" s="12" t="e">
        <f t="shared" si="67"/>
        <v>#VALUE!</v>
      </c>
      <c r="AI83" s="12" t="e">
        <f t="shared" si="68"/>
        <v>#VALUE!</v>
      </c>
      <c r="AJ83" s="6">
        <v>15.5</v>
      </c>
      <c r="AK83" s="6">
        <f t="shared" si="45"/>
        <v>10.404109589041097</v>
      </c>
      <c r="AL83" s="6">
        <f t="shared" si="46"/>
        <v>5.095890410958904</v>
      </c>
      <c r="AM83" s="6">
        <f t="shared" si="47"/>
        <v>2.547945205479452</v>
      </c>
      <c r="AN83" s="6">
        <f t="shared" si="48"/>
        <v>0.56054794520547946</v>
      </c>
      <c r="AO83" s="6">
        <f t="shared" si="49"/>
        <v>5.6054794520547947E-3</v>
      </c>
      <c r="AP83" s="6">
        <f t="shared" si="50"/>
        <v>8.8086105675146773E-3</v>
      </c>
      <c r="AQ83" s="7">
        <f t="shared" si="69"/>
        <v>0</v>
      </c>
      <c r="AR83" s="12">
        <f t="shared" si="70"/>
        <v>0</v>
      </c>
      <c r="AS83" s="6">
        <f t="shared" si="71"/>
        <v>1.9873972602739727</v>
      </c>
      <c r="AT83" s="6">
        <f t="shared" si="51"/>
        <v>3.9747945205479453E-2</v>
      </c>
      <c r="AU83" s="6">
        <f t="shared" si="52"/>
        <v>6.2461056751467715E-2</v>
      </c>
      <c r="AV83" s="7">
        <f t="shared" si="72"/>
        <v>0</v>
      </c>
      <c r="AW83" s="12">
        <f t="shared" si="73"/>
        <v>0</v>
      </c>
      <c r="AX83" s="13" t="e">
        <f t="shared" si="74"/>
        <v>#VALUE!</v>
      </c>
      <c r="AY83" s="13" t="e">
        <f t="shared" si="75"/>
        <v>#VALUE!</v>
      </c>
      <c r="AZ83" s="13" t="e">
        <f t="shared" si="76"/>
        <v>#VALUE!</v>
      </c>
      <c r="BA83" s="17" t="e">
        <f t="shared" si="77"/>
        <v>#VALUE!</v>
      </c>
    </row>
    <row r="84" spans="7:53" x14ac:dyDescent="0.25">
      <c r="G84" s="6">
        <f t="shared" si="53"/>
        <v>0</v>
      </c>
      <c r="L84" s="8" t="b">
        <f t="shared" si="54"/>
        <v>0</v>
      </c>
      <c r="M84" s="10">
        <f t="shared" si="40"/>
        <v>0</v>
      </c>
      <c r="N84" s="8">
        <f t="shared" si="55"/>
        <v>0</v>
      </c>
      <c r="O84" s="6" t="str">
        <f t="shared" si="56"/>
        <v/>
      </c>
      <c r="P84" s="6" t="e">
        <f t="shared" si="39"/>
        <v>#VALUE!</v>
      </c>
      <c r="Q84" s="8" t="e">
        <f t="shared" si="57"/>
        <v>#VALUE!</v>
      </c>
      <c r="R84" s="8">
        <f t="shared" si="58"/>
        <v>0.94799999999999995</v>
      </c>
      <c r="S84" s="8">
        <f t="shared" si="59"/>
        <v>0</v>
      </c>
      <c r="T84" s="6">
        <f t="shared" si="60"/>
        <v>0</v>
      </c>
      <c r="U84" s="6">
        <f t="shared" si="61"/>
        <v>0</v>
      </c>
      <c r="V84" s="6">
        <v>150</v>
      </c>
      <c r="W84" s="8">
        <f t="shared" si="41"/>
        <v>0</v>
      </c>
      <c r="X84" s="11" t="e">
        <f t="shared" si="62"/>
        <v>#VALUE!</v>
      </c>
      <c r="Y84" s="6">
        <v>71</v>
      </c>
      <c r="Z84" s="6">
        <f t="shared" si="42"/>
        <v>0.53148318112676063</v>
      </c>
      <c r="AA84" s="11" t="e">
        <f t="shared" si="63"/>
        <v>#VALUE!</v>
      </c>
      <c r="AB84" s="6" t="e">
        <f t="shared" si="64"/>
        <v>#VALUE!</v>
      </c>
      <c r="AC84" s="7" t="e">
        <f t="shared" si="43"/>
        <v>#VALUE!</v>
      </c>
      <c r="AD84" s="8" t="e">
        <f t="shared" si="65"/>
        <v>#VALUE!</v>
      </c>
      <c r="AE84" s="6">
        <v>0.18</v>
      </c>
      <c r="AF84" s="8">
        <f t="shared" si="44"/>
        <v>9.730136986301369E-3</v>
      </c>
      <c r="AG84" s="7" t="e">
        <f t="shared" si="66"/>
        <v>#VALUE!</v>
      </c>
      <c r="AH84" s="12" t="e">
        <f t="shared" si="67"/>
        <v>#VALUE!</v>
      </c>
      <c r="AI84" s="12" t="e">
        <f t="shared" si="68"/>
        <v>#VALUE!</v>
      </c>
      <c r="AJ84" s="6">
        <v>15.5</v>
      </c>
      <c r="AK84" s="6">
        <f t="shared" si="45"/>
        <v>10.404109589041097</v>
      </c>
      <c r="AL84" s="6">
        <f t="shared" si="46"/>
        <v>5.095890410958904</v>
      </c>
      <c r="AM84" s="6">
        <f t="shared" si="47"/>
        <v>2.547945205479452</v>
      </c>
      <c r="AN84" s="6">
        <f t="shared" si="48"/>
        <v>0.56054794520547946</v>
      </c>
      <c r="AO84" s="6">
        <f t="shared" si="49"/>
        <v>5.6054794520547947E-3</v>
      </c>
      <c r="AP84" s="6">
        <f t="shared" si="50"/>
        <v>8.8086105675146773E-3</v>
      </c>
      <c r="AQ84" s="7">
        <f t="shared" si="69"/>
        <v>0</v>
      </c>
      <c r="AR84" s="12">
        <f t="shared" si="70"/>
        <v>0</v>
      </c>
      <c r="AS84" s="6">
        <f t="shared" si="71"/>
        <v>1.9873972602739727</v>
      </c>
      <c r="AT84" s="6">
        <f t="shared" si="51"/>
        <v>3.9747945205479453E-2</v>
      </c>
      <c r="AU84" s="6">
        <f t="shared" si="52"/>
        <v>6.2461056751467715E-2</v>
      </c>
      <c r="AV84" s="7">
        <f t="shared" si="72"/>
        <v>0</v>
      </c>
      <c r="AW84" s="12">
        <f t="shared" si="73"/>
        <v>0</v>
      </c>
      <c r="AX84" s="13" t="e">
        <f t="shared" si="74"/>
        <v>#VALUE!</v>
      </c>
      <c r="AY84" s="13" t="e">
        <f t="shared" si="75"/>
        <v>#VALUE!</v>
      </c>
      <c r="AZ84" s="13" t="e">
        <f t="shared" si="76"/>
        <v>#VALUE!</v>
      </c>
      <c r="BA84" s="17" t="e">
        <f t="shared" si="77"/>
        <v>#VALUE!</v>
      </c>
    </row>
    <row r="85" spans="7:53" x14ac:dyDescent="0.25">
      <c r="G85" s="6">
        <f t="shared" si="53"/>
        <v>0</v>
      </c>
      <c r="L85" s="8" t="b">
        <f t="shared" si="54"/>
        <v>0</v>
      </c>
      <c r="M85" s="10">
        <f t="shared" si="40"/>
        <v>0</v>
      </c>
      <c r="N85" s="8">
        <f t="shared" si="55"/>
        <v>0</v>
      </c>
      <c r="O85" s="6" t="str">
        <f t="shared" si="56"/>
        <v/>
      </c>
      <c r="P85" s="6" t="e">
        <f t="shared" si="39"/>
        <v>#VALUE!</v>
      </c>
      <c r="Q85" s="8" t="e">
        <f t="shared" si="57"/>
        <v>#VALUE!</v>
      </c>
      <c r="R85" s="8">
        <f t="shared" si="58"/>
        <v>0.94799999999999995</v>
      </c>
      <c r="S85" s="8">
        <f t="shared" si="59"/>
        <v>0</v>
      </c>
      <c r="T85" s="6">
        <f t="shared" si="60"/>
        <v>0</v>
      </c>
      <c r="U85" s="6">
        <f t="shared" si="61"/>
        <v>0</v>
      </c>
      <c r="V85" s="6">
        <v>150</v>
      </c>
      <c r="W85" s="8">
        <f t="shared" si="41"/>
        <v>0</v>
      </c>
      <c r="X85" s="11" t="e">
        <f t="shared" si="62"/>
        <v>#VALUE!</v>
      </c>
      <c r="Y85" s="6">
        <v>71</v>
      </c>
      <c r="Z85" s="6">
        <f t="shared" si="42"/>
        <v>0.53148318112676063</v>
      </c>
      <c r="AA85" s="11" t="e">
        <f t="shared" si="63"/>
        <v>#VALUE!</v>
      </c>
      <c r="AB85" s="6" t="e">
        <f t="shared" si="64"/>
        <v>#VALUE!</v>
      </c>
      <c r="AC85" s="7" t="e">
        <f t="shared" si="43"/>
        <v>#VALUE!</v>
      </c>
      <c r="AD85" s="8" t="e">
        <f t="shared" si="65"/>
        <v>#VALUE!</v>
      </c>
      <c r="AE85" s="6">
        <v>0.18</v>
      </c>
      <c r="AF85" s="8">
        <f t="shared" si="44"/>
        <v>9.730136986301369E-3</v>
      </c>
      <c r="AG85" s="7" t="e">
        <f t="shared" si="66"/>
        <v>#VALUE!</v>
      </c>
      <c r="AH85" s="12" t="e">
        <f t="shared" si="67"/>
        <v>#VALUE!</v>
      </c>
      <c r="AI85" s="12" t="e">
        <f t="shared" si="68"/>
        <v>#VALUE!</v>
      </c>
      <c r="AJ85" s="6">
        <v>15.5</v>
      </c>
      <c r="AK85" s="6">
        <f t="shared" si="45"/>
        <v>10.404109589041097</v>
      </c>
      <c r="AL85" s="6">
        <f t="shared" si="46"/>
        <v>5.095890410958904</v>
      </c>
      <c r="AM85" s="6">
        <f t="shared" si="47"/>
        <v>2.547945205479452</v>
      </c>
      <c r="AN85" s="6">
        <f t="shared" si="48"/>
        <v>0.56054794520547946</v>
      </c>
      <c r="AO85" s="6">
        <f t="shared" si="49"/>
        <v>5.6054794520547947E-3</v>
      </c>
      <c r="AP85" s="6">
        <f t="shared" si="50"/>
        <v>8.8086105675146773E-3</v>
      </c>
      <c r="AQ85" s="7">
        <f t="shared" si="69"/>
        <v>0</v>
      </c>
      <c r="AR85" s="12">
        <f t="shared" si="70"/>
        <v>0</v>
      </c>
      <c r="AS85" s="6">
        <f t="shared" si="71"/>
        <v>1.9873972602739727</v>
      </c>
      <c r="AT85" s="6">
        <f t="shared" si="51"/>
        <v>3.9747945205479453E-2</v>
      </c>
      <c r="AU85" s="6">
        <f t="shared" si="52"/>
        <v>6.2461056751467715E-2</v>
      </c>
      <c r="AV85" s="7">
        <f t="shared" si="72"/>
        <v>0</v>
      </c>
      <c r="AW85" s="12">
        <f t="shared" si="73"/>
        <v>0</v>
      </c>
      <c r="AX85" s="13" t="e">
        <f t="shared" si="74"/>
        <v>#VALUE!</v>
      </c>
      <c r="AY85" s="13" t="e">
        <f t="shared" si="75"/>
        <v>#VALUE!</v>
      </c>
      <c r="AZ85" s="13" t="e">
        <f t="shared" si="76"/>
        <v>#VALUE!</v>
      </c>
      <c r="BA85" s="17" t="e">
        <f t="shared" si="77"/>
        <v>#VALUE!</v>
      </c>
    </row>
    <row r="86" spans="7:53" x14ac:dyDescent="0.25">
      <c r="G86" s="6">
        <f t="shared" si="53"/>
        <v>0</v>
      </c>
      <c r="L86" s="8" t="b">
        <f t="shared" si="54"/>
        <v>0</v>
      </c>
      <c r="M86" s="10">
        <f t="shared" si="40"/>
        <v>0</v>
      </c>
      <c r="N86" s="8">
        <f t="shared" si="55"/>
        <v>0</v>
      </c>
      <c r="O86" s="6" t="str">
        <f t="shared" si="56"/>
        <v/>
      </c>
      <c r="P86" s="6" t="e">
        <f t="shared" si="39"/>
        <v>#VALUE!</v>
      </c>
      <c r="Q86" s="8" t="e">
        <f t="shared" si="57"/>
        <v>#VALUE!</v>
      </c>
      <c r="R86" s="8">
        <f t="shared" si="58"/>
        <v>0.94799999999999995</v>
      </c>
      <c r="S86" s="8">
        <f t="shared" si="59"/>
        <v>0</v>
      </c>
      <c r="T86" s="6">
        <f t="shared" si="60"/>
        <v>0</v>
      </c>
      <c r="U86" s="6">
        <f t="shared" si="61"/>
        <v>0</v>
      </c>
      <c r="V86" s="6">
        <v>150</v>
      </c>
      <c r="W86" s="8">
        <f t="shared" si="41"/>
        <v>0</v>
      </c>
      <c r="X86" s="11" t="e">
        <f t="shared" si="62"/>
        <v>#VALUE!</v>
      </c>
      <c r="Y86" s="6">
        <v>71</v>
      </c>
      <c r="Z86" s="6">
        <f t="shared" si="42"/>
        <v>0.53148318112676063</v>
      </c>
      <c r="AA86" s="11" t="e">
        <f t="shared" si="63"/>
        <v>#VALUE!</v>
      </c>
      <c r="AB86" s="6" t="e">
        <f t="shared" si="64"/>
        <v>#VALUE!</v>
      </c>
      <c r="AC86" s="7" t="e">
        <f t="shared" si="43"/>
        <v>#VALUE!</v>
      </c>
      <c r="AD86" s="8" t="e">
        <f t="shared" si="65"/>
        <v>#VALUE!</v>
      </c>
      <c r="AE86" s="6">
        <v>0.18</v>
      </c>
      <c r="AF86" s="8">
        <f t="shared" si="44"/>
        <v>9.730136986301369E-3</v>
      </c>
      <c r="AG86" s="7" t="e">
        <f t="shared" si="66"/>
        <v>#VALUE!</v>
      </c>
      <c r="AH86" s="12" t="e">
        <f t="shared" si="67"/>
        <v>#VALUE!</v>
      </c>
      <c r="AI86" s="12" t="e">
        <f t="shared" si="68"/>
        <v>#VALUE!</v>
      </c>
      <c r="AJ86" s="6">
        <v>15.5</v>
      </c>
      <c r="AK86" s="6">
        <f t="shared" si="45"/>
        <v>10.404109589041097</v>
      </c>
      <c r="AL86" s="6">
        <f t="shared" si="46"/>
        <v>5.095890410958904</v>
      </c>
      <c r="AM86" s="6">
        <f t="shared" si="47"/>
        <v>2.547945205479452</v>
      </c>
      <c r="AN86" s="6">
        <f t="shared" si="48"/>
        <v>0.56054794520547946</v>
      </c>
      <c r="AO86" s="6">
        <f t="shared" si="49"/>
        <v>5.6054794520547947E-3</v>
      </c>
      <c r="AP86" s="6">
        <f t="shared" si="50"/>
        <v>8.8086105675146773E-3</v>
      </c>
      <c r="AQ86" s="7">
        <f t="shared" si="69"/>
        <v>0</v>
      </c>
      <c r="AR86" s="12">
        <f t="shared" si="70"/>
        <v>0</v>
      </c>
      <c r="AS86" s="6">
        <f t="shared" si="71"/>
        <v>1.9873972602739727</v>
      </c>
      <c r="AT86" s="6">
        <f t="shared" si="51"/>
        <v>3.9747945205479453E-2</v>
      </c>
      <c r="AU86" s="6">
        <f t="shared" si="52"/>
        <v>6.2461056751467715E-2</v>
      </c>
      <c r="AV86" s="7">
        <f t="shared" si="72"/>
        <v>0</v>
      </c>
      <c r="AW86" s="12">
        <f t="shared" si="73"/>
        <v>0</v>
      </c>
      <c r="AX86" s="13" t="e">
        <f t="shared" si="74"/>
        <v>#VALUE!</v>
      </c>
      <c r="AY86" s="13" t="e">
        <f t="shared" si="75"/>
        <v>#VALUE!</v>
      </c>
      <c r="AZ86" s="13" t="e">
        <f t="shared" si="76"/>
        <v>#VALUE!</v>
      </c>
      <c r="BA86" s="17" t="e">
        <f t="shared" si="77"/>
        <v>#VALUE!</v>
      </c>
    </row>
    <row r="87" spans="7:53" x14ac:dyDescent="0.25">
      <c r="G87" s="6">
        <f t="shared" si="53"/>
        <v>0</v>
      </c>
      <c r="L87" s="8" t="b">
        <f t="shared" si="54"/>
        <v>0</v>
      </c>
      <c r="M87" s="10">
        <f t="shared" si="40"/>
        <v>0</v>
      </c>
      <c r="N87" s="8">
        <f t="shared" si="55"/>
        <v>0</v>
      </c>
      <c r="O87" s="6" t="str">
        <f t="shared" si="56"/>
        <v/>
      </c>
      <c r="P87" s="6" t="e">
        <f t="shared" si="39"/>
        <v>#VALUE!</v>
      </c>
      <c r="Q87" s="8" t="e">
        <f t="shared" si="57"/>
        <v>#VALUE!</v>
      </c>
      <c r="R87" s="8">
        <f t="shared" si="58"/>
        <v>0.94799999999999995</v>
      </c>
      <c r="S87" s="8">
        <f t="shared" si="59"/>
        <v>0</v>
      </c>
      <c r="T87" s="6">
        <f t="shared" si="60"/>
        <v>0</v>
      </c>
      <c r="U87" s="6">
        <f t="shared" si="61"/>
        <v>0</v>
      </c>
      <c r="V87" s="6">
        <v>150</v>
      </c>
      <c r="W87" s="8">
        <f t="shared" si="41"/>
        <v>0</v>
      </c>
      <c r="X87" s="11" t="e">
        <f t="shared" si="62"/>
        <v>#VALUE!</v>
      </c>
      <c r="Y87" s="6">
        <v>71</v>
      </c>
      <c r="Z87" s="6">
        <f t="shared" si="42"/>
        <v>0.53148318112676063</v>
      </c>
      <c r="AA87" s="11" t="e">
        <f t="shared" si="63"/>
        <v>#VALUE!</v>
      </c>
      <c r="AB87" s="6" t="e">
        <f t="shared" si="64"/>
        <v>#VALUE!</v>
      </c>
      <c r="AC87" s="7" t="e">
        <f t="shared" si="43"/>
        <v>#VALUE!</v>
      </c>
      <c r="AD87" s="8" t="e">
        <f t="shared" si="65"/>
        <v>#VALUE!</v>
      </c>
      <c r="AE87" s="6">
        <v>0.18</v>
      </c>
      <c r="AF87" s="8">
        <f t="shared" si="44"/>
        <v>9.730136986301369E-3</v>
      </c>
      <c r="AG87" s="7" t="e">
        <f t="shared" si="66"/>
        <v>#VALUE!</v>
      </c>
      <c r="AH87" s="12" t="e">
        <f t="shared" si="67"/>
        <v>#VALUE!</v>
      </c>
      <c r="AI87" s="12" t="e">
        <f t="shared" si="68"/>
        <v>#VALUE!</v>
      </c>
      <c r="AJ87" s="6">
        <v>15.5</v>
      </c>
      <c r="AK87" s="6">
        <f t="shared" si="45"/>
        <v>10.404109589041097</v>
      </c>
      <c r="AL87" s="6">
        <f t="shared" si="46"/>
        <v>5.095890410958904</v>
      </c>
      <c r="AM87" s="6">
        <f t="shared" si="47"/>
        <v>2.547945205479452</v>
      </c>
      <c r="AN87" s="6">
        <f t="shared" si="48"/>
        <v>0.56054794520547946</v>
      </c>
      <c r="AO87" s="6">
        <f t="shared" si="49"/>
        <v>5.6054794520547947E-3</v>
      </c>
      <c r="AP87" s="6">
        <f t="shared" si="50"/>
        <v>8.8086105675146773E-3</v>
      </c>
      <c r="AQ87" s="7">
        <f t="shared" si="69"/>
        <v>0</v>
      </c>
      <c r="AR87" s="12">
        <f t="shared" si="70"/>
        <v>0</v>
      </c>
      <c r="AS87" s="6">
        <f t="shared" si="71"/>
        <v>1.9873972602739727</v>
      </c>
      <c r="AT87" s="6">
        <f t="shared" si="51"/>
        <v>3.9747945205479453E-2</v>
      </c>
      <c r="AU87" s="6">
        <f t="shared" si="52"/>
        <v>6.2461056751467715E-2</v>
      </c>
      <c r="AV87" s="7">
        <f t="shared" si="72"/>
        <v>0</v>
      </c>
      <c r="AW87" s="12">
        <f t="shared" si="73"/>
        <v>0</v>
      </c>
      <c r="AX87" s="13" t="e">
        <f t="shared" si="74"/>
        <v>#VALUE!</v>
      </c>
      <c r="AY87" s="13" t="e">
        <f t="shared" si="75"/>
        <v>#VALUE!</v>
      </c>
      <c r="AZ87" s="13" t="e">
        <f t="shared" si="76"/>
        <v>#VALUE!</v>
      </c>
      <c r="BA87" s="17" t="e">
        <f t="shared" si="77"/>
        <v>#VALUE!</v>
      </c>
    </row>
    <row r="88" spans="7:53" x14ac:dyDescent="0.25">
      <c r="G88" s="6">
        <f t="shared" si="53"/>
        <v>0</v>
      </c>
      <c r="L88" s="8" t="b">
        <f t="shared" si="54"/>
        <v>0</v>
      </c>
      <c r="M88" s="10">
        <f t="shared" si="40"/>
        <v>0</v>
      </c>
      <c r="N88" s="8">
        <f t="shared" si="55"/>
        <v>0</v>
      </c>
      <c r="O88" s="6" t="str">
        <f t="shared" si="56"/>
        <v/>
      </c>
      <c r="P88" s="6" t="e">
        <f t="shared" ref="P88:P146" si="78">O88*L88</f>
        <v>#VALUE!</v>
      </c>
      <c r="Q88" s="8" t="e">
        <f t="shared" si="57"/>
        <v>#VALUE!</v>
      </c>
      <c r="R88" s="8">
        <f t="shared" si="58"/>
        <v>0.94799999999999995</v>
      </c>
      <c r="S88" s="8">
        <f t="shared" si="59"/>
        <v>0</v>
      </c>
      <c r="T88" s="6">
        <f t="shared" si="60"/>
        <v>0</v>
      </c>
      <c r="U88" s="6">
        <f t="shared" si="61"/>
        <v>0</v>
      </c>
      <c r="V88" s="6">
        <v>150</v>
      </c>
      <c r="W88" s="8">
        <f t="shared" si="41"/>
        <v>0</v>
      </c>
      <c r="X88" s="11" t="e">
        <f t="shared" si="62"/>
        <v>#VALUE!</v>
      </c>
      <c r="Y88" s="6">
        <v>71</v>
      </c>
      <c r="Z88" s="6">
        <f t="shared" si="42"/>
        <v>0.53148318112676063</v>
      </c>
      <c r="AA88" s="11" t="e">
        <f t="shared" si="63"/>
        <v>#VALUE!</v>
      </c>
      <c r="AB88" s="6" t="e">
        <f t="shared" si="64"/>
        <v>#VALUE!</v>
      </c>
      <c r="AC88" s="7" t="e">
        <f t="shared" si="43"/>
        <v>#VALUE!</v>
      </c>
      <c r="AD88" s="8" t="e">
        <f t="shared" si="65"/>
        <v>#VALUE!</v>
      </c>
      <c r="AE88" s="6">
        <v>0.18</v>
      </c>
      <c r="AF88" s="8">
        <f t="shared" si="44"/>
        <v>9.730136986301369E-3</v>
      </c>
      <c r="AG88" s="7" t="e">
        <f t="shared" si="66"/>
        <v>#VALUE!</v>
      </c>
      <c r="AH88" s="12" t="e">
        <f t="shared" si="67"/>
        <v>#VALUE!</v>
      </c>
      <c r="AI88" s="12" t="e">
        <f t="shared" si="68"/>
        <v>#VALUE!</v>
      </c>
      <c r="AJ88" s="6">
        <v>15.5</v>
      </c>
      <c r="AK88" s="6">
        <f t="shared" si="45"/>
        <v>10.404109589041097</v>
      </c>
      <c r="AL88" s="6">
        <f t="shared" si="46"/>
        <v>5.095890410958904</v>
      </c>
      <c r="AM88" s="6">
        <f t="shared" si="47"/>
        <v>2.547945205479452</v>
      </c>
      <c r="AN88" s="6">
        <f t="shared" si="48"/>
        <v>0.56054794520547946</v>
      </c>
      <c r="AO88" s="6">
        <f t="shared" si="49"/>
        <v>5.6054794520547947E-3</v>
      </c>
      <c r="AP88" s="6">
        <f t="shared" si="50"/>
        <v>8.8086105675146773E-3</v>
      </c>
      <c r="AQ88" s="7">
        <f t="shared" si="69"/>
        <v>0</v>
      </c>
      <c r="AR88" s="12">
        <f t="shared" si="70"/>
        <v>0</v>
      </c>
      <c r="AS88" s="6">
        <f t="shared" si="71"/>
        <v>1.9873972602739727</v>
      </c>
      <c r="AT88" s="6">
        <f t="shared" si="51"/>
        <v>3.9747945205479453E-2</v>
      </c>
      <c r="AU88" s="6">
        <f t="shared" si="52"/>
        <v>6.2461056751467715E-2</v>
      </c>
      <c r="AV88" s="7">
        <f t="shared" si="72"/>
        <v>0</v>
      </c>
      <c r="AW88" s="12">
        <f t="shared" si="73"/>
        <v>0</v>
      </c>
      <c r="AX88" s="13" t="e">
        <f t="shared" si="74"/>
        <v>#VALUE!</v>
      </c>
      <c r="AY88" s="13" t="e">
        <f t="shared" si="75"/>
        <v>#VALUE!</v>
      </c>
      <c r="AZ88" s="13" t="e">
        <f t="shared" si="76"/>
        <v>#VALUE!</v>
      </c>
      <c r="BA88" s="17" t="e">
        <f t="shared" si="77"/>
        <v>#VALUE!</v>
      </c>
    </row>
    <row r="89" spans="7:53" x14ac:dyDescent="0.25">
      <c r="G89" s="6">
        <f t="shared" si="53"/>
        <v>0</v>
      </c>
      <c r="L89" s="8" t="b">
        <f t="shared" si="54"/>
        <v>0</v>
      </c>
      <c r="M89" s="10">
        <f t="shared" si="40"/>
        <v>0</v>
      </c>
      <c r="N89" s="8">
        <f t="shared" si="55"/>
        <v>0</v>
      </c>
      <c r="O89" s="6" t="str">
        <f t="shared" si="56"/>
        <v/>
      </c>
      <c r="P89" s="6" t="e">
        <f t="shared" si="78"/>
        <v>#VALUE!</v>
      </c>
      <c r="Q89" s="8" t="e">
        <f t="shared" si="57"/>
        <v>#VALUE!</v>
      </c>
      <c r="R89" s="8">
        <f t="shared" si="58"/>
        <v>0.94799999999999995</v>
      </c>
      <c r="S89" s="8">
        <f t="shared" si="59"/>
        <v>0</v>
      </c>
      <c r="T89" s="6">
        <f t="shared" si="60"/>
        <v>0</v>
      </c>
      <c r="U89" s="6">
        <f t="shared" si="61"/>
        <v>0</v>
      </c>
      <c r="V89" s="6">
        <v>150</v>
      </c>
      <c r="W89" s="8">
        <f t="shared" si="41"/>
        <v>0</v>
      </c>
      <c r="X89" s="11" t="e">
        <f t="shared" si="62"/>
        <v>#VALUE!</v>
      </c>
      <c r="Y89" s="6">
        <v>71</v>
      </c>
      <c r="Z89" s="6">
        <f t="shared" si="42"/>
        <v>0.53148318112676063</v>
      </c>
      <c r="AA89" s="11" t="e">
        <f t="shared" si="63"/>
        <v>#VALUE!</v>
      </c>
      <c r="AB89" s="6" t="e">
        <f t="shared" si="64"/>
        <v>#VALUE!</v>
      </c>
      <c r="AC89" s="7" t="e">
        <f t="shared" si="43"/>
        <v>#VALUE!</v>
      </c>
      <c r="AD89" s="8" t="e">
        <f t="shared" si="65"/>
        <v>#VALUE!</v>
      </c>
      <c r="AE89" s="6">
        <v>0.18</v>
      </c>
      <c r="AF89" s="8">
        <f t="shared" si="44"/>
        <v>9.730136986301369E-3</v>
      </c>
      <c r="AG89" s="7" t="e">
        <f t="shared" si="66"/>
        <v>#VALUE!</v>
      </c>
      <c r="AH89" s="12" t="e">
        <f t="shared" si="67"/>
        <v>#VALUE!</v>
      </c>
      <c r="AI89" s="12" t="e">
        <f t="shared" si="68"/>
        <v>#VALUE!</v>
      </c>
      <c r="AJ89" s="6">
        <v>15.5</v>
      </c>
      <c r="AK89" s="6">
        <f t="shared" si="45"/>
        <v>10.404109589041097</v>
      </c>
      <c r="AL89" s="6">
        <f t="shared" si="46"/>
        <v>5.095890410958904</v>
      </c>
      <c r="AM89" s="6">
        <f t="shared" si="47"/>
        <v>2.547945205479452</v>
      </c>
      <c r="AN89" s="6">
        <f t="shared" si="48"/>
        <v>0.56054794520547946</v>
      </c>
      <c r="AO89" s="6">
        <f t="shared" si="49"/>
        <v>5.6054794520547947E-3</v>
      </c>
      <c r="AP89" s="6">
        <f t="shared" si="50"/>
        <v>8.8086105675146773E-3</v>
      </c>
      <c r="AQ89" s="7">
        <f t="shared" si="69"/>
        <v>0</v>
      </c>
      <c r="AR89" s="12">
        <f t="shared" si="70"/>
        <v>0</v>
      </c>
      <c r="AS89" s="6">
        <f t="shared" si="71"/>
        <v>1.9873972602739727</v>
      </c>
      <c r="AT89" s="6">
        <f t="shared" si="51"/>
        <v>3.9747945205479453E-2</v>
      </c>
      <c r="AU89" s="6">
        <f t="shared" si="52"/>
        <v>6.2461056751467715E-2</v>
      </c>
      <c r="AV89" s="7">
        <f t="shared" si="72"/>
        <v>0</v>
      </c>
      <c r="AW89" s="12">
        <f t="shared" si="73"/>
        <v>0</v>
      </c>
      <c r="AX89" s="13" t="e">
        <f t="shared" si="74"/>
        <v>#VALUE!</v>
      </c>
      <c r="AY89" s="13" t="e">
        <f t="shared" si="75"/>
        <v>#VALUE!</v>
      </c>
      <c r="AZ89" s="13" t="e">
        <f t="shared" si="76"/>
        <v>#VALUE!</v>
      </c>
      <c r="BA89" s="17" t="e">
        <f t="shared" si="77"/>
        <v>#VALUE!</v>
      </c>
    </row>
    <row r="90" spans="7:53" x14ac:dyDescent="0.25">
      <c r="G90" s="6">
        <f t="shared" si="53"/>
        <v>0</v>
      </c>
      <c r="L90" s="8" t="b">
        <f t="shared" si="54"/>
        <v>0</v>
      </c>
      <c r="M90" s="10">
        <f t="shared" si="40"/>
        <v>0</v>
      </c>
      <c r="N90" s="8">
        <f t="shared" si="55"/>
        <v>0</v>
      </c>
      <c r="O90" s="6" t="str">
        <f t="shared" si="56"/>
        <v/>
      </c>
      <c r="P90" s="6" t="e">
        <f t="shared" si="78"/>
        <v>#VALUE!</v>
      </c>
      <c r="Q90" s="8" t="e">
        <f t="shared" si="57"/>
        <v>#VALUE!</v>
      </c>
      <c r="R90" s="8">
        <f t="shared" si="58"/>
        <v>0.94799999999999995</v>
      </c>
      <c r="S90" s="8">
        <f t="shared" si="59"/>
        <v>0</v>
      </c>
      <c r="T90" s="6">
        <f t="shared" si="60"/>
        <v>0</v>
      </c>
      <c r="U90" s="6">
        <f t="shared" si="61"/>
        <v>0</v>
      </c>
      <c r="V90" s="6">
        <v>150</v>
      </c>
      <c r="W90" s="8">
        <f t="shared" si="41"/>
        <v>0</v>
      </c>
      <c r="X90" s="11" t="e">
        <f t="shared" si="62"/>
        <v>#VALUE!</v>
      </c>
      <c r="Y90" s="6">
        <v>71</v>
      </c>
      <c r="Z90" s="6">
        <f t="shared" si="42"/>
        <v>0.53148318112676063</v>
      </c>
      <c r="AA90" s="11" t="e">
        <f t="shared" si="63"/>
        <v>#VALUE!</v>
      </c>
      <c r="AB90" s="6" t="e">
        <f t="shared" si="64"/>
        <v>#VALUE!</v>
      </c>
      <c r="AC90" s="7" t="e">
        <f t="shared" si="43"/>
        <v>#VALUE!</v>
      </c>
      <c r="AD90" s="8" t="e">
        <f t="shared" si="65"/>
        <v>#VALUE!</v>
      </c>
      <c r="AE90" s="6">
        <v>0.18</v>
      </c>
      <c r="AF90" s="8">
        <f t="shared" si="44"/>
        <v>9.730136986301369E-3</v>
      </c>
      <c r="AG90" s="7" t="e">
        <f t="shared" si="66"/>
        <v>#VALUE!</v>
      </c>
      <c r="AH90" s="12" t="e">
        <f t="shared" si="67"/>
        <v>#VALUE!</v>
      </c>
      <c r="AI90" s="12" t="e">
        <f t="shared" si="68"/>
        <v>#VALUE!</v>
      </c>
      <c r="AJ90" s="6">
        <v>15.5</v>
      </c>
      <c r="AK90" s="6">
        <f t="shared" si="45"/>
        <v>10.404109589041097</v>
      </c>
      <c r="AL90" s="6">
        <f t="shared" si="46"/>
        <v>5.095890410958904</v>
      </c>
      <c r="AM90" s="6">
        <f t="shared" si="47"/>
        <v>2.547945205479452</v>
      </c>
      <c r="AN90" s="6">
        <f t="shared" si="48"/>
        <v>0.56054794520547946</v>
      </c>
      <c r="AO90" s="6">
        <f t="shared" si="49"/>
        <v>5.6054794520547947E-3</v>
      </c>
      <c r="AP90" s="6">
        <f t="shared" si="50"/>
        <v>8.8086105675146773E-3</v>
      </c>
      <c r="AQ90" s="7">
        <f t="shared" si="69"/>
        <v>0</v>
      </c>
      <c r="AR90" s="12">
        <f t="shared" si="70"/>
        <v>0</v>
      </c>
      <c r="AS90" s="6">
        <f t="shared" si="71"/>
        <v>1.9873972602739727</v>
      </c>
      <c r="AT90" s="6">
        <f t="shared" si="51"/>
        <v>3.9747945205479453E-2</v>
      </c>
      <c r="AU90" s="6">
        <f t="shared" si="52"/>
        <v>6.2461056751467715E-2</v>
      </c>
      <c r="AV90" s="7">
        <f t="shared" si="72"/>
        <v>0</v>
      </c>
      <c r="AW90" s="12">
        <f t="shared" si="73"/>
        <v>0</v>
      </c>
      <c r="AX90" s="13" t="e">
        <f t="shared" si="74"/>
        <v>#VALUE!</v>
      </c>
      <c r="AY90" s="13" t="e">
        <f t="shared" si="75"/>
        <v>#VALUE!</v>
      </c>
      <c r="AZ90" s="13" t="e">
        <f t="shared" si="76"/>
        <v>#VALUE!</v>
      </c>
      <c r="BA90" s="17" t="e">
        <f t="shared" si="77"/>
        <v>#VALUE!</v>
      </c>
    </row>
    <row r="91" spans="7:53" x14ac:dyDescent="0.25">
      <c r="G91" s="6">
        <f t="shared" si="53"/>
        <v>0</v>
      </c>
      <c r="L91" s="8" t="b">
        <f t="shared" si="54"/>
        <v>0</v>
      </c>
      <c r="M91" s="10">
        <f t="shared" si="40"/>
        <v>0</v>
      </c>
      <c r="N91" s="8">
        <f t="shared" si="55"/>
        <v>0</v>
      </c>
      <c r="O91" s="6" t="str">
        <f t="shared" si="56"/>
        <v/>
      </c>
      <c r="P91" s="6" t="e">
        <f t="shared" si="78"/>
        <v>#VALUE!</v>
      </c>
      <c r="Q91" s="8" t="e">
        <f t="shared" si="57"/>
        <v>#VALUE!</v>
      </c>
      <c r="R91" s="8">
        <f t="shared" si="58"/>
        <v>0.94799999999999995</v>
      </c>
      <c r="S91" s="8">
        <f t="shared" si="59"/>
        <v>0</v>
      </c>
      <c r="T91" s="6">
        <f t="shared" si="60"/>
        <v>0</v>
      </c>
      <c r="U91" s="6">
        <f t="shared" si="61"/>
        <v>0</v>
      </c>
      <c r="V91" s="6">
        <v>150</v>
      </c>
      <c r="W91" s="8">
        <f t="shared" si="41"/>
        <v>0</v>
      </c>
      <c r="X91" s="11" t="e">
        <f t="shared" si="62"/>
        <v>#VALUE!</v>
      </c>
      <c r="Y91" s="6">
        <v>71</v>
      </c>
      <c r="Z91" s="6">
        <f t="shared" si="42"/>
        <v>0.53148318112676063</v>
      </c>
      <c r="AA91" s="11" t="e">
        <f t="shared" si="63"/>
        <v>#VALUE!</v>
      </c>
      <c r="AB91" s="6" t="e">
        <f t="shared" si="64"/>
        <v>#VALUE!</v>
      </c>
      <c r="AC91" s="7" t="e">
        <f t="shared" si="43"/>
        <v>#VALUE!</v>
      </c>
      <c r="AD91" s="8" t="e">
        <f t="shared" si="65"/>
        <v>#VALUE!</v>
      </c>
      <c r="AE91" s="6">
        <v>0.18</v>
      </c>
      <c r="AF91" s="8">
        <f t="shared" si="44"/>
        <v>9.730136986301369E-3</v>
      </c>
      <c r="AG91" s="7" t="e">
        <f t="shared" si="66"/>
        <v>#VALUE!</v>
      </c>
      <c r="AH91" s="12" t="e">
        <f t="shared" si="67"/>
        <v>#VALUE!</v>
      </c>
      <c r="AI91" s="12" t="e">
        <f t="shared" si="68"/>
        <v>#VALUE!</v>
      </c>
      <c r="AJ91" s="6">
        <v>15.5</v>
      </c>
      <c r="AK91" s="6">
        <f t="shared" si="45"/>
        <v>10.404109589041097</v>
      </c>
      <c r="AL91" s="6">
        <f t="shared" si="46"/>
        <v>5.095890410958904</v>
      </c>
      <c r="AM91" s="6">
        <f t="shared" si="47"/>
        <v>2.547945205479452</v>
      </c>
      <c r="AN91" s="6">
        <f t="shared" si="48"/>
        <v>0.56054794520547946</v>
      </c>
      <c r="AO91" s="6">
        <f t="shared" si="49"/>
        <v>5.6054794520547947E-3</v>
      </c>
      <c r="AP91" s="6">
        <f t="shared" si="50"/>
        <v>8.8086105675146773E-3</v>
      </c>
      <c r="AQ91" s="7">
        <f t="shared" si="69"/>
        <v>0</v>
      </c>
      <c r="AR91" s="12">
        <f t="shared" si="70"/>
        <v>0</v>
      </c>
      <c r="AS91" s="6">
        <f t="shared" si="71"/>
        <v>1.9873972602739727</v>
      </c>
      <c r="AT91" s="6">
        <f t="shared" si="51"/>
        <v>3.9747945205479453E-2</v>
      </c>
      <c r="AU91" s="6">
        <f t="shared" si="52"/>
        <v>6.2461056751467715E-2</v>
      </c>
      <c r="AV91" s="7">
        <f t="shared" si="72"/>
        <v>0</v>
      </c>
      <c r="AW91" s="12">
        <f t="shared" si="73"/>
        <v>0</v>
      </c>
      <c r="AX91" s="13" t="e">
        <f t="shared" si="74"/>
        <v>#VALUE!</v>
      </c>
      <c r="AY91" s="13" t="e">
        <f t="shared" si="75"/>
        <v>#VALUE!</v>
      </c>
      <c r="AZ91" s="13" t="e">
        <f t="shared" si="76"/>
        <v>#VALUE!</v>
      </c>
      <c r="BA91" s="17" t="e">
        <f t="shared" si="77"/>
        <v>#VALUE!</v>
      </c>
    </row>
    <row r="92" spans="7:53" x14ac:dyDescent="0.25">
      <c r="G92" s="6">
        <f t="shared" si="53"/>
        <v>0</v>
      </c>
      <c r="L92" s="8" t="b">
        <f t="shared" si="54"/>
        <v>0</v>
      </c>
      <c r="M92" s="10">
        <f t="shared" si="40"/>
        <v>0</v>
      </c>
      <c r="N92" s="8">
        <f t="shared" si="55"/>
        <v>0</v>
      </c>
      <c r="O92" s="6" t="str">
        <f t="shared" si="56"/>
        <v/>
      </c>
      <c r="P92" s="6" t="e">
        <f t="shared" si="78"/>
        <v>#VALUE!</v>
      </c>
      <c r="Q92" s="8" t="e">
        <f t="shared" si="57"/>
        <v>#VALUE!</v>
      </c>
      <c r="R92" s="8">
        <f t="shared" si="58"/>
        <v>0.94799999999999995</v>
      </c>
      <c r="S92" s="8">
        <f t="shared" si="59"/>
        <v>0</v>
      </c>
      <c r="T92" s="6">
        <f t="shared" si="60"/>
        <v>0</v>
      </c>
      <c r="U92" s="6">
        <f t="shared" si="61"/>
        <v>0</v>
      </c>
      <c r="V92" s="6">
        <v>150</v>
      </c>
      <c r="W92" s="8">
        <f t="shared" si="41"/>
        <v>0</v>
      </c>
      <c r="X92" s="11" t="e">
        <f t="shared" si="62"/>
        <v>#VALUE!</v>
      </c>
      <c r="Y92" s="6">
        <v>71</v>
      </c>
      <c r="Z92" s="6">
        <f t="shared" si="42"/>
        <v>0.53148318112676063</v>
      </c>
      <c r="AA92" s="11" t="e">
        <f t="shared" si="63"/>
        <v>#VALUE!</v>
      </c>
      <c r="AB92" s="6" t="e">
        <f t="shared" si="64"/>
        <v>#VALUE!</v>
      </c>
      <c r="AC92" s="7" t="e">
        <f t="shared" si="43"/>
        <v>#VALUE!</v>
      </c>
      <c r="AD92" s="8" t="e">
        <f t="shared" si="65"/>
        <v>#VALUE!</v>
      </c>
      <c r="AE92" s="6">
        <v>0.18</v>
      </c>
      <c r="AF92" s="8">
        <f t="shared" si="44"/>
        <v>9.730136986301369E-3</v>
      </c>
      <c r="AG92" s="7" t="e">
        <f t="shared" si="66"/>
        <v>#VALUE!</v>
      </c>
      <c r="AH92" s="12" t="e">
        <f t="shared" si="67"/>
        <v>#VALUE!</v>
      </c>
      <c r="AI92" s="12" t="e">
        <f t="shared" si="68"/>
        <v>#VALUE!</v>
      </c>
      <c r="AJ92" s="6">
        <v>15.5</v>
      </c>
      <c r="AK92" s="6">
        <f t="shared" si="45"/>
        <v>10.404109589041097</v>
      </c>
      <c r="AL92" s="6">
        <f t="shared" si="46"/>
        <v>5.095890410958904</v>
      </c>
      <c r="AM92" s="6">
        <f t="shared" si="47"/>
        <v>2.547945205479452</v>
      </c>
      <c r="AN92" s="6">
        <f t="shared" si="48"/>
        <v>0.56054794520547946</v>
      </c>
      <c r="AO92" s="6">
        <f t="shared" si="49"/>
        <v>5.6054794520547947E-3</v>
      </c>
      <c r="AP92" s="6">
        <f t="shared" si="50"/>
        <v>8.8086105675146773E-3</v>
      </c>
      <c r="AQ92" s="7">
        <f t="shared" si="69"/>
        <v>0</v>
      </c>
      <c r="AR92" s="12">
        <f t="shared" si="70"/>
        <v>0</v>
      </c>
      <c r="AS92" s="6">
        <f t="shared" si="71"/>
        <v>1.9873972602739727</v>
      </c>
      <c r="AT92" s="6">
        <f t="shared" si="51"/>
        <v>3.9747945205479453E-2</v>
      </c>
      <c r="AU92" s="6">
        <f t="shared" si="52"/>
        <v>6.2461056751467715E-2</v>
      </c>
      <c r="AV92" s="7">
        <f t="shared" si="72"/>
        <v>0</v>
      </c>
      <c r="AW92" s="12">
        <f t="shared" si="73"/>
        <v>0</v>
      </c>
      <c r="AX92" s="13" t="e">
        <f t="shared" si="74"/>
        <v>#VALUE!</v>
      </c>
      <c r="AY92" s="13" t="e">
        <f t="shared" si="75"/>
        <v>#VALUE!</v>
      </c>
      <c r="AZ92" s="13" t="e">
        <f t="shared" si="76"/>
        <v>#VALUE!</v>
      </c>
      <c r="BA92" s="17" t="e">
        <f t="shared" si="77"/>
        <v>#VALUE!</v>
      </c>
    </row>
    <row r="93" spans="7:53" x14ac:dyDescent="0.25">
      <c r="G93" s="6">
        <f t="shared" si="53"/>
        <v>0</v>
      </c>
      <c r="L93" s="8" t="b">
        <f t="shared" si="54"/>
        <v>0</v>
      </c>
      <c r="M93" s="10">
        <f t="shared" si="40"/>
        <v>0</v>
      </c>
      <c r="N93" s="8">
        <f t="shared" si="55"/>
        <v>0</v>
      </c>
      <c r="O93" s="6" t="str">
        <f t="shared" si="56"/>
        <v/>
      </c>
      <c r="P93" s="6" t="e">
        <f t="shared" si="78"/>
        <v>#VALUE!</v>
      </c>
      <c r="Q93" s="8" t="e">
        <f t="shared" si="57"/>
        <v>#VALUE!</v>
      </c>
      <c r="R93" s="8">
        <f t="shared" si="58"/>
        <v>0.94799999999999995</v>
      </c>
      <c r="S93" s="8">
        <f t="shared" si="59"/>
        <v>0</v>
      </c>
      <c r="T93" s="6">
        <f t="shared" si="60"/>
        <v>0</v>
      </c>
      <c r="U93" s="6">
        <f t="shared" si="61"/>
        <v>0</v>
      </c>
      <c r="V93" s="6">
        <v>150</v>
      </c>
      <c r="W93" s="8">
        <f t="shared" si="41"/>
        <v>0</v>
      </c>
      <c r="X93" s="11" t="e">
        <f t="shared" si="62"/>
        <v>#VALUE!</v>
      </c>
      <c r="Y93" s="6">
        <v>71</v>
      </c>
      <c r="Z93" s="6">
        <f t="shared" si="42"/>
        <v>0.53148318112676063</v>
      </c>
      <c r="AA93" s="11" t="e">
        <f t="shared" si="63"/>
        <v>#VALUE!</v>
      </c>
      <c r="AB93" s="6" t="e">
        <f t="shared" si="64"/>
        <v>#VALUE!</v>
      </c>
      <c r="AC93" s="7" t="e">
        <f t="shared" si="43"/>
        <v>#VALUE!</v>
      </c>
      <c r="AD93" s="8" t="e">
        <f t="shared" si="65"/>
        <v>#VALUE!</v>
      </c>
      <c r="AE93" s="6">
        <v>0.18</v>
      </c>
      <c r="AF93" s="8">
        <f t="shared" si="44"/>
        <v>9.730136986301369E-3</v>
      </c>
      <c r="AG93" s="7" t="e">
        <f t="shared" si="66"/>
        <v>#VALUE!</v>
      </c>
      <c r="AH93" s="12" t="e">
        <f t="shared" si="67"/>
        <v>#VALUE!</v>
      </c>
      <c r="AI93" s="12" t="e">
        <f t="shared" si="68"/>
        <v>#VALUE!</v>
      </c>
      <c r="AJ93" s="6">
        <v>15.5</v>
      </c>
      <c r="AK93" s="6">
        <f t="shared" si="45"/>
        <v>10.404109589041097</v>
      </c>
      <c r="AL93" s="6">
        <f t="shared" si="46"/>
        <v>5.095890410958904</v>
      </c>
      <c r="AM93" s="6">
        <f t="shared" si="47"/>
        <v>2.547945205479452</v>
      </c>
      <c r="AN93" s="6">
        <f t="shared" si="48"/>
        <v>0.56054794520547946</v>
      </c>
      <c r="AO93" s="6">
        <f t="shared" si="49"/>
        <v>5.6054794520547947E-3</v>
      </c>
      <c r="AP93" s="6">
        <f t="shared" si="50"/>
        <v>8.8086105675146773E-3</v>
      </c>
      <c r="AQ93" s="7">
        <f t="shared" si="69"/>
        <v>0</v>
      </c>
      <c r="AR93" s="12">
        <f t="shared" si="70"/>
        <v>0</v>
      </c>
      <c r="AS93" s="6">
        <f t="shared" si="71"/>
        <v>1.9873972602739727</v>
      </c>
      <c r="AT93" s="6">
        <f t="shared" si="51"/>
        <v>3.9747945205479453E-2</v>
      </c>
      <c r="AU93" s="6">
        <f t="shared" si="52"/>
        <v>6.2461056751467715E-2</v>
      </c>
      <c r="AV93" s="7">
        <f t="shared" si="72"/>
        <v>0</v>
      </c>
      <c r="AW93" s="12">
        <f t="shared" si="73"/>
        <v>0</v>
      </c>
      <c r="AX93" s="13" t="e">
        <f t="shared" si="74"/>
        <v>#VALUE!</v>
      </c>
      <c r="AY93" s="13" t="e">
        <f t="shared" si="75"/>
        <v>#VALUE!</v>
      </c>
      <c r="AZ93" s="13" t="e">
        <f t="shared" si="76"/>
        <v>#VALUE!</v>
      </c>
      <c r="BA93" s="17" t="e">
        <f t="shared" si="77"/>
        <v>#VALUE!</v>
      </c>
    </row>
    <row r="94" spans="7:53" x14ac:dyDescent="0.25">
      <c r="G94" s="6">
        <f t="shared" si="53"/>
        <v>0</v>
      </c>
      <c r="L94" s="8" t="b">
        <f t="shared" si="54"/>
        <v>0</v>
      </c>
      <c r="M94" s="10">
        <f t="shared" si="40"/>
        <v>0</v>
      </c>
      <c r="N94" s="8">
        <f t="shared" si="55"/>
        <v>0</v>
      </c>
      <c r="O94" s="6" t="str">
        <f t="shared" si="56"/>
        <v/>
      </c>
      <c r="P94" s="6" t="e">
        <f t="shared" si="78"/>
        <v>#VALUE!</v>
      </c>
      <c r="Q94" s="8" t="e">
        <f t="shared" si="57"/>
        <v>#VALUE!</v>
      </c>
      <c r="R94" s="8">
        <f t="shared" si="58"/>
        <v>0.94799999999999995</v>
      </c>
      <c r="S94" s="8">
        <f t="shared" si="59"/>
        <v>0</v>
      </c>
      <c r="T94" s="6">
        <f t="shared" si="60"/>
        <v>0</v>
      </c>
      <c r="U94" s="6">
        <f t="shared" si="61"/>
        <v>0</v>
      </c>
      <c r="V94" s="6">
        <v>150</v>
      </c>
      <c r="W94" s="8">
        <f t="shared" si="41"/>
        <v>0</v>
      </c>
      <c r="X94" s="11" t="e">
        <f t="shared" si="62"/>
        <v>#VALUE!</v>
      </c>
      <c r="Y94" s="6">
        <v>71</v>
      </c>
      <c r="Z94" s="6">
        <f t="shared" si="42"/>
        <v>0.53148318112676063</v>
      </c>
      <c r="AA94" s="11" t="e">
        <f t="shared" si="63"/>
        <v>#VALUE!</v>
      </c>
      <c r="AB94" s="6" t="e">
        <f t="shared" si="64"/>
        <v>#VALUE!</v>
      </c>
      <c r="AC94" s="7" t="e">
        <f t="shared" si="43"/>
        <v>#VALUE!</v>
      </c>
      <c r="AD94" s="8" t="e">
        <f t="shared" si="65"/>
        <v>#VALUE!</v>
      </c>
      <c r="AE94" s="6">
        <v>0.18</v>
      </c>
      <c r="AF94" s="8">
        <f t="shared" si="44"/>
        <v>9.730136986301369E-3</v>
      </c>
      <c r="AG94" s="7" t="e">
        <f t="shared" si="66"/>
        <v>#VALUE!</v>
      </c>
      <c r="AH94" s="12" t="e">
        <f t="shared" si="67"/>
        <v>#VALUE!</v>
      </c>
      <c r="AI94" s="12" t="e">
        <f t="shared" si="68"/>
        <v>#VALUE!</v>
      </c>
      <c r="AJ94" s="6">
        <v>15.5</v>
      </c>
      <c r="AK94" s="6">
        <f t="shared" si="45"/>
        <v>10.404109589041097</v>
      </c>
      <c r="AL94" s="6">
        <f t="shared" si="46"/>
        <v>5.095890410958904</v>
      </c>
      <c r="AM94" s="6">
        <f t="shared" si="47"/>
        <v>2.547945205479452</v>
      </c>
      <c r="AN94" s="6">
        <f t="shared" si="48"/>
        <v>0.56054794520547946</v>
      </c>
      <c r="AO94" s="6">
        <f t="shared" si="49"/>
        <v>5.6054794520547947E-3</v>
      </c>
      <c r="AP94" s="6">
        <f t="shared" si="50"/>
        <v>8.8086105675146773E-3</v>
      </c>
      <c r="AQ94" s="7">
        <f t="shared" si="69"/>
        <v>0</v>
      </c>
      <c r="AR94" s="12">
        <f t="shared" si="70"/>
        <v>0</v>
      </c>
      <c r="AS94" s="6">
        <f t="shared" si="71"/>
        <v>1.9873972602739727</v>
      </c>
      <c r="AT94" s="6">
        <f t="shared" si="51"/>
        <v>3.9747945205479453E-2</v>
      </c>
      <c r="AU94" s="6">
        <f t="shared" si="52"/>
        <v>6.2461056751467715E-2</v>
      </c>
      <c r="AV94" s="7">
        <f t="shared" si="72"/>
        <v>0</v>
      </c>
      <c r="AW94" s="12">
        <f t="shared" si="73"/>
        <v>0</v>
      </c>
      <c r="AX94" s="13" t="e">
        <f t="shared" si="74"/>
        <v>#VALUE!</v>
      </c>
      <c r="AY94" s="13" t="e">
        <f t="shared" si="75"/>
        <v>#VALUE!</v>
      </c>
      <c r="AZ94" s="13" t="e">
        <f t="shared" si="76"/>
        <v>#VALUE!</v>
      </c>
      <c r="BA94" s="17" t="e">
        <f t="shared" si="77"/>
        <v>#VALUE!</v>
      </c>
    </row>
    <row r="95" spans="7:53" x14ac:dyDescent="0.25">
      <c r="G95" s="6">
        <f t="shared" si="53"/>
        <v>0</v>
      </c>
      <c r="L95" s="8" t="b">
        <f t="shared" si="54"/>
        <v>0</v>
      </c>
      <c r="M95" s="10">
        <f t="shared" si="40"/>
        <v>0</v>
      </c>
      <c r="N95" s="8">
        <f t="shared" si="55"/>
        <v>0</v>
      </c>
      <c r="O95" s="6" t="str">
        <f t="shared" si="56"/>
        <v/>
      </c>
      <c r="P95" s="6" t="e">
        <f t="shared" si="78"/>
        <v>#VALUE!</v>
      </c>
      <c r="Q95" s="8" t="e">
        <f t="shared" si="57"/>
        <v>#VALUE!</v>
      </c>
      <c r="R95" s="8">
        <f t="shared" si="58"/>
        <v>0.94799999999999995</v>
      </c>
      <c r="S95" s="8">
        <f t="shared" si="59"/>
        <v>0</v>
      </c>
      <c r="T95" s="6">
        <f t="shared" si="60"/>
        <v>0</v>
      </c>
      <c r="U95" s="6">
        <f t="shared" si="61"/>
        <v>0</v>
      </c>
      <c r="V95" s="6">
        <v>150</v>
      </c>
      <c r="W95" s="8">
        <f t="shared" si="41"/>
        <v>0</v>
      </c>
      <c r="X95" s="11" t="e">
        <f t="shared" si="62"/>
        <v>#VALUE!</v>
      </c>
      <c r="Y95" s="6">
        <v>71</v>
      </c>
      <c r="Z95" s="6">
        <f t="shared" si="42"/>
        <v>0.53148318112676063</v>
      </c>
      <c r="AA95" s="11" t="e">
        <f t="shared" si="63"/>
        <v>#VALUE!</v>
      </c>
      <c r="AB95" s="6" t="e">
        <f t="shared" si="64"/>
        <v>#VALUE!</v>
      </c>
      <c r="AC95" s="7" t="e">
        <f t="shared" si="43"/>
        <v>#VALUE!</v>
      </c>
      <c r="AD95" s="8" t="e">
        <f t="shared" si="65"/>
        <v>#VALUE!</v>
      </c>
      <c r="AE95" s="6">
        <v>0.18</v>
      </c>
      <c r="AF95" s="8">
        <f t="shared" si="44"/>
        <v>9.730136986301369E-3</v>
      </c>
      <c r="AG95" s="7" t="e">
        <f t="shared" si="66"/>
        <v>#VALUE!</v>
      </c>
      <c r="AH95" s="12" t="e">
        <f t="shared" si="67"/>
        <v>#VALUE!</v>
      </c>
      <c r="AI95" s="12" t="e">
        <f t="shared" si="68"/>
        <v>#VALUE!</v>
      </c>
      <c r="AJ95" s="6">
        <v>15.5</v>
      </c>
      <c r="AK95" s="6">
        <f t="shared" si="45"/>
        <v>10.404109589041097</v>
      </c>
      <c r="AL95" s="6">
        <f t="shared" si="46"/>
        <v>5.095890410958904</v>
      </c>
      <c r="AM95" s="6">
        <f t="shared" si="47"/>
        <v>2.547945205479452</v>
      </c>
      <c r="AN95" s="6">
        <f t="shared" si="48"/>
        <v>0.56054794520547946</v>
      </c>
      <c r="AO95" s="6">
        <f t="shared" si="49"/>
        <v>5.6054794520547947E-3</v>
      </c>
      <c r="AP95" s="6">
        <f t="shared" si="50"/>
        <v>8.8086105675146773E-3</v>
      </c>
      <c r="AQ95" s="7">
        <f t="shared" si="69"/>
        <v>0</v>
      </c>
      <c r="AR95" s="12">
        <f t="shared" si="70"/>
        <v>0</v>
      </c>
      <c r="AS95" s="6">
        <f t="shared" si="71"/>
        <v>1.9873972602739727</v>
      </c>
      <c r="AT95" s="6">
        <f t="shared" si="51"/>
        <v>3.9747945205479453E-2</v>
      </c>
      <c r="AU95" s="6">
        <f t="shared" si="52"/>
        <v>6.2461056751467715E-2</v>
      </c>
      <c r="AV95" s="7">
        <f t="shared" si="72"/>
        <v>0</v>
      </c>
      <c r="AW95" s="12">
        <f t="shared" si="73"/>
        <v>0</v>
      </c>
      <c r="AX95" s="13" t="e">
        <f t="shared" si="74"/>
        <v>#VALUE!</v>
      </c>
      <c r="AY95" s="13" t="e">
        <f t="shared" si="75"/>
        <v>#VALUE!</v>
      </c>
      <c r="AZ95" s="13" t="e">
        <f t="shared" si="76"/>
        <v>#VALUE!</v>
      </c>
      <c r="BA95" s="17" t="e">
        <f t="shared" si="77"/>
        <v>#VALUE!</v>
      </c>
    </row>
    <row r="96" spans="7:53" x14ac:dyDescent="0.25">
      <c r="G96" s="6">
        <f t="shared" si="53"/>
        <v>0</v>
      </c>
      <c r="L96" s="8" t="b">
        <f t="shared" si="54"/>
        <v>0</v>
      </c>
      <c r="M96" s="10">
        <f t="shared" si="40"/>
        <v>0</v>
      </c>
      <c r="N96" s="8">
        <f t="shared" si="55"/>
        <v>0</v>
      </c>
      <c r="O96" s="6" t="str">
        <f t="shared" si="56"/>
        <v/>
      </c>
      <c r="P96" s="6" t="e">
        <f t="shared" si="78"/>
        <v>#VALUE!</v>
      </c>
      <c r="Q96" s="8" t="e">
        <f t="shared" si="57"/>
        <v>#VALUE!</v>
      </c>
      <c r="R96" s="8">
        <f t="shared" si="58"/>
        <v>0.94799999999999995</v>
      </c>
      <c r="S96" s="8">
        <f t="shared" si="59"/>
        <v>0</v>
      </c>
      <c r="T96" s="6">
        <f t="shared" si="60"/>
        <v>0</v>
      </c>
      <c r="U96" s="6">
        <f t="shared" si="61"/>
        <v>0</v>
      </c>
      <c r="V96" s="6">
        <v>150</v>
      </c>
      <c r="W96" s="8">
        <f t="shared" si="41"/>
        <v>0</v>
      </c>
      <c r="X96" s="11" t="e">
        <f t="shared" si="62"/>
        <v>#VALUE!</v>
      </c>
      <c r="Y96" s="6">
        <v>71</v>
      </c>
      <c r="Z96" s="6">
        <f t="shared" si="42"/>
        <v>0.53148318112676063</v>
      </c>
      <c r="AA96" s="11" t="e">
        <f t="shared" si="63"/>
        <v>#VALUE!</v>
      </c>
      <c r="AB96" s="6" t="e">
        <f t="shared" si="64"/>
        <v>#VALUE!</v>
      </c>
      <c r="AC96" s="7" t="e">
        <f t="shared" si="43"/>
        <v>#VALUE!</v>
      </c>
      <c r="AD96" s="8" t="e">
        <f t="shared" si="65"/>
        <v>#VALUE!</v>
      </c>
      <c r="AE96" s="6">
        <v>0.18</v>
      </c>
      <c r="AF96" s="8">
        <f t="shared" si="44"/>
        <v>9.730136986301369E-3</v>
      </c>
      <c r="AG96" s="7" t="e">
        <f t="shared" si="66"/>
        <v>#VALUE!</v>
      </c>
      <c r="AH96" s="12" t="e">
        <f t="shared" si="67"/>
        <v>#VALUE!</v>
      </c>
      <c r="AI96" s="12" t="e">
        <f t="shared" si="68"/>
        <v>#VALUE!</v>
      </c>
      <c r="AJ96" s="6">
        <v>15.5</v>
      </c>
      <c r="AK96" s="6">
        <f t="shared" si="45"/>
        <v>10.404109589041097</v>
      </c>
      <c r="AL96" s="6">
        <f t="shared" si="46"/>
        <v>5.095890410958904</v>
      </c>
      <c r="AM96" s="6">
        <f t="shared" si="47"/>
        <v>2.547945205479452</v>
      </c>
      <c r="AN96" s="6">
        <f t="shared" si="48"/>
        <v>0.56054794520547946</v>
      </c>
      <c r="AO96" s="6">
        <f t="shared" si="49"/>
        <v>5.6054794520547947E-3</v>
      </c>
      <c r="AP96" s="6">
        <f t="shared" si="50"/>
        <v>8.8086105675146773E-3</v>
      </c>
      <c r="AQ96" s="7">
        <f t="shared" si="69"/>
        <v>0</v>
      </c>
      <c r="AR96" s="12">
        <f t="shared" si="70"/>
        <v>0</v>
      </c>
      <c r="AS96" s="6">
        <f t="shared" si="71"/>
        <v>1.9873972602739727</v>
      </c>
      <c r="AT96" s="6">
        <f t="shared" si="51"/>
        <v>3.9747945205479453E-2</v>
      </c>
      <c r="AU96" s="6">
        <f t="shared" si="52"/>
        <v>6.2461056751467715E-2</v>
      </c>
      <c r="AV96" s="7">
        <f t="shared" si="72"/>
        <v>0</v>
      </c>
      <c r="AW96" s="12">
        <f t="shared" si="73"/>
        <v>0</v>
      </c>
      <c r="AX96" s="13" t="e">
        <f t="shared" si="74"/>
        <v>#VALUE!</v>
      </c>
      <c r="AY96" s="13" t="e">
        <f t="shared" si="75"/>
        <v>#VALUE!</v>
      </c>
      <c r="AZ96" s="13" t="e">
        <f t="shared" si="76"/>
        <v>#VALUE!</v>
      </c>
      <c r="BA96" s="17" t="e">
        <f t="shared" si="77"/>
        <v>#VALUE!</v>
      </c>
    </row>
    <row r="97" spans="7:53" x14ac:dyDescent="0.25">
      <c r="G97" s="6">
        <f t="shared" si="53"/>
        <v>0</v>
      </c>
      <c r="L97" s="8" t="b">
        <f t="shared" si="54"/>
        <v>0</v>
      </c>
      <c r="M97" s="10">
        <f t="shared" si="40"/>
        <v>0</v>
      </c>
      <c r="N97" s="8">
        <f t="shared" si="55"/>
        <v>0</v>
      </c>
      <c r="O97" s="6" t="str">
        <f t="shared" si="56"/>
        <v/>
      </c>
      <c r="P97" s="6" t="e">
        <f t="shared" si="78"/>
        <v>#VALUE!</v>
      </c>
      <c r="Q97" s="8" t="e">
        <f t="shared" si="57"/>
        <v>#VALUE!</v>
      </c>
      <c r="R97" s="8">
        <f t="shared" si="58"/>
        <v>0.94799999999999995</v>
      </c>
      <c r="S97" s="8">
        <f t="shared" si="59"/>
        <v>0</v>
      </c>
      <c r="T97" s="6">
        <f t="shared" si="60"/>
        <v>0</v>
      </c>
      <c r="U97" s="6">
        <f t="shared" si="61"/>
        <v>0</v>
      </c>
      <c r="V97" s="6">
        <v>150</v>
      </c>
      <c r="W97" s="8">
        <f t="shared" si="41"/>
        <v>0</v>
      </c>
      <c r="X97" s="11" t="e">
        <f t="shared" si="62"/>
        <v>#VALUE!</v>
      </c>
      <c r="Y97" s="6">
        <v>71</v>
      </c>
      <c r="Z97" s="6">
        <f t="shared" si="42"/>
        <v>0.53148318112676063</v>
      </c>
      <c r="AA97" s="11" t="e">
        <f t="shared" si="63"/>
        <v>#VALUE!</v>
      </c>
      <c r="AB97" s="6" t="e">
        <f t="shared" si="64"/>
        <v>#VALUE!</v>
      </c>
      <c r="AC97" s="7" t="e">
        <f t="shared" si="43"/>
        <v>#VALUE!</v>
      </c>
      <c r="AD97" s="8" t="e">
        <f t="shared" si="65"/>
        <v>#VALUE!</v>
      </c>
      <c r="AE97" s="6">
        <v>0.18</v>
      </c>
      <c r="AF97" s="8">
        <f t="shared" si="44"/>
        <v>9.730136986301369E-3</v>
      </c>
      <c r="AG97" s="7" t="e">
        <f t="shared" si="66"/>
        <v>#VALUE!</v>
      </c>
      <c r="AH97" s="12" t="e">
        <f t="shared" si="67"/>
        <v>#VALUE!</v>
      </c>
      <c r="AI97" s="12" t="e">
        <f t="shared" si="68"/>
        <v>#VALUE!</v>
      </c>
      <c r="AJ97" s="6">
        <v>15.5</v>
      </c>
      <c r="AK97" s="6">
        <f t="shared" si="45"/>
        <v>10.404109589041097</v>
      </c>
      <c r="AL97" s="6">
        <f t="shared" si="46"/>
        <v>5.095890410958904</v>
      </c>
      <c r="AM97" s="6">
        <f t="shared" si="47"/>
        <v>2.547945205479452</v>
      </c>
      <c r="AN97" s="6">
        <f t="shared" si="48"/>
        <v>0.56054794520547946</v>
      </c>
      <c r="AO97" s="6">
        <f t="shared" si="49"/>
        <v>5.6054794520547947E-3</v>
      </c>
      <c r="AP97" s="6">
        <f t="shared" si="50"/>
        <v>8.8086105675146773E-3</v>
      </c>
      <c r="AQ97" s="7">
        <f t="shared" si="69"/>
        <v>0</v>
      </c>
      <c r="AR97" s="12">
        <f t="shared" si="70"/>
        <v>0</v>
      </c>
      <c r="AS97" s="6">
        <f t="shared" si="71"/>
        <v>1.9873972602739727</v>
      </c>
      <c r="AT97" s="6">
        <f t="shared" si="51"/>
        <v>3.9747945205479453E-2</v>
      </c>
      <c r="AU97" s="6">
        <f t="shared" si="52"/>
        <v>6.2461056751467715E-2</v>
      </c>
      <c r="AV97" s="7">
        <f t="shared" si="72"/>
        <v>0</v>
      </c>
      <c r="AW97" s="12">
        <f t="shared" si="73"/>
        <v>0</v>
      </c>
      <c r="AX97" s="13" t="e">
        <f t="shared" si="74"/>
        <v>#VALUE!</v>
      </c>
      <c r="AY97" s="13" t="e">
        <f t="shared" si="75"/>
        <v>#VALUE!</v>
      </c>
      <c r="AZ97" s="13" t="e">
        <f t="shared" si="76"/>
        <v>#VALUE!</v>
      </c>
      <c r="BA97" s="17" t="e">
        <f t="shared" si="77"/>
        <v>#VALUE!</v>
      </c>
    </row>
    <row r="98" spans="7:53" x14ac:dyDescent="0.25">
      <c r="G98" s="6">
        <f t="shared" si="53"/>
        <v>0</v>
      </c>
      <c r="L98" s="8" t="b">
        <f t="shared" si="54"/>
        <v>0</v>
      </c>
      <c r="M98" s="10">
        <f t="shared" si="40"/>
        <v>0</v>
      </c>
      <c r="N98" s="8">
        <f t="shared" si="55"/>
        <v>0</v>
      </c>
      <c r="O98" s="6" t="str">
        <f t="shared" si="56"/>
        <v/>
      </c>
      <c r="P98" s="6" t="e">
        <f t="shared" si="78"/>
        <v>#VALUE!</v>
      </c>
      <c r="Q98" s="8" t="e">
        <f t="shared" si="57"/>
        <v>#VALUE!</v>
      </c>
      <c r="R98" s="8">
        <f t="shared" si="58"/>
        <v>0.94799999999999995</v>
      </c>
      <c r="S98" s="8">
        <f t="shared" si="59"/>
        <v>0</v>
      </c>
      <c r="T98" s="6">
        <f t="shared" si="60"/>
        <v>0</v>
      </c>
      <c r="U98" s="6">
        <f t="shared" si="61"/>
        <v>0</v>
      </c>
      <c r="V98" s="6">
        <v>150</v>
      </c>
      <c r="W98" s="8">
        <f t="shared" si="41"/>
        <v>0</v>
      </c>
      <c r="X98" s="11" t="e">
        <f t="shared" si="62"/>
        <v>#VALUE!</v>
      </c>
      <c r="Y98" s="6">
        <v>71</v>
      </c>
      <c r="Z98" s="6">
        <f t="shared" si="42"/>
        <v>0.53148318112676063</v>
      </c>
      <c r="AA98" s="11" t="e">
        <f t="shared" si="63"/>
        <v>#VALUE!</v>
      </c>
      <c r="AB98" s="6" t="e">
        <f t="shared" si="64"/>
        <v>#VALUE!</v>
      </c>
      <c r="AC98" s="7" t="e">
        <f t="shared" si="43"/>
        <v>#VALUE!</v>
      </c>
      <c r="AD98" s="8" t="e">
        <f t="shared" si="65"/>
        <v>#VALUE!</v>
      </c>
      <c r="AE98" s="6">
        <v>0.18</v>
      </c>
      <c r="AF98" s="8">
        <f t="shared" si="44"/>
        <v>9.730136986301369E-3</v>
      </c>
      <c r="AG98" s="7" t="e">
        <f t="shared" si="66"/>
        <v>#VALUE!</v>
      </c>
      <c r="AH98" s="12" t="e">
        <f t="shared" si="67"/>
        <v>#VALUE!</v>
      </c>
      <c r="AI98" s="12" t="e">
        <f t="shared" si="68"/>
        <v>#VALUE!</v>
      </c>
      <c r="AJ98" s="6">
        <v>15.5</v>
      </c>
      <c r="AK98" s="6">
        <f t="shared" si="45"/>
        <v>10.404109589041097</v>
      </c>
      <c r="AL98" s="6">
        <f t="shared" si="46"/>
        <v>5.095890410958904</v>
      </c>
      <c r="AM98" s="6">
        <f t="shared" si="47"/>
        <v>2.547945205479452</v>
      </c>
      <c r="AN98" s="6">
        <f t="shared" si="48"/>
        <v>0.56054794520547946</v>
      </c>
      <c r="AO98" s="6">
        <f t="shared" si="49"/>
        <v>5.6054794520547947E-3</v>
      </c>
      <c r="AP98" s="6">
        <f t="shared" si="50"/>
        <v>8.8086105675146773E-3</v>
      </c>
      <c r="AQ98" s="7">
        <f t="shared" si="69"/>
        <v>0</v>
      </c>
      <c r="AR98" s="12">
        <f t="shared" si="70"/>
        <v>0</v>
      </c>
      <c r="AS98" s="6">
        <f t="shared" si="71"/>
        <v>1.9873972602739727</v>
      </c>
      <c r="AT98" s="6">
        <f t="shared" si="51"/>
        <v>3.9747945205479453E-2</v>
      </c>
      <c r="AU98" s="6">
        <f t="shared" si="52"/>
        <v>6.2461056751467715E-2</v>
      </c>
      <c r="AV98" s="7">
        <f t="shared" si="72"/>
        <v>0</v>
      </c>
      <c r="AW98" s="12">
        <f t="shared" si="73"/>
        <v>0</v>
      </c>
      <c r="AX98" s="13" t="e">
        <f t="shared" si="74"/>
        <v>#VALUE!</v>
      </c>
      <c r="AY98" s="13" t="e">
        <f t="shared" si="75"/>
        <v>#VALUE!</v>
      </c>
      <c r="AZ98" s="13" t="e">
        <f t="shared" si="76"/>
        <v>#VALUE!</v>
      </c>
      <c r="BA98" s="17" t="e">
        <f t="shared" si="77"/>
        <v>#VALUE!</v>
      </c>
    </row>
    <row r="99" spans="7:53" x14ac:dyDescent="0.25">
      <c r="G99" s="6">
        <f t="shared" si="53"/>
        <v>0</v>
      </c>
      <c r="L99" s="8" t="b">
        <f t="shared" si="54"/>
        <v>0</v>
      </c>
      <c r="M99" s="10">
        <f t="shared" si="40"/>
        <v>0</v>
      </c>
      <c r="N99" s="8">
        <f t="shared" si="55"/>
        <v>0</v>
      </c>
      <c r="O99" s="6" t="str">
        <f t="shared" si="56"/>
        <v/>
      </c>
      <c r="P99" s="6" t="e">
        <f t="shared" si="78"/>
        <v>#VALUE!</v>
      </c>
      <c r="Q99" s="8" t="e">
        <f t="shared" si="57"/>
        <v>#VALUE!</v>
      </c>
      <c r="R99" s="8">
        <f t="shared" si="58"/>
        <v>0.94799999999999995</v>
      </c>
      <c r="S99" s="8">
        <f t="shared" si="59"/>
        <v>0</v>
      </c>
      <c r="T99" s="6">
        <f t="shared" si="60"/>
        <v>0</v>
      </c>
      <c r="U99" s="6">
        <f t="shared" si="61"/>
        <v>0</v>
      </c>
      <c r="V99" s="6">
        <v>150</v>
      </c>
      <c r="W99" s="8">
        <f t="shared" si="41"/>
        <v>0</v>
      </c>
      <c r="X99" s="11" t="e">
        <f t="shared" si="62"/>
        <v>#VALUE!</v>
      </c>
      <c r="Y99" s="6">
        <v>71</v>
      </c>
      <c r="Z99" s="6">
        <f t="shared" si="42"/>
        <v>0.53148318112676063</v>
      </c>
      <c r="AA99" s="11" t="e">
        <f t="shared" si="63"/>
        <v>#VALUE!</v>
      </c>
      <c r="AB99" s="6" t="e">
        <f t="shared" si="64"/>
        <v>#VALUE!</v>
      </c>
      <c r="AC99" s="7" t="e">
        <f t="shared" si="43"/>
        <v>#VALUE!</v>
      </c>
      <c r="AD99" s="8" t="e">
        <f t="shared" si="65"/>
        <v>#VALUE!</v>
      </c>
      <c r="AE99" s="6">
        <v>0.18</v>
      </c>
      <c r="AF99" s="8">
        <f t="shared" si="44"/>
        <v>9.730136986301369E-3</v>
      </c>
      <c r="AG99" s="7" t="e">
        <f t="shared" si="66"/>
        <v>#VALUE!</v>
      </c>
      <c r="AH99" s="12" t="e">
        <f t="shared" si="67"/>
        <v>#VALUE!</v>
      </c>
      <c r="AI99" s="12" t="e">
        <f t="shared" si="68"/>
        <v>#VALUE!</v>
      </c>
      <c r="AJ99" s="6">
        <v>15.5</v>
      </c>
      <c r="AK99" s="6">
        <f t="shared" si="45"/>
        <v>10.404109589041097</v>
      </c>
      <c r="AL99" s="6">
        <f t="shared" si="46"/>
        <v>5.095890410958904</v>
      </c>
      <c r="AM99" s="6">
        <f t="shared" si="47"/>
        <v>2.547945205479452</v>
      </c>
      <c r="AN99" s="6">
        <f t="shared" si="48"/>
        <v>0.56054794520547946</v>
      </c>
      <c r="AO99" s="6">
        <f t="shared" si="49"/>
        <v>5.6054794520547947E-3</v>
      </c>
      <c r="AP99" s="6">
        <f t="shared" si="50"/>
        <v>8.8086105675146773E-3</v>
      </c>
      <c r="AQ99" s="7">
        <f t="shared" si="69"/>
        <v>0</v>
      </c>
      <c r="AR99" s="12">
        <f t="shared" si="70"/>
        <v>0</v>
      </c>
      <c r="AS99" s="6">
        <f t="shared" si="71"/>
        <v>1.9873972602739727</v>
      </c>
      <c r="AT99" s="6">
        <f t="shared" si="51"/>
        <v>3.9747945205479453E-2</v>
      </c>
      <c r="AU99" s="6">
        <f t="shared" si="52"/>
        <v>6.2461056751467715E-2</v>
      </c>
      <c r="AV99" s="7">
        <f t="shared" si="72"/>
        <v>0</v>
      </c>
      <c r="AW99" s="12">
        <f t="shared" si="73"/>
        <v>0</v>
      </c>
      <c r="AX99" s="13" t="e">
        <f t="shared" si="74"/>
        <v>#VALUE!</v>
      </c>
      <c r="AY99" s="13" t="e">
        <f t="shared" si="75"/>
        <v>#VALUE!</v>
      </c>
      <c r="AZ99" s="13" t="e">
        <f t="shared" si="76"/>
        <v>#VALUE!</v>
      </c>
      <c r="BA99" s="17" t="e">
        <f t="shared" si="77"/>
        <v>#VALUE!</v>
      </c>
    </row>
    <row r="100" spans="7:53" x14ac:dyDescent="0.25">
      <c r="G100" s="6">
        <f t="shared" si="53"/>
        <v>0</v>
      </c>
      <c r="L100" s="8" t="b">
        <f t="shared" si="54"/>
        <v>0</v>
      </c>
      <c r="M100" s="10">
        <f t="shared" si="40"/>
        <v>0</v>
      </c>
      <c r="N100" s="8">
        <f t="shared" si="55"/>
        <v>0</v>
      </c>
      <c r="O100" s="6" t="str">
        <f t="shared" si="56"/>
        <v/>
      </c>
      <c r="P100" s="6" t="e">
        <f t="shared" si="78"/>
        <v>#VALUE!</v>
      </c>
      <c r="Q100" s="8" t="e">
        <f t="shared" si="57"/>
        <v>#VALUE!</v>
      </c>
      <c r="R100" s="8">
        <f t="shared" si="58"/>
        <v>0.94799999999999995</v>
      </c>
      <c r="S100" s="8">
        <f t="shared" si="59"/>
        <v>0</v>
      </c>
      <c r="T100" s="6">
        <f t="shared" si="60"/>
        <v>0</v>
      </c>
      <c r="U100" s="6">
        <f t="shared" si="61"/>
        <v>0</v>
      </c>
      <c r="V100" s="6">
        <v>150</v>
      </c>
      <c r="W100" s="8">
        <f t="shared" si="41"/>
        <v>0</v>
      </c>
      <c r="X100" s="11" t="e">
        <f t="shared" si="62"/>
        <v>#VALUE!</v>
      </c>
      <c r="Y100" s="6">
        <v>71</v>
      </c>
      <c r="Z100" s="6">
        <f t="shared" si="42"/>
        <v>0.53148318112676063</v>
      </c>
      <c r="AA100" s="11" t="e">
        <f t="shared" si="63"/>
        <v>#VALUE!</v>
      </c>
      <c r="AB100" s="6" t="e">
        <f t="shared" si="64"/>
        <v>#VALUE!</v>
      </c>
      <c r="AC100" s="7" t="e">
        <f t="shared" si="43"/>
        <v>#VALUE!</v>
      </c>
      <c r="AD100" s="8" t="e">
        <f t="shared" si="65"/>
        <v>#VALUE!</v>
      </c>
      <c r="AE100" s="6">
        <v>0.18</v>
      </c>
      <c r="AF100" s="8">
        <f t="shared" si="44"/>
        <v>9.730136986301369E-3</v>
      </c>
      <c r="AG100" s="7" t="e">
        <f t="shared" si="66"/>
        <v>#VALUE!</v>
      </c>
      <c r="AH100" s="12" t="e">
        <f t="shared" si="67"/>
        <v>#VALUE!</v>
      </c>
      <c r="AI100" s="12" t="e">
        <f t="shared" si="68"/>
        <v>#VALUE!</v>
      </c>
      <c r="AJ100" s="6">
        <v>15.5</v>
      </c>
      <c r="AK100" s="6">
        <f t="shared" si="45"/>
        <v>10.404109589041097</v>
      </c>
      <c r="AL100" s="6">
        <f t="shared" si="46"/>
        <v>5.095890410958904</v>
      </c>
      <c r="AM100" s="6">
        <f t="shared" si="47"/>
        <v>2.547945205479452</v>
      </c>
      <c r="AN100" s="6">
        <f t="shared" si="48"/>
        <v>0.56054794520547946</v>
      </c>
      <c r="AO100" s="6">
        <f t="shared" si="49"/>
        <v>5.6054794520547947E-3</v>
      </c>
      <c r="AP100" s="6">
        <f t="shared" si="50"/>
        <v>8.8086105675146773E-3</v>
      </c>
      <c r="AQ100" s="7">
        <f t="shared" si="69"/>
        <v>0</v>
      </c>
      <c r="AR100" s="12">
        <f t="shared" si="70"/>
        <v>0</v>
      </c>
      <c r="AS100" s="6">
        <f t="shared" si="71"/>
        <v>1.9873972602739727</v>
      </c>
      <c r="AT100" s="6">
        <f t="shared" si="51"/>
        <v>3.9747945205479453E-2</v>
      </c>
      <c r="AU100" s="6">
        <f t="shared" si="52"/>
        <v>6.2461056751467715E-2</v>
      </c>
      <c r="AV100" s="7">
        <f t="shared" si="72"/>
        <v>0</v>
      </c>
      <c r="AW100" s="12">
        <f t="shared" si="73"/>
        <v>0</v>
      </c>
      <c r="AX100" s="13" t="e">
        <f t="shared" si="74"/>
        <v>#VALUE!</v>
      </c>
      <c r="AY100" s="13" t="e">
        <f t="shared" si="75"/>
        <v>#VALUE!</v>
      </c>
      <c r="AZ100" s="13" t="e">
        <f t="shared" si="76"/>
        <v>#VALUE!</v>
      </c>
      <c r="BA100" s="17" t="e">
        <f t="shared" si="77"/>
        <v>#VALUE!</v>
      </c>
    </row>
    <row r="101" spans="7:53" x14ac:dyDescent="0.25">
      <c r="G101" s="6">
        <f t="shared" si="53"/>
        <v>0</v>
      </c>
      <c r="L101" s="8" t="b">
        <f t="shared" si="54"/>
        <v>0</v>
      </c>
      <c r="M101" s="10">
        <f t="shared" si="40"/>
        <v>0</v>
      </c>
      <c r="N101" s="8">
        <f t="shared" si="55"/>
        <v>0</v>
      </c>
      <c r="O101" s="6" t="str">
        <f t="shared" si="56"/>
        <v/>
      </c>
      <c r="P101" s="6" t="e">
        <f t="shared" si="78"/>
        <v>#VALUE!</v>
      </c>
      <c r="Q101" s="8" t="e">
        <f t="shared" si="57"/>
        <v>#VALUE!</v>
      </c>
      <c r="R101" s="8">
        <f t="shared" si="58"/>
        <v>0.94799999999999995</v>
      </c>
      <c r="S101" s="8">
        <f t="shared" si="59"/>
        <v>0</v>
      </c>
      <c r="T101" s="6">
        <f t="shared" si="60"/>
        <v>0</v>
      </c>
      <c r="U101" s="6">
        <f t="shared" si="61"/>
        <v>0</v>
      </c>
      <c r="V101" s="6">
        <v>150</v>
      </c>
      <c r="W101" s="8">
        <f t="shared" si="41"/>
        <v>0</v>
      </c>
      <c r="X101" s="11" t="e">
        <f t="shared" si="62"/>
        <v>#VALUE!</v>
      </c>
      <c r="Y101" s="6">
        <v>71</v>
      </c>
      <c r="Z101" s="6">
        <f t="shared" si="42"/>
        <v>0.53148318112676063</v>
      </c>
      <c r="AA101" s="11" t="e">
        <f t="shared" si="63"/>
        <v>#VALUE!</v>
      </c>
      <c r="AB101" s="6" t="e">
        <f t="shared" si="64"/>
        <v>#VALUE!</v>
      </c>
      <c r="AC101" s="7" t="e">
        <f t="shared" si="43"/>
        <v>#VALUE!</v>
      </c>
      <c r="AD101" s="8" t="e">
        <f t="shared" si="65"/>
        <v>#VALUE!</v>
      </c>
      <c r="AE101" s="6">
        <v>0.18</v>
      </c>
      <c r="AF101" s="8">
        <f t="shared" si="44"/>
        <v>9.730136986301369E-3</v>
      </c>
      <c r="AG101" s="7" t="e">
        <f t="shared" si="66"/>
        <v>#VALUE!</v>
      </c>
      <c r="AH101" s="12" t="e">
        <f t="shared" si="67"/>
        <v>#VALUE!</v>
      </c>
      <c r="AI101" s="12" t="e">
        <f t="shared" si="68"/>
        <v>#VALUE!</v>
      </c>
      <c r="AJ101" s="6">
        <v>15.5</v>
      </c>
      <c r="AK101" s="6">
        <f t="shared" si="45"/>
        <v>10.404109589041097</v>
      </c>
      <c r="AL101" s="6">
        <f t="shared" si="46"/>
        <v>5.095890410958904</v>
      </c>
      <c r="AM101" s="6">
        <f t="shared" si="47"/>
        <v>2.547945205479452</v>
      </c>
      <c r="AN101" s="6">
        <f t="shared" si="48"/>
        <v>0.56054794520547946</v>
      </c>
      <c r="AO101" s="6">
        <f t="shared" si="49"/>
        <v>5.6054794520547947E-3</v>
      </c>
      <c r="AP101" s="6">
        <f t="shared" si="50"/>
        <v>8.8086105675146773E-3</v>
      </c>
      <c r="AQ101" s="7">
        <f t="shared" si="69"/>
        <v>0</v>
      </c>
      <c r="AR101" s="12">
        <f t="shared" si="70"/>
        <v>0</v>
      </c>
      <c r="AS101" s="6">
        <f t="shared" si="71"/>
        <v>1.9873972602739727</v>
      </c>
      <c r="AT101" s="6">
        <f t="shared" si="51"/>
        <v>3.9747945205479453E-2</v>
      </c>
      <c r="AU101" s="6">
        <f t="shared" si="52"/>
        <v>6.2461056751467715E-2</v>
      </c>
      <c r="AV101" s="7">
        <f t="shared" si="72"/>
        <v>0</v>
      </c>
      <c r="AW101" s="12">
        <f t="shared" si="73"/>
        <v>0</v>
      </c>
      <c r="AX101" s="13" t="e">
        <f t="shared" si="74"/>
        <v>#VALUE!</v>
      </c>
      <c r="AY101" s="13" t="e">
        <f t="shared" si="75"/>
        <v>#VALUE!</v>
      </c>
      <c r="AZ101" s="13" t="e">
        <f t="shared" si="76"/>
        <v>#VALUE!</v>
      </c>
      <c r="BA101" s="17" t="e">
        <f t="shared" si="77"/>
        <v>#VALUE!</v>
      </c>
    </row>
    <row r="102" spans="7:53" x14ac:dyDescent="0.25">
      <c r="G102" s="6">
        <f t="shared" si="53"/>
        <v>0</v>
      </c>
      <c r="L102" s="8" t="b">
        <f t="shared" si="54"/>
        <v>0</v>
      </c>
      <c r="M102" s="10">
        <f t="shared" si="40"/>
        <v>0</v>
      </c>
      <c r="N102" s="8">
        <f t="shared" si="55"/>
        <v>0</v>
      </c>
      <c r="O102" s="6" t="str">
        <f t="shared" si="56"/>
        <v/>
      </c>
      <c r="P102" s="6" t="e">
        <f t="shared" si="78"/>
        <v>#VALUE!</v>
      </c>
      <c r="Q102" s="8" t="e">
        <f t="shared" si="57"/>
        <v>#VALUE!</v>
      </c>
      <c r="R102" s="8">
        <f t="shared" si="58"/>
        <v>0.94799999999999995</v>
      </c>
      <c r="S102" s="8">
        <f t="shared" si="59"/>
        <v>0</v>
      </c>
      <c r="T102" s="6">
        <f t="shared" si="60"/>
        <v>0</v>
      </c>
      <c r="U102" s="6">
        <f t="shared" si="61"/>
        <v>0</v>
      </c>
      <c r="V102" s="6">
        <v>150</v>
      </c>
      <c r="W102" s="8">
        <f t="shared" si="41"/>
        <v>0</v>
      </c>
      <c r="X102" s="11" t="e">
        <f t="shared" si="62"/>
        <v>#VALUE!</v>
      </c>
      <c r="Y102" s="6">
        <v>71</v>
      </c>
      <c r="Z102" s="6">
        <f t="shared" si="42"/>
        <v>0.53148318112676063</v>
      </c>
      <c r="AA102" s="11" t="e">
        <f t="shared" si="63"/>
        <v>#VALUE!</v>
      </c>
      <c r="AB102" s="6" t="e">
        <f t="shared" si="64"/>
        <v>#VALUE!</v>
      </c>
      <c r="AC102" s="7" t="e">
        <f t="shared" si="43"/>
        <v>#VALUE!</v>
      </c>
      <c r="AD102" s="8" t="e">
        <f t="shared" si="65"/>
        <v>#VALUE!</v>
      </c>
      <c r="AE102" s="6">
        <v>0.18</v>
      </c>
      <c r="AF102" s="8">
        <f t="shared" si="44"/>
        <v>9.730136986301369E-3</v>
      </c>
      <c r="AG102" s="7" t="e">
        <f t="shared" si="66"/>
        <v>#VALUE!</v>
      </c>
      <c r="AH102" s="12" t="e">
        <f t="shared" si="67"/>
        <v>#VALUE!</v>
      </c>
      <c r="AI102" s="12" t="e">
        <f t="shared" si="68"/>
        <v>#VALUE!</v>
      </c>
      <c r="AJ102" s="6">
        <v>15.5</v>
      </c>
      <c r="AK102" s="6">
        <f t="shared" si="45"/>
        <v>10.404109589041097</v>
      </c>
      <c r="AL102" s="6">
        <f t="shared" si="46"/>
        <v>5.095890410958904</v>
      </c>
      <c r="AM102" s="6">
        <f t="shared" si="47"/>
        <v>2.547945205479452</v>
      </c>
      <c r="AN102" s="6">
        <f t="shared" si="48"/>
        <v>0.56054794520547946</v>
      </c>
      <c r="AO102" s="6">
        <f t="shared" si="49"/>
        <v>5.6054794520547947E-3</v>
      </c>
      <c r="AP102" s="6">
        <f t="shared" si="50"/>
        <v>8.8086105675146773E-3</v>
      </c>
      <c r="AQ102" s="7">
        <f t="shared" si="69"/>
        <v>0</v>
      </c>
      <c r="AR102" s="12">
        <f t="shared" si="70"/>
        <v>0</v>
      </c>
      <c r="AS102" s="6">
        <f t="shared" si="71"/>
        <v>1.9873972602739727</v>
      </c>
      <c r="AT102" s="6">
        <f t="shared" si="51"/>
        <v>3.9747945205479453E-2</v>
      </c>
      <c r="AU102" s="6">
        <f t="shared" si="52"/>
        <v>6.2461056751467715E-2</v>
      </c>
      <c r="AV102" s="7">
        <f t="shared" si="72"/>
        <v>0</v>
      </c>
      <c r="AW102" s="12">
        <f t="shared" si="73"/>
        <v>0</v>
      </c>
      <c r="AX102" s="13" t="e">
        <f t="shared" si="74"/>
        <v>#VALUE!</v>
      </c>
      <c r="AY102" s="13" t="e">
        <f t="shared" si="75"/>
        <v>#VALUE!</v>
      </c>
      <c r="AZ102" s="13" t="e">
        <f t="shared" si="76"/>
        <v>#VALUE!</v>
      </c>
      <c r="BA102" s="17" t="e">
        <f t="shared" si="77"/>
        <v>#VALUE!</v>
      </c>
    </row>
    <row r="103" spans="7:53" x14ac:dyDescent="0.25">
      <c r="G103" s="6">
        <f t="shared" si="53"/>
        <v>0</v>
      </c>
      <c r="L103" s="8" t="b">
        <f t="shared" si="54"/>
        <v>0</v>
      </c>
      <c r="M103" s="10">
        <f t="shared" si="40"/>
        <v>0</v>
      </c>
      <c r="N103" s="8">
        <f t="shared" si="55"/>
        <v>0</v>
      </c>
      <c r="O103" s="6" t="str">
        <f t="shared" si="56"/>
        <v/>
      </c>
      <c r="P103" s="6" t="e">
        <f t="shared" si="78"/>
        <v>#VALUE!</v>
      </c>
      <c r="Q103" s="8" t="e">
        <f t="shared" si="57"/>
        <v>#VALUE!</v>
      </c>
      <c r="R103" s="8">
        <f t="shared" si="58"/>
        <v>0.94799999999999995</v>
      </c>
      <c r="S103" s="8">
        <f t="shared" si="59"/>
        <v>0</v>
      </c>
      <c r="T103" s="6">
        <f t="shared" si="60"/>
        <v>0</v>
      </c>
      <c r="U103" s="6">
        <f t="shared" si="61"/>
        <v>0</v>
      </c>
      <c r="V103" s="6">
        <v>150</v>
      </c>
      <c r="W103" s="8">
        <f t="shared" si="41"/>
        <v>0</v>
      </c>
      <c r="X103" s="11" t="e">
        <f t="shared" si="62"/>
        <v>#VALUE!</v>
      </c>
      <c r="Y103" s="6">
        <v>71</v>
      </c>
      <c r="Z103" s="6">
        <f t="shared" si="42"/>
        <v>0.53148318112676063</v>
      </c>
      <c r="AA103" s="11" t="e">
        <f t="shared" si="63"/>
        <v>#VALUE!</v>
      </c>
      <c r="AB103" s="6" t="e">
        <f t="shared" si="64"/>
        <v>#VALUE!</v>
      </c>
      <c r="AC103" s="7" t="e">
        <f t="shared" si="43"/>
        <v>#VALUE!</v>
      </c>
      <c r="AD103" s="8" t="e">
        <f t="shared" si="65"/>
        <v>#VALUE!</v>
      </c>
      <c r="AE103" s="6">
        <v>0.18</v>
      </c>
      <c r="AF103" s="8">
        <f t="shared" si="44"/>
        <v>9.730136986301369E-3</v>
      </c>
      <c r="AG103" s="7" t="e">
        <f t="shared" si="66"/>
        <v>#VALUE!</v>
      </c>
      <c r="AH103" s="12" t="e">
        <f t="shared" si="67"/>
        <v>#VALUE!</v>
      </c>
      <c r="AI103" s="12" t="e">
        <f t="shared" si="68"/>
        <v>#VALUE!</v>
      </c>
      <c r="AJ103" s="6">
        <v>15.5</v>
      </c>
      <c r="AK103" s="6">
        <f t="shared" si="45"/>
        <v>10.404109589041097</v>
      </c>
      <c r="AL103" s="6">
        <f t="shared" si="46"/>
        <v>5.095890410958904</v>
      </c>
      <c r="AM103" s="6">
        <f t="shared" si="47"/>
        <v>2.547945205479452</v>
      </c>
      <c r="AN103" s="6">
        <f t="shared" si="48"/>
        <v>0.56054794520547946</v>
      </c>
      <c r="AO103" s="6">
        <f t="shared" si="49"/>
        <v>5.6054794520547947E-3</v>
      </c>
      <c r="AP103" s="6">
        <f t="shared" si="50"/>
        <v>8.8086105675146773E-3</v>
      </c>
      <c r="AQ103" s="7">
        <f t="shared" si="69"/>
        <v>0</v>
      </c>
      <c r="AR103" s="12">
        <f t="shared" si="70"/>
        <v>0</v>
      </c>
      <c r="AS103" s="6">
        <f t="shared" si="71"/>
        <v>1.9873972602739727</v>
      </c>
      <c r="AT103" s="6">
        <f t="shared" si="51"/>
        <v>3.9747945205479453E-2</v>
      </c>
      <c r="AU103" s="6">
        <f t="shared" si="52"/>
        <v>6.2461056751467715E-2</v>
      </c>
      <c r="AV103" s="7">
        <f t="shared" si="72"/>
        <v>0</v>
      </c>
      <c r="AW103" s="12">
        <f t="shared" si="73"/>
        <v>0</v>
      </c>
      <c r="AX103" s="13" t="e">
        <f t="shared" si="74"/>
        <v>#VALUE!</v>
      </c>
      <c r="AY103" s="13" t="e">
        <f t="shared" si="75"/>
        <v>#VALUE!</v>
      </c>
      <c r="AZ103" s="13" t="e">
        <f t="shared" si="76"/>
        <v>#VALUE!</v>
      </c>
      <c r="BA103" s="17" t="e">
        <f t="shared" si="77"/>
        <v>#VALUE!</v>
      </c>
    </row>
    <row r="104" spans="7:53" x14ac:dyDescent="0.25">
      <c r="G104" s="6">
        <f t="shared" si="53"/>
        <v>0</v>
      </c>
      <c r="L104" s="8" t="b">
        <f t="shared" si="54"/>
        <v>0</v>
      </c>
      <c r="M104" s="10">
        <f t="shared" si="40"/>
        <v>0</v>
      </c>
      <c r="N104" s="8">
        <f t="shared" si="55"/>
        <v>0</v>
      </c>
      <c r="O104" s="6" t="str">
        <f t="shared" si="56"/>
        <v/>
      </c>
      <c r="P104" s="6" t="e">
        <f t="shared" si="78"/>
        <v>#VALUE!</v>
      </c>
      <c r="Q104" s="8" t="e">
        <f t="shared" si="57"/>
        <v>#VALUE!</v>
      </c>
      <c r="R104" s="8">
        <f t="shared" si="58"/>
        <v>0.94799999999999995</v>
      </c>
      <c r="S104" s="8">
        <f t="shared" si="59"/>
        <v>0</v>
      </c>
      <c r="T104" s="6">
        <f t="shared" si="60"/>
        <v>0</v>
      </c>
      <c r="U104" s="6">
        <f t="shared" si="61"/>
        <v>0</v>
      </c>
      <c r="V104" s="6">
        <v>150</v>
      </c>
      <c r="W104" s="8">
        <f t="shared" si="41"/>
        <v>0</v>
      </c>
      <c r="X104" s="11" t="e">
        <f t="shared" si="62"/>
        <v>#VALUE!</v>
      </c>
      <c r="Y104" s="6">
        <v>71</v>
      </c>
      <c r="Z104" s="6">
        <f t="shared" si="42"/>
        <v>0.53148318112676063</v>
      </c>
      <c r="AA104" s="11" t="e">
        <f t="shared" si="63"/>
        <v>#VALUE!</v>
      </c>
      <c r="AB104" s="6" t="e">
        <f t="shared" si="64"/>
        <v>#VALUE!</v>
      </c>
      <c r="AC104" s="7" t="e">
        <f t="shared" si="43"/>
        <v>#VALUE!</v>
      </c>
      <c r="AD104" s="8" t="e">
        <f t="shared" si="65"/>
        <v>#VALUE!</v>
      </c>
      <c r="AE104" s="6">
        <v>0.18</v>
      </c>
      <c r="AF104" s="8">
        <f t="shared" si="44"/>
        <v>9.730136986301369E-3</v>
      </c>
      <c r="AG104" s="7" t="e">
        <f t="shared" si="66"/>
        <v>#VALUE!</v>
      </c>
      <c r="AH104" s="12" t="e">
        <f t="shared" si="67"/>
        <v>#VALUE!</v>
      </c>
      <c r="AI104" s="12" t="e">
        <f t="shared" si="68"/>
        <v>#VALUE!</v>
      </c>
      <c r="AJ104" s="6">
        <v>15.5</v>
      </c>
      <c r="AK104" s="6">
        <f t="shared" si="45"/>
        <v>10.404109589041097</v>
      </c>
      <c r="AL104" s="6">
        <f t="shared" si="46"/>
        <v>5.095890410958904</v>
      </c>
      <c r="AM104" s="6">
        <f t="shared" si="47"/>
        <v>2.547945205479452</v>
      </c>
      <c r="AN104" s="6">
        <f t="shared" si="48"/>
        <v>0.56054794520547946</v>
      </c>
      <c r="AO104" s="6">
        <f t="shared" si="49"/>
        <v>5.6054794520547947E-3</v>
      </c>
      <c r="AP104" s="6">
        <f t="shared" si="50"/>
        <v>8.8086105675146773E-3</v>
      </c>
      <c r="AQ104" s="7">
        <f t="shared" si="69"/>
        <v>0</v>
      </c>
      <c r="AR104" s="12">
        <f t="shared" si="70"/>
        <v>0</v>
      </c>
      <c r="AS104" s="6">
        <f t="shared" si="71"/>
        <v>1.9873972602739727</v>
      </c>
      <c r="AT104" s="6">
        <f t="shared" si="51"/>
        <v>3.9747945205479453E-2</v>
      </c>
      <c r="AU104" s="6">
        <f t="shared" si="52"/>
        <v>6.2461056751467715E-2</v>
      </c>
      <c r="AV104" s="7">
        <f t="shared" si="72"/>
        <v>0</v>
      </c>
      <c r="AW104" s="12">
        <f t="shared" si="73"/>
        <v>0</v>
      </c>
      <c r="AX104" s="13" t="e">
        <f t="shared" si="74"/>
        <v>#VALUE!</v>
      </c>
      <c r="AY104" s="13" t="e">
        <f t="shared" si="75"/>
        <v>#VALUE!</v>
      </c>
      <c r="AZ104" s="13" t="e">
        <f t="shared" si="76"/>
        <v>#VALUE!</v>
      </c>
      <c r="BA104" s="17" t="e">
        <f t="shared" si="77"/>
        <v>#VALUE!</v>
      </c>
    </row>
    <row r="105" spans="7:53" x14ac:dyDescent="0.25">
      <c r="G105" s="6">
        <f t="shared" si="53"/>
        <v>0</v>
      </c>
      <c r="L105" s="8" t="b">
        <f t="shared" si="54"/>
        <v>0</v>
      </c>
      <c r="M105" s="10">
        <f t="shared" si="40"/>
        <v>0</v>
      </c>
      <c r="N105" s="8">
        <f t="shared" si="55"/>
        <v>0</v>
      </c>
      <c r="O105" s="6" t="str">
        <f t="shared" si="56"/>
        <v/>
      </c>
      <c r="P105" s="6" t="e">
        <f t="shared" si="78"/>
        <v>#VALUE!</v>
      </c>
      <c r="Q105" s="8" t="e">
        <f t="shared" si="57"/>
        <v>#VALUE!</v>
      </c>
      <c r="R105" s="8">
        <f t="shared" si="58"/>
        <v>0.94799999999999995</v>
      </c>
      <c r="S105" s="8">
        <f t="shared" si="59"/>
        <v>0</v>
      </c>
      <c r="T105" s="6">
        <f t="shared" si="60"/>
        <v>0</v>
      </c>
      <c r="U105" s="6">
        <f t="shared" si="61"/>
        <v>0</v>
      </c>
      <c r="V105" s="6">
        <v>150</v>
      </c>
      <c r="W105" s="8">
        <f t="shared" si="41"/>
        <v>0</v>
      </c>
      <c r="X105" s="11" t="e">
        <f t="shared" si="62"/>
        <v>#VALUE!</v>
      </c>
      <c r="Y105" s="6">
        <v>71</v>
      </c>
      <c r="Z105" s="6">
        <f t="shared" si="42"/>
        <v>0.53148318112676063</v>
      </c>
      <c r="AA105" s="11" t="e">
        <f t="shared" si="63"/>
        <v>#VALUE!</v>
      </c>
      <c r="AB105" s="6" t="e">
        <f t="shared" si="64"/>
        <v>#VALUE!</v>
      </c>
      <c r="AC105" s="7" t="e">
        <f t="shared" si="43"/>
        <v>#VALUE!</v>
      </c>
      <c r="AD105" s="8" t="e">
        <f t="shared" si="65"/>
        <v>#VALUE!</v>
      </c>
      <c r="AE105" s="6">
        <v>0.18</v>
      </c>
      <c r="AF105" s="8">
        <f t="shared" si="44"/>
        <v>9.730136986301369E-3</v>
      </c>
      <c r="AG105" s="7" t="e">
        <f t="shared" si="66"/>
        <v>#VALUE!</v>
      </c>
      <c r="AH105" s="12" t="e">
        <f t="shared" si="67"/>
        <v>#VALUE!</v>
      </c>
      <c r="AI105" s="12" t="e">
        <f t="shared" si="68"/>
        <v>#VALUE!</v>
      </c>
      <c r="AJ105" s="6">
        <v>15.5</v>
      </c>
      <c r="AK105" s="6">
        <f t="shared" si="45"/>
        <v>10.404109589041097</v>
      </c>
      <c r="AL105" s="6">
        <f t="shared" si="46"/>
        <v>5.095890410958904</v>
      </c>
      <c r="AM105" s="6">
        <f t="shared" si="47"/>
        <v>2.547945205479452</v>
      </c>
      <c r="AN105" s="6">
        <f t="shared" si="48"/>
        <v>0.56054794520547946</v>
      </c>
      <c r="AO105" s="6">
        <f t="shared" si="49"/>
        <v>5.6054794520547947E-3</v>
      </c>
      <c r="AP105" s="6">
        <f t="shared" si="50"/>
        <v>8.8086105675146773E-3</v>
      </c>
      <c r="AQ105" s="7">
        <f t="shared" si="69"/>
        <v>0</v>
      </c>
      <c r="AR105" s="12">
        <f t="shared" si="70"/>
        <v>0</v>
      </c>
      <c r="AS105" s="6">
        <f t="shared" si="71"/>
        <v>1.9873972602739727</v>
      </c>
      <c r="AT105" s="6">
        <f t="shared" si="51"/>
        <v>3.9747945205479453E-2</v>
      </c>
      <c r="AU105" s="6">
        <f t="shared" si="52"/>
        <v>6.2461056751467715E-2</v>
      </c>
      <c r="AV105" s="7">
        <f t="shared" si="72"/>
        <v>0</v>
      </c>
      <c r="AW105" s="12">
        <f t="shared" si="73"/>
        <v>0</v>
      </c>
      <c r="AX105" s="13" t="e">
        <f t="shared" si="74"/>
        <v>#VALUE!</v>
      </c>
      <c r="AY105" s="13" t="e">
        <f t="shared" si="75"/>
        <v>#VALUE!</v>
      </c>
      <c r="AZ105" s="13" t="e">
        <f t="shared" si="76"/>
        <v>#VALUE!</v>
      </c>
      <c r="BA105" s="17" t="e">
        <f t="shared" si="77"/>
        <v>#VALUE!</v>
      </c>
    </row>
    <row r="106" spans="7:53" x14ac:dyDescent="0.25">
      <c r="G106" s="6">
        <f t="shared" si="53"/>
        <v>0</v>
      </c>
      <c r="L106" s="8" t="b">
        <f t="shared" si="54"/>
        <v>0</v>
      </c>
      <c r="M106" s="10">
        <f t="shared" si="40"/>
        <v>0</v>
      </c>
      <c r="N106" s="8">
        <f t="shared" si="55"/>
        <v>0</v>
      </c>
      <c r="O106" s="6" t="str">
        <f t="shared" si="56"/>
        <v/>
      </c>
      <c r="P106" s="6" t="e">
        <f t="shared" si="78"/>
        <v>#VALUE!</v>
      </c>
      <c r="Q106" s="8" t="e">
        <f t="shared" si="57"/>
        <v>#VALUE!</v>
      </c>
      <c r="R106" s="8">
        <f t="shared" si="58"/>
        <v>0.94799999999999995</v>
      </c>
      <c r="S106" s="8">
        <f t="shared" si="59"/>
        <v>0</v>
      </c>
      <c r="T106" s="6">
        <f t="shared" si="60"/>
        <v>0</v>
      </c>
      <c r="U106" s="6">
        <f t="shared" si="61"/>
        <v>0</v>
      </c>
      <c r="V106" s="6">
        <v>150</v>
      </c>
      <c r="W106" s="8">
        <f t="shared" si="41"/>
        <v>0</v>
      </c>
      <c r="X106" s="11" t="e">
        <f t="shared" si="62"/>
        <v>#VALUE!</v>
      </c>
      <c r="Y106" s="6">
        <v>71</v>
      </c>
      <c r="Z106" s="6">
        <f t="shared" si="42"/>
        <v>0.53148318112676063</v>
      </c>
      <c r="AA106" s="11" t="e">
        <f t="shared" si="63"/>
        <v>#VALUE!</v>
      </c>
      <c r="AB106" s="6" t="e">
        <f t="shared" si="64"/>
        <v>#VALUE!</v>
      </c>
      <c r="AC106" s="7" t="e">
        <f t="shared" si="43"/>
        <v>#VALUE!</v>
      </c>
      <c r="AD106" s="8" t="e">
        <f t="shared" si="65"/>
        <v>#VALUE!</v>
      </c>
      <c r="AE106" s="6">
        <v>0.18</v>
      </c>
      <c r="AF106" s="8">
        <f t="shared" si="44"/>
        <v>9.730136986301369E-3</v>
      </c>
      <c r="AG106" s="7" t="e">
        <f t="shared" si="66"/>
        <v>#VALUE!</v>
      </c>
      <c r="AH106" s="12" t="e">
        <f t="shared" si="67"/>
        <v>#VALUE!</v>
      </c>
      <c r="AI106" s="12" t="e">
        <f t="shared" si="68"/>
        <v>#VALUE!</v>
      </c>
      <c r="AJ106" s="6">
        <v>15.5</v>
      </c>
      <c r="AK106" s="6">
        <f t="shared" si="45"/>
        <v>10.404109589041097</v>
      </c>
      <c r="AL106" s="6">
        <f t="shared" si="46"/>
        <v>5.095890410958904</v>
      </c>
      <c r="AM106" s="6">
        <f t="shared" si="47"/>
        <v>2.547945205479452</v>
      </c>
      <c r="AN106" s="6">
        <f t="shared" si="48"/>
        <v>0.56054794520547946</v>
      </c>
      <c r="AO106" s="6">
        <f t="shared" si="49"/>
        <v>5.6054794520547947E-3</v>
      </c>
      <c r="AP106" s="6">
        <f t="shared" si="50"/>
        <v>8.8086105675146773E-3</v>
      </c>
      <c r="AQ106" s="7">
        <f t="shared" si="69"/>
        <v>0</v>
      </c>
      <c r="AR106" s="12">
        <f t="shared" si="70"/>
        <v>0</v>
      </c>
      <c r="AS106" s="6">
        <f t="shared" si="71"/>
        <v>1.9873972602739727</v>
      </c>
      <c r="AT106" s="6">
        <f t="shared" si="51"/>
        <v>3.9747945205479453E-2</v>
      </c>
      <c r="AU106" s="6">
        <f t="shared" si="52"/>
        <v>6.2461056751467715E-2</v>
      </c>
      <c r="AV106" s="7">
        <f t="shared" si="72"/>
        <v>0</v>
      </c>
      <c r="AW106" s="12">
        <f t="shared" si="73"/>
        <v>0</v>
      </c>
      <c r="AX106" s="13" t="e">
        <f t="shared" si="74"/>
        <v>#VALUE!</v>
      </c>
      <c r="AY106" s="13" t="e">
        <f t="shared" si="75"/>
        <v>#VALUE!</v>
      </c>
      <c r="AZ106" s="13" t="e">
        <f t="shared" si="76"/>
        <v>#VALUE!</v>
      </c>
      <c r="BA106" s="17" t="e">
        <f t="shared" si="77"/>
        <v>#VALUE!</v>
      </c>
    </row>
    <row r="107" spans="7:53" x14ac:dyDescent="0.25">
      <c r="G107" s="6">
        <f t="shared" si="53"/>
        <v>0</v>
      </c>
      <c r="L107" s="8" t="b">
        <f t="shared" si="54"/>
        <v>0</v>
      </c>
      <c r="M107" s="10">
        <f t="shared" si="40"/>
        <v>0</v>
      </c>
      <c r="N107" s="8">
        <f t="shared" si="55"/>
        <v>0</v>
      </c>
      <c r="O107" s="6" t="str">
        <f t="shared" si="56"/>
        <v/>
      </c>
      <c r="P107" s="6" t="e">
        <f t="shared" si="78"/>
        <v>#VALUE!</v>
      </c>
      <c r="Q107" s="8" t="e">
        <f t="shared" si="57"/>
        <v>#VALUE!</v>
      </c>
      <c r="R107" s="8">
        <f t="shared" si="58"/>
        <v>0.94799999999999995</v>
      </c>
      <c r="S107" s="8">
        <f t="shared" si="59"/>
        <v>0</v>
      </c>
      <c r="T107" s="6">
        <f t="shared" si="60"/>
        <v>0</v>
      </c>
      <c r="U107" s="6">
        <f t="shared" si="61"/>
        <v>0</v>
      </c>
      <c r="V107" s="6">
        <v>150</v>
      </c>
      <c r="W107" s="8">
        <f t="shared" si="41"/>
        <v>0</v>
      </c>
      <c r="X107" s="11" t="e">
        <f t="shared" si="62"/>
        <v>#VALUE!</v>
      </c>
      <c r="Y107" s="6">
        <v>71</v>
      </c>
      <c r="Z107" s="6">
        <f t="shared" si="42"/>
        <v>0.53148318112676063</v>
      </c>
      <c r="AA107" s="11" t="e">
        <f t="shared" si="63"/>
        <v>#VALUE!</v>
      </c>
      <c r="AB107" s="6" t="e">
        <f t="shared" si="64"/>
        <v>#VALUE!</v>
      </c>
      <c r="AC107" s="7" t="e">
        <f t="shared" si="43"/>
        <v>#VALUE!</v>
      </c>
      <c r="AD107" s="8" t="e">
        <f t="shared" si="65"/>
        <v>#VALUE!</v>
      </c>
      <c r="AE107" s="6">
        <v>0.18</v>
      </c>
      <c r="AF107" s="8">
        <f t="shared" si="44"/>
        <v>9.730136986301369E-3</v>
      </c>
      <c r="AG107" s="7" t="e">
        <f t="shared" si="66"/>
        <v>#VALUE!</v>
      </c>
      <c r="AH107" s="12" t="e">
        <f t="shared" si="67"/>
        <v>#VALUE!</v>
      </c>
      <c r="AI107" s="12" t="e">
        <f t="shared" si="68"/>
        <v>#VALUE!</v>
      </c>
      <c r="AJ107" s="6">
        <v>15.5</v>
      </c>
      <c r="AK107" s="6">
        <f t="shared" si="45"/>
        <v>10.404109589041097</v>
      </c>
      <c r="AL107" s="6">
        <f t="shared" si="46"/>
        <v>5.095890410958904</v>
      </c>
      <c r="AM107" s="6">
        <f t="shared" si="47"/>
        <v>2.547945205479452</v>
      </c>
      <c r="AN107" s="6">
        <f t="shared" si="48"/>
        <v>0.56054794520547946</v>
      </c>
      <c r="AO107" s="6">
        <f t="shared" si="49"/>
        <v>5.6054794520547947E-3</v>
      </c>
      <c r="AP107" s="6">
        <f t="shared" si="50"/>
        <v>8.8086105675146773E-3</v>
      </c>
      <c r="AQ107" s="7">
        <f t="shared" si="69"/>
        <v>0</v>
      </c>
      <c r="AR107" s="12">
        <f t="shared" si="70"/>
        <v>0</v>
      </c>
      <c r="AS107" s="6">
        <f t="shared" si="71"/>
        <v>1.9873972602739727</v>
      </c>
      <c r="AT107" s="6">
        <f t="shared" si="51"/>
        <v>3.9747945205479453E-2</v>
      </c>
      <c r="AU107" s="6">
        <f t="shared" si="52"/>
        <v>6.2461056751467715E-2</v>
      </c>
      <c r="AV107" s="7">
        <f t="shared" si="72"/>
        <v>0</v>
      </c>
      <c r="AW107" s="12">
        <f t="shared" si="73"/>
        <v>0</v>
      </c>
      <c r="AX107" s="13" t="e">
        <f t="shared" si="74"/>
        <v>#VALUE!</v>
      </c>
      <c r="AY107" s="13" t="e">
        <f t="shared" si="75"/>
        <v>#VALUE!</v>
      </c>
      <c r="AZ107" s="13" t="e">
        <f t="shared" si="76"/>
        <v>#VALUE!</v>
      </c>
      <c r="BA107" s="17" t="e">
        <f t="shared" si="77"/>
        <v>#VALUE!</v>
      </c>
    </row>
    <row r="108" spans="7:53" x14ac:dyDescent="0.25">
      <c r="G108" s="6">
        <f t="shared" si="53"/>
        <v>0</v>
      </c>
      <c r="L108" s="8" t="b">
        <f t="shared" si="54"/>
        <v>0</v>
      </c>
      <c r="M108" s="10">
        <f t="shared" si="40"/>
        <v>0</v>
      </c>
      <c r="N108" s="8">
        <f t="shared" si="55"/>
        <v>0</v>
      </c>
      <c r="O108" s="6" t="str">
        <f t="shared" si="56"/>
        <v/>
      </c>
      <c r="P108" s="6" t="e">
        <f t="shared" si="78"/>
        <v>#VALUE!</v>
      </c>
      <c r="Q108" s="8" t="e">
        <f t="shared" si="57"/>
        <v>#VALUE!</v>
      </c>
      <c r="R108" s="8">
        <f t="shared" si="58"/>
        <v>0.94799999999999995</v>
      </c>
      <c r="S108" s="8">
        <f t="shared" si="59"/>
        <v>0</v>
      </c>
      <c r="T108" s="6">
        <f t="shared" si="60"/>
        <v>0</v>
      </c>
      <c r="U108" s="6">
        <f t="shared" si="61"/>
        <v>0</v>
      </c>
      <c r="V108" s="6">
        <v>150</v>
      </c>
      <c r="W108" s="8">
        <f t="shared" si="41"/>
        <v>0</v>
      </c>
      <c r="X108" s="11" t="e">
        <f t="shared" si="62"/>
        <v>#VALUE!</v>
      </c>
      <c r="Y108" s="6">
        <v>71</v>
      </c>
      <c r="Z108" s="6">
        <f t="shared" si="42"/>
        <v>0.53148318112676063</v>
      </c>
      <c r="AA108" s="11" t="e">
        <f t="shared" si="63"/>
        <v>#VALUE!</v>
      </c>
      <c r="AB108" s="6" t="e">
        <f t="shared" si="64"/>
        <v>#VALUE!</v>
      </c>
      <c r="AC108" s="7" t="e">
        <f t="shared" si="43"/>
        <v>#VALUE!</v>
      </c>
      <c r="AD108" s="8" t="e">
        <f t="shared" si="65"/>
        <v>#VALUE!</v>
      </c>
      <c r="AE108" s="6">
        <v>0.18</v>
      </c>
      <c r="AF108" s="8">
        <f t="shared" si="44"/>
        <v>9.730136986301369E-3</v>
      </c>
      <c r="AG108" s="7" t="e">
        <f t="shared" si="66"/>
        <v>#VALUE!</v>
      </c>
      <c r="AH108" s="12" t="e">
        <f t="shared" si="67"/>
        <v>#VALUE!</v>
      </c>
      <c r="AI108" s="12" t="e">
        <f t="shared" si="68"/>
        <v>#VALUE!</v>
      </c>
      <c r="AJ108" s="6">
        <v>15.5</v>
      </c>
      <c r="AK108" s="6">
        <f t="shared" si="45"/>
        <v>10.404109589041097</v>
      </c>
      <c r="AL108" s="6">
        <f t="shared" si="46"/>
        <v>5.095890410958904</v>
      </c>
      <c r="AM108" s="6">
        <f t="shared" si="47"/>
        <v>2.547945205479452</v>
      </c>
      <c r="AN108" s="6">
        <f t="shared" si="48"/>
        <v>0.56054794520547946</v>
      </c>
      <c r="AO108" s="6">
        <f t="shared" si="49"/>
        <v>5.6054794520547947E-3</v>
      </c>
      <c r="AP108" s="6">
        <f t="shared" si="50"/>
        <v>8.8086105675146773E-3</v>
      </c>
      <c r="AQ108" s="7">
        <f t="shared" si="69"/>
        <v>0</v>
      </c>
      <c r="AR108" s="12">
        <f t="shared" si="70"/>
        <v>0</v>
      </c>
      <c r="AS108" s="6">
        <f t="shared" si="71"/>
        <v>1.9873972602739727</v>
      </c>
      <c r="AT108" s="6">
        <f t="shared" si="51"/>
        <v>3.9747945205479453E-2</v>
      </c>
      <c r="AU108" s="6">
        <f t="shared" si="52"/>
        <v>6.2461056751467715E-2</v>
      </c>
      <c r="AV108" s="7">
        <f t="shared" si="72"/>
        <v>0</v>
      </c>
      <c r="AW108" s="12">
        <f t="shared" si="73"/>
        <v>0</v>
      </c>
      <c r="AX108" s="13" t="e">
        <f t="shared" si="74"/>
        <v>#VALUE!</v>
      </c>
      <c r="AY108" s="13" t="e">
        <f t="shared" si="75"/>
        <v>#VALUE!</v>
      </c>
      <c r="AZ108" s="13" t="e">
        <f t="shared" si="76"/>
        <v>#VALUE!</v>
      </c>
      <c r="BA108" s="17" t="e">
        <f t="shared" si="77"/>
        <v>#VALUE!</v>
      </c>
    </row>
    <row r="109" spans="7:53" x14ac:dyDescent="0.25">
      <c r="G109" s="6">
        <f t="shared" si="53"/>
        <v>0</v>
      </c>
      <c r="L109" s="8" t="b">
        <f t="shared" si="54"/>
        <v>0</v>
      </c>
      <c r="M109" s="10">
        <f t="shared" si="40"/>
        <v>0</v>
      </c>
      <c r="N109" s="8">
        <f t="shared" si="55"/>
        <v>0</v>
      </c>
      <c r="O109" s="6" t="str">
        <f t="shared" si="56"/>
        <v/>
      </c>
      <c r="P109" s="6" t="e">
        <f t="shared" si="78"/>
        <v>#VALUE!</v>
      </c>
      <c r="Q109" s="8" t="e">
        <f t="shared" si="57"/>
        <v>#VALUE!</v>
      </c>
      <c r="R109" s="8">
        <f t="shared" si="58"/>
        <v>0.94799999999999995</v>
      </c>
      <c r="S109" s="8">
        <f t="shared" si="59"/>
        <v>0</v>
      </c>
      <c r="T109" s="6">
        <f t="shared" si="60"/>
        <v>0</v>
      </c>
      <c r="U109" s="6">
        <f t="shared" si="61"/>
        <v>0</v>
      </c>
      <c r="V109" s="6">
        <v>150</v>
      </c>
      <c r="W109" s="8">
        <f t="shared" si="41"/>
        <v>0</v>
      </c>
      <c r="X109" s="11" t="e">
        <f t="shared" si="62"/>
        <v>#VALUE!</v>
      </c>
      <c r="Y109" s="6">
        <v>71</v>
      </c>
      <c r="Z109" s="6">
        <f t="shared" si="42"/>
        <v>0.53148318112676063</v>
      </c>
      <c r="AA109" s="11" t="e">
        <f t="shared" si="63"/>
        <v>#VALUE!</v>
      </c>
      <c r="AB109" s="6" t="e">
        <f t="shared" si="64"/>
        <v>#VALUE!</v>
      </c>
      <c r="AC109" s="7" t="e">
        <f t="shared" si="43"/>
        <v>#VALUE!</v>
      </c>
      <c r="AD109" s="8" t="e">
        <f t="shared" si="65"/>
        <v>#VALUE!</v>
      </c>
      <c r="AE109" s="6">
        <v>0.18</v>
      </c>
      <c r="AF109" s="8">
        <f t="shared" si="44"/>
        <v>9.730136986301369E-3</v>
      </c>
      <c r="AG109" s="7" t="e">
        <f t="shared" si="66"/>
        <v>#VALUE!</v>
      </c>
      <c r="AH109" s="12" t="e">
        <f t="shared" si="67"/>
        <v>#VALUE!</v>
      </c>
      <c r="AI109" s="12" t="e">
        <f t="shared" si="68"/>
        <v>#VALUE!</v>
      </c>
      <c r="AJ109" s="6">
        <v>15.5</v>
      </c>
      <c r="AK109" s="6">
        <f t="shared" si="45"/>
        <v>10.404109589041097</v>
      </c>
      <c r="AL109" s="6">
        <f t="shared" si="46"/>
        <v>5.095890410958904</v>
      </c>
      <c r="AM109" s="6">
        <f t="shared" si="47"/>
        <v>2.547945205479452</v>
      </c>
      <c r="AN109" s="6">
        <f t="shared" si="48"/>
        <v>0.56054794520547946</v>
      </c>
      <c r="AO109" s="6">
        <f t="shared" si="49"/>
        <v>5.6054794520547947E-3</v>
      </c>
      <c r="AP109" s="6">
        <f t="shared" si="50"/>
        <v>8.8086105675146773E-3</v>
      </c>
      <c r="AQ109" s="7">
        <f t="shared" si="69"/>
        <v>0</v>
      </c>
      <c r="AR109" s="12">
        <f t="shared" si="70"/>
        <v>0</v>
      </c>
      <c r="AS109" s="6">
        <f t="shared" si="71"/>
        <v>1.9873972602739727</v>
      </c>
      <c r="AT109" s="6">
        <f t="shared" si="51"/>
        <v>3.9747945205479453E-2</v>
      </c>
      <c r="AU109" s="6">
        <f t="shared" si="52"/>
        <v>6.2461056751467715E-2</v>
      </c>
      <c r="AV109" s="7">
        <f t="shared" si="72"/>
        <v>0</v>
      </c>
      <c r="AW109" s="12">
        <f t="shared" si="73"/>
        <v>0</v>
      </c>
      <c r="AX109" s="13" t="e">
        <f t="shared" si="74"/>
        <v>#VALUE!</v>
      </c>
      <c r="AY109" s="13" t="e">
        <f t="shared" si="75"/>
        <v>#VALUE!</v>
      </c>
      <c r="AZ109" s="13" t="e">
        <f t="shared" si="76"/>
        <v>#VALUE!</v>
      </c>
      <c r="BA109" s="17" t="e">
        <f t="shared" si="77"/>
        <v>#VALUE!</v>
      </c>
    </row>
    <row r="110" spans="7:53" x14ac:dyDescent="0.25">
      <c r="G110" s="6">
        <f t="shared" si="53"/>
        <v>0</v>
      </c>
      <c r="L110" s="8" t="b">
        <f t="shared" si="54"/>
        <v>0</v>
      </c>
      <c r="M110" s="10">
        <f t="shared" si="40"/>
        <v>0</v>
      </c>
      <c r="N110" s="8">
        <f t="shared" si="55"/>
        <v>0</v>
      </c>
      <c r="O110" s="6" t="str">
        <f t="shared" si="56"/>
        <v/>
      </c>
      <c r="P110" s="6" t="e">
        <f t="shared" si="78"/>
        <v>#VALUE!</v>
      </c>
      <c r="Q110" s="8" t="e">
        <f t="shared" si="57"/>
        <v>#VALUE!</v>
      </c>
      <c r="R110" s="8">
        <f t="shared" si="58"/>
        <v>0.94799999999999995</v>
      </c>
      <c r="S110" s="8">
        <f t="shared" si="59"/>
        <v>0</v>
      </c>
      <c r="T110" s="6">
        <f t="shared" si="60"/>
        <v>0</v>
      </c>
      <c r="U110" s="6">
        <f t="shared" si="61"/>
        <v>0</v>
      </c>
      <c r="V110" s="6">
        <v>150</v>
      </c>
      <c r="W110" s="8">
        <f t="shared" si="41"/>
        <v>0</v>
      </c>
      <c r="X110" s="11" t="e">
        <f t="shared" si="62"/>
        <v>#VALUE!</v>
      </c>
      <c r="Y110" s="6">
        <v>71</v>
      </c>
      <c r="Z110" s="6">
        <f t="shared" si="42"/>
        <v>0.53148318112676063</v>
      </c>
      <c r="AA110" s="11" t="e">
        <f t="shared" si="63"/>
        <v>#VALUE!</v>
      </c>
      <c r="AB110" s="6" t="e">
        <f t="shared" si="64"/>
        <v>#VALUE!</v>
      </c>
      <c r="AC110" s="7" t="e">
        <f t="shared" si="43"/>
        <v>#VALUE!</v>
      </c>
      <c r="AD110" s="8" t="e">
        <f t="shared" si="65"/>
        <v>#VALUE!</v>
      </c>
      <c r="AE110" s="6">
        <v>0.18</v>
      </c>
      <c r="AF110" s="8">
        <f t="shared" si="44"/>
        <v>9.730136986301369E-3</v>
      </c>
      <c r="AG110" s="7" t="e">
        <f t="shared" si="66"/>
        <v>#VALUE!</v>
      </c>
      <c r="AH110" s="12" t="e">
        <f t="shared" si="67"/>
        <v>#VALUE!</v>
      </c>
      <c r="AI110" s="12" t="e">
        <f t="shared" si="68"/>
        <v>#VALUE!</v>
      </c>
      <c r="AJ110" s="6">
        <v>15.5</v>
      </c>
      <c r="AK110" s="6">
        <f t="shared" si="45"/>
        <v>10.404109589041097</v>
      </c>
      <c r="AL110" s="6">
        <f t="shared" si="46"/>
        <v>5.095890410958904</v>
      </c>
      <c r="AM110" s="6">
        <f t="shared" si="47"/>
        <v>2.547945205479452</v>
      </c>
      <c r="AN110" s="6">
        <f t="shared" si="48"/>
        <v>0.56054794520547946</v>
      </c>
      <c r="AO110" s="6">
        <f t="shared" si="49"/>
        <v>5.6054794520547947E-3</v>
      </c>
      <c r="AP110" s="6">
        <f t="shared" si="50"/>
        <v>8.8086105675146773E-3</v>
      </c>
      <c r="AQ110" s="7">
        <f t="shared" si="69"/>
        <v>0</v>
      </c>
      <c r="AR110" s="12">
        <f t="shared" si="70"/>
        <v>0</v>
      </c>
      <c r="AS110" s="6">
        <f t="shared" si="71"/>
        <v>1.9873972602739727</v>
      </c>
      <c r="AT110" s="6">
        <f t="shared" si="51"/>
        <v>3.9747945205479453E-2</v>
      </c>
      <c r="AU110" s="6">
        <f t="shared" si="52"/>
        <v>6.2461056751467715E-2</v>
      </c>
      <c r="AV110" s="7">
        <f t="shared" si="72"/>
        <v>0</v>
      </c>
      <c r="AW110" s="12">
        <f t="shared" si="73"/>
        <v>0</v>
      </c>
      <c r="AX110" s="13" t="e">
        <f t="shared" si="74"/>
        <v>#VALUE!</v>
      </c>
      <c r="AY110" s="13" t="e">
        <f t="shared" si="75"/>
        <v>#VALUE!</v>
      </c>
      <c r="AZ110" s="13" t="e">
        <f t="shared" si="76"/>
        <v>#VALUE!</v>
      </c>
      <c r="BA110" s="17" t="e">
        <f t="shared" si="77"/>
        <v>#VALUE!</v>
      </c>
    </row>
    <row r="111" spans="7:53" x14ac:dyDescent="0.25">
      <c r="G111" s="6">
        <f t="shared" si="53"/>
        <v>0</v>
      </c>
      <c r="L111" s="8" t="b">
        <f t="shared" si="54"/>
        <v>0</v>
      </c>
      <c r="M111" s="10">
        <f t="shared" si="40"/>
        <v>0</v>
      </c>
      <c r="N111" s="8">
        <f t="shared" si="55"/>
        <v>0</v>
      </c>
      <c r="O111" s="6" t="str">
        <f t="shared" si="56"/>
        <v/>
      </c>
      <c r="P111" s="6" t="e">
        <f t="shared" si="78"/>
        <v>#VALUE!</v>
      </c>
      <c r="Q111" s="8" t="e">
        <f t="shared" si="57"/>
        <v>#VALUE!</v>
      </c>
      <c r="R111" s="8">
        <f t="shared" si="58"/>
        <v>0.94799999999999995</v>
      </c>
      <c r="S111" s="8">
        <f t="shared" si="59"/>
        <v>0</v>
      </c>
      <c r="T111" s="6">
        <f t="shared" si="60"/>
        <v>0</v>
      </c>
      <c r="U111" s="6">
        <f t="shared" si="61"/>
        <v>0</v>
      </c>
      <c r="V111" s="6">
        <v>150</v>
      </c>
      <c r="W111" s="8">
        <f t="shared" si="41"/>
        <v>0</v>
      </c>
      <c r="X111" s="11" t="e">
        <f t="shared" si="62"/>
        <v>#VALUE!</v>
      </c>
      <c r="Y111" s="6">
        <v>71</v>
      </c>
      <c r="Z111" s="6">
        <f t="shared" si="42"/>
        <v>0.53148318112676063</v>
      </c>
      <c r="AA111" s="11" t="e">
        <f t="shared" si="63"/>
        <v>#VALUE!</v>
      </c>
      <c r="AB111" s="6" t="e">
        <f t="shared" si="64"/>
        <v>#VALUE!</v>
      </c>
      <c r="AC111" s="7" t="e">
        <f t="shared" si="43"/>
        <v>#VALUE!</v>
      </c>
      <c r="AD111" s="8" t="e">
        <f t="shared" si="65"/>
        <v>#VALUE!</v>
      </c>
      <c r="AE111" s="6">
        <v>0.18</v>
      </c>
      <c r="AF111" s="8">
        <f t="shared" si="44"/>
        <v>9.730136986301369E-3</v>
      </c>
      <c r="AG111" s="7" t="e">
        <f t="shared" si="66"/>
        <v>#VALUE!</v>
      </c>
      <c r="AH111" s="12" t="e">
        <f t="shared" si="67"/>
        <v>#VALUE!</v>
      </c>
      <c r="AI111" s="12" t="e">
        <f t="shared" si="68"/>
        <v>#VALUE!</v>
      </c>
      <c r="AJ111" s="6">
        <v>15.5</v>
      </c>
      <c r="AK111" s="6">
        <f t="shared" si="45"/>
        <v>10.404109589041097</v>
      </c>
      <c r="AL111" s="6">
        <f t="shared" si="46"/>
        <v>5.095890410958904</v>
      </c>
      <c r="AM111" s="6">
        <f t="shared" si="47"/>
        <v>2.547945205479452</v>
      </c>
      <c r="AN111" s="6">
        <f t="shared" si="48"/>
        <v>0.56054794520547946</v>
      </c>
      <c r="AO111" s="6">
        <f t="shared" si="49"/>
        <v>5.6054794520547947E-3</v>
      </c>
      <c r="AP111" s="6">
        <f t="shared" si="50"/>
        <v>8.8086105675146773E-3</v>
      </c>
      <c r="AQ111" s="7">
        <f t="shared" si="69"/>
        <v>0</v>
      </c>
      <c r="AR111" s="12">
        <f t="shared" si="70"/>
        <v>0</v>
      </c>
      <c r="AS111" s="6">
        <f t="shared" si="71"/>
        <v>1.9873972602739727</v>
      </c>
      <c r="AT111" s="6">
        <f t="shared" si="51"/>
        <v>3.9747945205479453E-2</v>
      </c>
      <c r="AU111" s="6">
        <f t="shared" si="52"/>
        <v>6.2461056751467715E-2</v>
      </c>
      <c r="AV111" s="7">
        <f t="shared" si="72"/>
        <v>0</v>
      </c>
      <c r="AW111" s="12">
        <f t="shared" si="73"/>
        <v>0</v>
      </c>
      <c r="AX111" s="13" t="e">
        <f t="shared" si="74"/>
        <v>#VALUE!</v>
      </c>
      <c r="AY111" s="13" t="e">
        <f t="shared" si="75"/>
        <v>#VALUE!</v>
      </c>
      <c r="AZ111" s="13" t="e">
        <f t="shared" si="76"/>
        <v>#VALUE!</v>
      </c>
      <c r="BA111" s="17" t="e">
        <f t="shared" si="77"/>
        <v>#VALUE!</v>
      </c>
    </row>
    <row r="112" spans="7:53" x14ac:dyDescent="0.25">
      <c r="G112" s="6">
        <f t="shared" si="53"/>
        <v>0</v>
      </c>
      <c r="L112" s="8" t="b">
        <f t="shared" si="54"/>
        <v>0</v>
      </c>
      <c r="M112" s="10">
        <f t="shared" si="40"/>
        <v>0</v>
      </c>
      <c r="N112" s="8">
        <f t="shared" si="55"/>
        <v>0</v>
      </c>
      <c r="O112" s="6" t="str">
        <f t="shared" si="56"/>
        <v/>
      </c>
      <c r="P112" s="6" t="e">
        <f t="shared" si="78"/>
        <v>#VALUE!</v>
      </c>
      <c r="Q112" s="8" t="e">
        <f t="shared" si="57"/>
        <v>#VALUE!</v>
      </c>
      <c r="R112" s="8">
        <f t="shared" si="58"/>
        <v>0.94799999999999995</v>
      </c>
      <c r="S112" s="8">
        <f t="shared" si="59"/>
        <v>0</v>
      </c>
      <c r="T112" s="6">
        <f t="shared" si="60"/>
        <v>0</v>
      </c>
      <c r="U112" s="6">
        <f t="shared" si="61"/>
        <v>0</v>
      </c>
      <c r="V112" s="6">
        <v>150</v>
      </c>
      <c r="W112" s="8">
        <f t="shared" si="41"/>
        <v>0</v>
      </c>
      <c r="X112" s="11" t="e">
        <f t="shared" si="62"/>
        <v>#VALUE!</v>
      </c>
      <c r="Y112" s="6">
        <v>71</v>
      </c>
      <c r="Z112" s="6">
        <f t="shared" si="42"/>
        <v>0.53148318112676063</v>
      </c>
      <c r="AA112" s="11" t="e">
        <f t="shared" si="63"/>
        <v>#VALUE!</v>
      </c>
      <c r="AB112" s="6" t="e">
        <f t="shared" si="64"/>
        <v>#VALUE!</v>
      </c>
      <c r="AC112" s="7" t="e">
        <f t="shared" si="43"/>
        <v>#VALUE!</v>
      </c>
      <c r="AD112" s="8" t="e">
        <f t="shared" si="65"/>
        <v>#VALUE!</v>
      </c>
      <c r="AE112" s="6">
        <v>0.18</v>
      </c>
      <c r="AF112" s="8">
        <f t="shared" si="44"/>
        <v>9.730136986301369E-3</v>
      </c>
      <c r="AG112" s="7" t="e">
        <f t="shared" si="66"/>
        <v>#VALUE!</v>
      </c>
      <c r="AH112" s="12" t="e">
        <f t="shared" si="67"/>
        <v>#VALUE!</v>
      </c>
      <c r="AI112" s="12" t="e">
        <f t="shared" si="68"/>
        <v>#VALUE!</v>
      </c>
      <c r="AJ112" s="6">
        <v>15.5</v>
      </c>
      <c r="AK112" s="6">
        <f t="shared" si="45"/>
        <v>10.404109589041097</v>
      </c>
      <c r="AL112" s="6">
        <f t="shared" si="46"/>
        <v>5.095890410958904</v>
      </c>
      <c r="AM112" s="6">
        <f t="shared" si="47"/>
        <v>2.547945205479452</v>
      </c>
      <c r="AN112" s="6">
        <f t="shared" si="48"/>
        <v>0.56054794520547946</v>
      </c>
      <c r="AO112" s="6">
        <f t="shared" si="49"/>
        <v>5.6054794520547947E-3</v>
      </c>
      <c r="AP112" s="6">
        <f t="shared" si="50"/>
        <v>8.8086105675146773E-3</v>
      </c>
      <c r="AQ112" s="7">
        <f t="shared" si="69"/>
        <v>0</v>
      </c>
      <c r="AR112" s="12">
        <f t="shared" si="70"/>
        <v>0</v>
      </c>
      <c r="AS112" s="6">
        <f t="shared" si="71"/>
        <v>1.9873972602739727</v>
      </c>
      <c r="AT112" s="6">
        <f t="shared" si="51"/>
        <v>3.9747945205479453E-2</v>
      </c>
      <c r="AU112" s="6">
        <f t="shared" si="52"/>
        <v>6.2461056751467715E-2</v>
      </c>
      <c r="AV112" s="7">
        <f t="shared" si="72"/>
        <v>0</v>
      </c>
      <c r="AW112" s="12">
        <f t="shared" si="73"/>
        <v>0</v>
      </c>
      <c r="AX112" s="13" t="e">
        <f t="shared" si="74"/>
        <v>#VALUE!</v>
      </c>
      <c r="AY112" s="13" t="e">
        <f t="shared" si="75"/>
        <v>#VALUE!</v>
      </c>
      <c r="AZ112" s="13" t="e">
        <f t="shared" si="76"/>
        <v>#VALUE!</v>
      </c>
      <c r="BA112" s="17" t="e">
        <f t="shared" si="77"/>
        <v>#VALUE!</v>
      </c>
    </row>
    <row r="113" spans="7:53" x14ac:dyDescent="0.25">
      <c r="G113" s="6">
        <f t="shared" si="53"/>
        <v>0</v>
      </c>
      <c r="L113" s="8" t="b">
        <f t="shared" si="54"/>
        <v>0</v>
      </c>
      <c r="M113" s="10">
        <f t="shared" si="40"/>
        <v>0</v>
      </c>
      <c r="N113" s="8">
        <f t="shared" si="55"/>
        <v>0</v>
      </c>
      <c r="O113" s="6" t="str">
        <f t="shared" si="56"/>
        <v/>
      </c>
      <c r="P113" s="6" t="e">
        <f t="shared" si="78"/>
        <v>#VALUE!</v>
      </c>
      <c r="Q113" s="8" t="e">
        <f t="shared" si="57"/>
        <v>#VALUE!</v>
      </c>
      <c r="R113" s="8">
        <f t="shared" si="58"/>
        <v>0.94799999999999995</v>
      </c>
      <c r="S113" s="8">
        <f t="shared" si="59"/>
        <v>0</v>
      </c>
      <c r="T113" s="6">
        <f t="shared" si="60"/>
        <v>0</v>
      </c>
      <c r="U113" s="6">
        <f t="shared" si="61"/>
        <v>0</v>
      </c>
      <c r="V113" s="6">
        <v>150</v>
      </c>
      <c r="W113" s="8">
        <f t="shared" si="41"/>
        <v>0</v>
      </c>
      <c r="X113" s="11" t="e">
        <f t="shared" si="62"/>
        <v>#VALUE!</v>
      </c>
      <c r="Y113" s="6">
        <v>71</v>
      </c>
      <c r="Z113" s="6">
        <f t="shared" si="42"/>
        <v>0.53148318112676063</v>
      </c>
      <c r="AA113" s="11" t="e">
        <f t="shared" si="63"/>
        <v>#VALUE!</v>
      </c>
      <c r="AB113" s="6" t="e">
        <f t="shared" si="64"/>
        <v>#VALUE!</v>
      </c>
      <c r="AC113" s="7" t="e">
        <f t="shared" si="43"/>
        <v>#VALUE!</v>
      </c>
      <c r="AD113" s="8" t="e">
        <f t="shared" si="65"/>
        <v>#VALUE!</v>
      </c>
      <c r="AE113" s="6">
        <v>0.18</v>
      </c>
      <c r="AF113" s="8">
        <f t="shared" si="44"/>
        <v>9.730136986301369E-3</v>
      </c>
      <c r="AG113" s="7" t="e">
        <f t="shared" si="66"/>
        <v>#VALUE!</v>
      </c>
      <c r="AH113" s="12" t="e">
        <f t="shared" si="67"/>
        <v>#VALUE!</v>
      </c>
      <c r="AI113" s="12" t="e">
        <f t="shared" si="68"/>
        <v>#VALUE!</v>
      </c>
      <c r="AJ113" s="6">
        <v>15.5</v>
      </c>
      <c r="AK113" s="6">
        <f t="shared" si="45"/>
        <v>10.404109589041097</v>
      </c>
      <c r="AL113" s="6">
        <f t="shared" si="46"/>
        <v>5.095890410958904</v>
      </c>
      <c r="AM113" s="6">
        <f t="shared" si="47"/>
        <v>2.547945205479452</v>
      </c>
      <c r="AN113" s="6">
        <f t="shared" si="48"/>
        <v>0.56054794520547946</v>
      </c>
      <c r="AO113" s="6">
        <f t="shared" si="49"/>
        <v>5.6054794520547947E-3</v>
      </c>
      <c r="AP113" s="6">
        <f t="shared" si="50"/>
        <v>8.8086105675146773E-3</v>
      </c>
      <c r="AQ113" s="7">
        <f t="shared" si="69"/>
        <v>0</v>
      </c>
      <c r="AR113" s="12">
        <f t="shared" si="70"/>
        <v>0</v>
      </c>
      <c r="AS113" s="6">
        <f t="shared" si="71"/>
        <v>1.9873972602739727</v>
      </c>
      <c r="AT113" s="6">
        <f t="shared" si="51"/>
        <v>3.9747945205479453E-2</v>
      </c>
      <c r="AU113" s="6">
        <f t="shared" si="52"/>
        <v>6.2461056751467715E-2</v>
      </c>
      <c r="AV113" s="7">
        <f t="shared" si="72"/>
        <v>0</v>
      </c>
      <c r="AW113" s="12">
        <f t="shared" si="73"/>
        <v>0</v>
      </c>
      <c r="AX113" s="13" t="e">
        <f t="shared" si="74"/>
        <v>#VALUE!</v>
      </c>
      <c r="AY113" s="13" t="e">
        <f t="shared" si="75"/>
        <v>#VALUE!</v>
      </c>
      <c r="AZ113" s="13" t="e">
        <f t="shared" si="76"/>
        <v>#VALUE!</v>
      </c>
      <c r="BA113" s="17" t="e">
        <f t="shared" si="77"/>
        <v>#VALUE!</v>
      </c>
    </row>
    <row r="114" spans="7:53" x14ac:dyDescent="0.25">
      <c r="G114" s="6">
        <f t="shared" si="53"/>
        <v>0</v>
      </c>
      <c r="L114" s="8" t="b">
        <f t="shared" si="54"/>
        <v>0</v>
      </c>
      <c r="M114" s="10">
        <f t="shared" si="40"/>
        <v>0</v>
      </c>
      <c r="N114" s="8">
        <f t="shared" si="55"/>
        <v>0</v>
      </c>
      <c r="O114" s="6" t="str">
        <f t="shared" si="56"/>
        <v/>
      </c>
      <c r="P114" s="6" t="e">
        <f t="shared" si="78"/>
        <v>#VALUE!</v>
      </c>
      <c r="Q114" s="8" t="e">
        <f t="shared" si="57"/>
        <v>#VALUE!</v>
      </c>
      <c r="R114" s="8">
        <f t="shared" si="58"/>
        <v>0.94799999999999995</v>
      </c>
      <c r="S114" s="8">
        <f t="shared" si="59"/>
        <v>0</v>
      </c>
      <c r="T114" s="6">
        <f t="shared" si="60"/>
        <v>0</v>
      </c>
      <c r="U114" s="6">
        <f t="shared" si="61"/>
        <v>0</v>
      </c>
      <c r="V114" s="6">
        <v>150</v>
      </c>
      <c r="W114" s="8">
        <f t="shared" si="41"/>
        <v>0</v>
      </c>
      <c r="X114" s="11" t="e">
        <f t="shared" si="62"/>
        <v>#VALUE!</v>
      </c>
      <c r="Y114" s="6">
        <v>71</v>
      </c>
      <c r="Z114" s="6">
        <f t="shared" si="42"/>
        <v>0.53148318112676063</v>
      </c>
      <c r="AA114" s="11" t="e">
        <f t="shared" si="63"/>
        <v>#VALUE!</v>
      </c>
      <c r="AB114" s="6" t="e">
        <f t="shared" si="64"/>
        <v>#VALUE!</v>
      </c>
      <c r="AC114" s="7" t="e">
        <f t="shared" si="43"/>
        <v>#VALUE!</v>
      </c>
      <c r="AD114" s="8" t="e">
        <f t="shared" si="65"/>
        <v>#VALUE!</v>
      </c>
      <c r="AE114" s="6">
        <v>0.18</v>
      </c>
      <c r="AF114" s="8">
        <f t="shared" si="44"/>
        <v>9.730136986301369E-3</v>
      </c>
      <c r="AG114" s="7" t="e">
        <f t="shared" si="66"/>
        <v>#VALUE!</v>
      </c>
      <c r="AH114" s="12" t="e">
        <f t="shared" si="67"/>
        <v>#VALUE!</v>
      </c>
      <c r="AI114" s="12" t="e">
        <f t="shared" si="68"/>
        <v>#VALUE!</v>
      </c>
      <c r="AJ114" s="6">
        <v>15.5</v>
      </c>
      <c r="AK114" s="6">
        <f t="shared" si="45"/>
        <v>10.404109589041097</v>
      </c>
      <c r="AL114" s="6">
        <f t="shared" si="46"/>
        <v>5.095890410958904</v>
      </c>
      <c r="AM114" s="6">
        <f t="shared" si="47"/>
        <v>2.547945205479452</v>
      </c>
      <c r="AN114" s="6">
        <f t="shared" si="48"/>
        <v>0.56054794520547946</v>
      </c>
      <c r="AO114" s="6">
        <f t="shared" si="49"/>
        <v>5.6054794520547947E-3</v>
      </c>
      <c r="AP114" s="6">
        <f t="shared" si="50"/>
        <v>8.8086105675146773E-3</v>
      </c>
      <c r="AQ114" s="7">
        <f t="shared" si="69"/>
        <v>0</v>
      </c>
      <c r="AR114" s="12">
        <f t="shared" si="70"/>
        <v>0</v>
      </c>
      <c r="AS114" s="6">
        <f t="shared" si="71"/>
        <v>1.9873972602739727</v>
      </c>
      <c r="AT114" s="6">
        <f t="shared" si="51"/>
        <v>3.9747945205479453E-2</v>
      </c>
      <c r="AU114" s="6">
        <f t="shared" si="52"/>
        <v>6.2461056751467715E-2</v>
      </c>
      <c r="AV114" s="7">
        <f t="shared" si="72"/>
        <v>0</v>
      </c>
      <c r="AW114" s="12">
        <f t="shared" si="73"/>
        <v>0</v>
      </c>
      <c r="AX114" s="13" t="e">
        <f t="shared" si="74"/>
        <v>#VALUE!</v>
      </c>
      <c r="AY114" s="13" t="e">
        <f t="shared" si="75"/>
        <v>#VALUE!</v>
      </c>
      <c r="AZ114" s="13" t="e">
        <f t="shared" si="76"/>
        <v>#VALUE!</v>
      </c>
      <c r="BA114" s="17" t="e">
        <f t="shared" si="77"/>
        <v>#VALUE!</v>
      </c>
    </row>
    <row r="115" spans="7:53" x14ac:dyDescent="0.25">
      <c r="G115" s="6">
        <f t="shared" si="53"/>
        <v>0</v>
      </c>
      <c r="L115" s="8" t="b">
        <f t="shared" si="54"/>
        <v>0</v>
      </c>
      <c r="M115" s="10">
        <f t="shared" si="40"/>
        <v>0</v>
      </c>
      <c r="N115" s="8">
        <f t="shared" si="55"/>
        <v>0</v>
      </c>
      <c r="O115" s="6" t="str">
        <f t="shared" si="56"/>
        <v/>
      </c>
      <c r="P115" s="6" t="e">
        <f t="shared" si="78"/>
        <v>#VALUE!</v>
      </c>
      <c r="Q115" s="8" t="e">
        <f t="shared" si="57"/>
        <v>#VALUE!</v>
      </c>
      <c r="R115" s="8">
        <f t="shared" si="58"/>
        <v>0.94799999999999995</v>
      </c>
      <c r="S115" s="8">
        <f t="shared" si="59"/>
        <v>0</v>
      </c>
      <c r="T115" s="6">
        <f t="shared" si="60"/>
        <v>0</v>
      </c>
      <c r="U115" s="6">
        <f t="shared" si="61"/>
        <v>0</v>
      </c>
      <c r="V115" s="6">
        <v>150</v>
      </c>
      <c r="W115" s="8">
        <f t="shared" si="41"/>
        <v>0</v>
      </c>
      <c r="X115" s="11" t="e">
        <f t="shared" si="62"/>
        <v>#VALUE!</v>
      </c>
      <c r="Y115" s="6">
        <v>71</v>
      </c>
      <c r="Z115" s="6">
        <f t="shared" si="42"/>
        <v>0.53148318112676063</v>
      </c>
      <c r="AA115" s="11" t="e">
        <f t="shared" si="63"/>
        <v>#VALUE!</v>
      </c>
      <c r="AB115" s="6" t="e">
        <f t="shared" si="64"/>
        <v>#VALUE!</v>
      </c>
      <c r="AC115" s="7" t="e">
        <f t="shared" si="43"/>
        <v>#VALUE!</v>
      </c>
      <c r="AD115" s="8" t="e">
        <f t="shared" si="65"/>
        <v>#VALUE!</v>
      </c>
      <c r="AE115" s="6">
        <v>0.18</v>
      </c>
      <c r="AF115" s="8">
        <f t="shared" si="44"/>
        <v>9.730136986301369E-3</v>
      </c>
      <c r="AG115" s="7" t="e">
        <f t="shared" si="66"/>
        <v>#VALUE!</v>
      </c>
      <c r="AH115" s="12" t="e">
        <f t="shared" si="67"/>
        <v>#VALUE!</v>
      </c>
      <c r="AI115" s="12" t="e">
        <f t="shared" si="68"/>
        <v>#VALUE!</v>
      </c>
      <c r="AJ115" s="6">
        <v>15.5</v>
      </c>
      <c r="AK115" s="6">
        <f t="shared" si="45"/>
        <v>10.404109589041097</v>
      </c>
      <c r="AL115" s="6">
        <f t="shared" si="46"/>
        <v>5.095890410958904</v>
      </c>
      <c r="AM115" s="6">
        <f t="shared" si="47"/>
        <v>2.547945205479452</v>
      </c>
      <c r="AN115" s="6">
        <f t="shared" si="48"/>
        <v>0.56054794520547946</v>
      </c>
      <c r="AO115" s="6">
        <f t="shared" si="49"/>
        <v>5.6054794520547947E-3</v>
      </c>
      <c r="AP115" s="6">
        <f t="shared" si="50"/>
        <v>8.8086105675146773E-3</v>
      </c>
      <c r="AQ115" s="7">
        <f t="shared" si="69"/>
        <v>0</v>
      </c>
      <c r="AR115" s="12">
        <f t="shared" si="70"/>
        <v>0</v>
      </c>
      <c r="AS115" s="6">
        <f t="shared" si="71"/>
        <v>1.9873972602739727</v>
      </c>
      <c r="AT115" s="6">
        <f t="shared" si="51"/>
        <v>3.9747945205479453E-2</v>
      </c>
      <c r="AU115" s="6">
        <f t="shared" si="52"/>
        <v>6.2461056751467715E-2</v>
      </c>
      <c r="AV115" s="7">
        <f t="shared" si="72"/>
        <v>0</v>
      </c>
      <c r="AW115" s="12">
        <f t="shared" si="73"/>
        <v>0</v>
      </c>
      <c r="AX115" s="13" t="e">
        <f t="shared" si="74"/>
        <v>#VALUE!</v>
      </c>
      <c r="AY115" s="13" t="e">
        <f t="shared" si="75"/>
        <v>#VALUE!</v>
      </c>
      <c r="AZ115" s="13" t="e">
        <f t="shared" si="76"/>
        <v>#VALUE!</v>
      </c>
      <c r="BA115" s="17" t="e">
        <f t="shared" si="77"/>
        <v>#VALUE!</v>
      </c>
    </row>
    <row r="116" spans="7:53" x14ac:dyDescent="0.25">
      <c r="G116" s="6">
        <f t="shared" si="53"/>
        <v>0</v>
      </c>
      <c r="L116" s="8" t="b">
        <f t="shared" si="54"/>
        <v>0</v>
      </c>
      <c r="M116" s="10">
        <f t="shared" si="40"/>
        <v>0</v>
      </c>
      <c r="N116" s="8">
        <f t="shared" si="55"/>
        <v>0</v>
      </c>
      <c r="O116" s="6" t="str">
        <f t="shared" si="56"/>
        <v/>
      </c>
      <c r="P116" s="6" t="e">
        <f t="shared" si="78"/>
        <v>#VALUE!</v>
      </c>
      <c r="Q116" s="8" t="e">
        <f t="shared" si="57"/>
        <v>#VALUE!</v>
      </c>
      <c r="R116" s="8">
        <f t="shared" si="58"/>
        <v>0.94799999999999995</v>
      </c>
      <c r="S116" s="8">
        <f t="shared" si="59"/>
        <v>0</v>
      </c>
      <c r="T116" s="6">
        <f t="shared" si="60"/>
        <v>0</v>
      </c>
      <c r="U116" s="6">
        <f t="shared" si="61"/>
        <v>0</v>
      </c>
      <c r="V116" s="6">
        <v>150</v>
      </c>
      <c r="W116" s="8">
        <f t="shared" si="41"/>
        <v>0</v>
      </c>
      <c r="X116" s="11" t="e">
        <f t="shared" si="62"/>
        <v>#VALUE!</v>
      </c>
      <c r="Y116" s="6">
        <v>71</v>
      </c>
      <c r="Z116" s="6">
        <f t="shared" si="42"/>
        <v>0.53148318112676063</v>
      </c>
      <c r="AA116" s="11" t="e">
        <f t="shared" si="63"/>
        <v>#VALUE!</v>
      </c>
      <c r="AB116" s="6" t="e">
        <f t="shared" si="64"/>
        <v>#VALUE!</v>
      </c>
      <c r="AC116" s="7" t="e">
        <f t="shared" si="43"/>
        <v>#VALUE!</v>
      </c>
      <c r="AD116" s="8" t="e">
        <f t="shared" si="65"/>
        <v>#VALUE!</v>
      </c>
      <c r="AE116" s="6">
        <v>0.18</v>
      </c>
      <c r="AF116" s="8">
        <f t="shared" si="44"/>
        <v>9.730136986301369E-3</v>
      </c>
      <c r="AG116" s="7" t="e">
        <f t="shared" si="66"/>
        <v>#VALUE!</v>
      </c>
      <c r="AH116" s="12" t="e">
        <f t="shared" si="67"/>
        <v>#VALUE!</v>
      </c>
      <c r="AI116" s="12" t="e">
        <f t="shared" si="68"/>
        <v>#VALUE!</v>
      </c>
      <c r="AJ116" s="6">
        <v>15.5</v>
      </c>
      <c r="AK116" s="6">
        <f t="shared" si="45"/>
        <v>10.404109589041097</v>
      </c>
      <c r="AL116" s="6">
        <f t="shared" si="46"/>
        <v>5.095890410958904</v>
      </c>
      <c r="AM116" s="6">
        <f t="shared" si="47"/>
        <v>2.547945205479452</v>
      </c>
      <c r="AN116" s="6">
        <f t="shared" si="48"/>
        <v>0.56054794520547946</v>
      </c>
      <c r="AO116" s="6">
        <f t="shared" si="49"/>
        <v>5.6054794520547947E-3</v>
      </c>
      <c r="AP116" s="6">
        <f t="shared" si="50"/>
        <v>8.8086105675146773E-3</v>
      </c>
      <c r="AQ116" s="7">
        <f t="shared" si="69"/>
        <v>0</v>
      </c>
      <c r="AR116" s="12">
        <f t="shared" si="70"/>
        <v>0</v>
      </c>
      <c r="AS116" s="6">
        <f t="shared" si="71"/>
        <v>1.9873972602739727</v>
      </c>
      <c r="AT116" s="6">
        <f t="shared" si="51"/>
        <v>3.9747945205479453E-2</v>
      </c>
      <c r="AU116" s="6">
        <f t="shared" si="52"/>
        <v>6.2461056751467715E-2</v>
      </c>
      <c r="AV116" s="7">
        <f t="shared" si="72"/>
        <v>0</v>
      </c>
      <c r="AW116" s="12">
        <f t="shared" si="73"/>
        <v>0</v>
      </c>
      <c r="AX116" s="13" t="e">
        <f t="shared" si="74"/>
        <v>#VALUE!</v>
      </c>
      <c r="AY116" s="13" t="e">
        <f t="shared" si="75"/>
        <v>#VALUE!</v>
      </c>
      <c r="AZ116" s="13" t="e">
        <f t="shared" si="76"/>
        <v>#VALUE!</v>
      </c>
      <c r="BA116" s="17" t="e">
        <f t="shared" si="77"/>
        <v>#VALUE!</v>
      </c>
    </row>
    <row r="117" spans="7:53" x14ac:dyDescent="0.25">
      <c r="G117" s="6">
        <f t="shared" si="53"/>
        <v>0</v>
      </c>
      <c r="L117" s="8" t="b">
        <f t="shared" si="54"/>
        <v>0</v>
      </c>
      <c r="M117" s="10">
        <f t="shared" si="40"/>
        <v>0</v>
      </c>
      <c r="N117" s="8">
        <f t="shared" si="55"/>
        <v>0</v>
      </c>
      <c r="O117" s="6" t="str">
        <f t="shared" si="56"/>
        <v/>
      </c>
      <c r="P117" s="6" t="e">
        <f t="shared" si="78"/>
        <v>#VALUE!</v>
      </c>
      <c r="Q117" s="8" t="e">
        <f t="shared" si="57"/>
        <v>#VALUE!</v>
      </c>
      <c r="R117" s="8">
        <f t="shared" si="58"/>
        <v>0.94799999999999995</v>
      </c>
      <c r="S117" s="8">
        <f t="shared" si="59"/>
        <v>0</v>
      </c>
      <c r="T117" s="6">
        <f t="shared" si="60"/>
        <v>0</v>
      </c>
      <c r="U117" s="6">
        <f t="shared" si="61"/>
        <v>0</v>
      </c>
      <c r="V117" s="6">
        <v>150</v>
      </c>
      <c r="W117" s="8">
        <f t="shared" si="41"/>
        <v>0</v>
      </c>
      <c r="X117" s="11" t="e">
        <f t="shared" si="62"/>
        <v>#VALUE!</v>
      </c>
      <c r="Y117" s="6">
        <v>71</v>
      </c>
      <c r="Z117" s="6">
        <f t="shared" si="42"/>
        <v>0.53148318112676063</v>
      </c>
      <c r="AA117" s="11" t="e">
        <f t="shared" si="63"/>
        <v>#VALUE!</v>
      </c>
      <c r="AB117" s="6" t="e">
        <f t="shared" si="64"/>
        <v>#VALUE!</v>
      </c>
      <c r="AC117" s="7" t="e">
        <f t="shared" si="43"/>
        <v>#VALUE!</v>
      </c>
      <c r="AD117" s="8" t="e">
        <f t="shared" si="65"/>
        <v>#VALUE!</v>
      </c>
      <c r="AE117" s="6">
        <v>0.18</v>
      </c>
      <c r="AF117" s="8">
        <f t="shared" si="44"/>
        <v>9.730136986301369E-3</v>
      </c>
      <c r="AG117" s="7" t="e">
        <f t="shared" si="66"/>
        <v>#VALUE!</v>
      </c>
      <c r="AH117" s="12" t="e">
        <f t="shared" si="67"/>
        <v>#VALUE!</v>
      </c>
      <c r="AI117" s="12" t="e">
        <f t="shared" si="68"/>
        <v>#VALUE!</v>
      </c>
      <c r="AJ117" s="6">
        <v>15.5</v>
      </c>
      <c r="AK117" s="6">
        <f t="shared" si="45"/>
        <v>10.404109589041097</v>
      </c>
      <c r="AL117" s="6">
        <f t="shared" si="46"/>
        <v>5.095890410958904</v>
      </c>
      <c r="AM117" s="6">
        <f t="shared" si="47"/>
        <v>2.547945205479452</v>
      </c>
      <c r="AN117" s="6">
        <f t="shared" si="48"/>
        <v>0.56054794520547946</v>
      </c>
      <c r="AO117" s="6">
        <f t="shared" si="49"/>
        <v>5.6054794520547947E-3</v>
      </c>
      <c r="AP117" s="6">
        <f t="shared" si="50"/>
        <v>8.8086105675146773E-3</v>
      </c>
      <c r="AQ117" s="7">
        <f t="shared" si="69"/>
        <v>0</v>
      </c>
      <c r="AR117" s="12">
        <f t="shared" si="70"/>
        <v>0</v>
      </c>
      <c r="AS117" s="6">
        <f t="shared" si="71"/>
        <v>1.9873972602739727</v>
      </c>
      <c r="AT117" s="6">
        <f t="shared" si="51"/>
        <v>3.9747945205479453E-2</v>
      </c>
      <c r="AU117" s="6">
        <f t="shared" si="52"/>
        <v>6.2461056751467715E-2</v>
      </c>
      <c r="AV117" s="7">
        <f t="shared" si="72"/>
        <v>0</v>
      </c>
      <c r="AW117" s="12">
        <f t="shared" si="73"/>
        <v>0</v>
      </c>
      <c r="AX117" s="13" t="e">
        <f t="shared" si="74"/>
        <v>#VALUE!</v>
      </c>
      <c r="AY117" s="13" t="e">
        <f t="shared" si="75"/>
        <v>#VALUE!</v>
      </c>
      <c r="AZ117" s="13" t="e">
        <f t="shared" si="76"/>
        <v>#VALUE!</v>
      </c>
      <c r="BA117" s="17" t="e">
        <f t="shared" si="77"/>
        <v>#VALUE!</v>
      </c>
    </row>
    <row r="118" spans="7:53" x14ac:dyDescent="0.25">
      <c r="G118" s="6">
        <f t="shared" si="53"/>
        <v>0</v>
      </c>
      <c r="L118" s="8" t="b">
        <f t="shared" si="54"/>
        <v>0</v>
      </c>
      <c r="M118" s="10">
        <f t="shared" si="40"/>
        <v>0</v>
      </c>
      <c r="N118" s="8">
        <f t="shared" si="55"/>
        <v>0</v>
      </c>
      <c r="O118" s="6" t="str">
        <f t="shared" si="56"/>
        <v/>
      </c>
      <c r="P118" s="6" t="e">
        <f t="shared" si="78"/>
        <v>#VALUE!</v>
      </c>
      <c r="Q118" s="8" t="e">
        <f t="shared" si="57"/>
        <v>#VALUE!</v>
      </c>
      <c r="R118" s="8">
        <f t="shared" si="58"/>
        <v>0.94799999999999995</v>
      </c>
      <c r="S118" s="8">
        <f t="shared" si="59"/>
        <v>0</v>
      </c>
      <c r="T118" s="6">
        <f t="shared" si="60"/>
        <v>0</v>
      </c>
      <c r="U118" s="6">
        <f t="shared" si="61"/>
        <v>0</v>
      </c>
      <c r="V118" s="6">
        <v>150</v>
      </c>
      <c r="W118" s="8">
        <f t="shared" si="41"/>
        <v>0</v>
      </c>
      <c r="X118" s="11" t="e">
        <f t="shared" si="62"/>
        <v>#VALUE!</v>
      </c>
      <c r="Y118" s="6">
        <v>71</v>
      </c>
      <c r="Z118" s="6">
        <f t="shared" si="42"/>
        <v>0.53148318112676063</v>
      </c>
      <c r="AA118" s="11" t="e">
        <f t="shared" si="63"/>
        <v>#VALUE!</v>
      </c>
      <c r="AB118" s="6" t="e">
        <f t="shared" si="64"/>
        <v>#VALUE!</v>
      </c>
      <c r="AC118" s="7" t="e">
        <f t="shared" si="43"/>
        <v>#VALUE!</v>
      </c>
      <c r="AD118" s="8" t="e">
        <f t="shared" si="65"/>
        <v>#VALUE!</v>
      </c>
      <c r="AE118" s="6">
        <v>0.18</v>
      </c>
      <c r="AF118" s="8">
        <f t="shared" si="44"/>
        <v>9.730136986301369E-3</v>
      </c>
      <c r="AG118" s="7" t="e">
        <f t="shared" si="66"/>
        <v>#VALUE!</v>
      </c>
      <c r="AH118" s="12" t="e">
        <f t="shared" si="67"/>
        <v>#VALUE!</v>
      </c>
      <c r="AI118" s="12" t="e">
        <f t="shared" si="68"/>
        <v>#VALUE!</v>
      </c>
      <c r="AJ118" s="6">
        <v>15.5</v>
      </c>
      <c r="AK118" s="6">
        <f t="shared" si="45"/>
        <v>10.404109589041097</v>
      </c>
      <c r="AL118" s="6">
        <f t="shared" si="46"/>
        <v>5.095890410958904</v>
      </c>
      <c r="AM118" s="6">
        <f t="shared" si="47"/>
        <v>2.547945205479452</v>
      </c>
      <c r="AN118" s="6">
        <f t="shared" si="48"/>
        <v>0.56054794520547946</v>
      </c>
      <c r="AO118" s="6">
        <f t="shared" si="49"/>
        <v>5.6054794520547947E-3</v>
      </c>
      <c r="AP118" s="6">
        <f t="shared" si="50"/>
        <v>8.8086105675146773E-3</v>
      </c>
      <c r="AQ118" s="7">
        <f t="shared" si="69"/>
        <v>0</v>
      </c>
      <c r="AR118" s="12">
        <f t="shared" si="70"/>
        <v>0</v>
      </c>
      <c r="AS118" s="6">
        <f t="shared" si="71"/>
        <v>1.9873972602739727</v>
      </c>
      <c r="AT118" s="6">
        <f t="shared" si="51"/>
        <v>3.9747945205479453E-2</v>
      </c>
      <c r="AU118" s="6">
        <f t="shared" si="52"/>
        <v>6.2461056751467715E-2</v>
      </c>
      <c r="AV118" s="7">
        <f t="shared" si="72"/>
        <v>0</v>
      </c>
      <c r="AW118" s="12">
        <f t="shared" si="73"/>
        <v>0</v>
      </c>
      <c r="AX118" s="13" t="e">
        <f t="shared" si="74"/>
        <v>#VALUE!</v>
      </c>
      <c r="AY118" s="13" t="e">
        <f t="shared" si="75"/>
        <v>#VALUE!</v>
      </c>
      <c r="AZ118" s="13" t="e">
        <f t="shared" si="76"/>
        <v>#VALUE!</v>
      </c>
      <c r="BA118" s="17" t="e">
        <f t="shared" si="77"/>
        <v>#VALUE!</v>
      </c>
    </row>
    <row r="119" spans="7:53" x14ac:dyDescent="0.25">
      <c r="G119" s="6">
        <f t="shared" si="53"/>
        <v>0</v>
      </c>
      <c r="L119" s="8" t="b">
        <f t="shared" si="54"/>
        <v>0</v>
      </c>
      <c r="M119" s="10">
        <f t="shared" si="40"/>
        <v>0</v>
      </c>
      <c r="N119" s="8">
        <f t="shared" si="55"/>
        <v>0</v>
      </c>
      <c r="O119" s="6" t="str">
        <f t="shared" si="56"/>
        <v/>
      </c>
      <c r="P119" s="6" t="e">
        <f t="shared" si="78"/>
        <v>#VALUE!</v>
      </c>
      <c r="Q119" s="8" t="e">
        <f t="shared" si="57"/>
        <v>#VALUE!</v>
      </c>
      <c r="R119" s="8">
        <f t="shared" si="58"/>
        <v>0.94799999999999995</v>
      </c>
      <c r="S119" s="8">
        <f t="shared" si="59"/>
        <v>0</v>
      </c>
      <c r="T119" s="6">
        <f t="shared" si="60"/>
        <v>0</v>
      </c>
      <c r="U119" s="6">
        <f t="shared" si="61"/>
        <v>0</v>
      </c>
      <c r="V119" s="6">
        <v>150</v>
      </c>
      <c r="W119" s="8">
        <f t="shared" si="41"/>
        <v>0</v>
      </c>
      <c r="X119" s="11" t="e">
        <f t="shared" si="62"/>
        <v>#VALUE!</v>
      </c>
      <c r="Y119" s="6">
        <v>71</v>
      </c>
      <c r="Z119" s="6">
        <f t="shared" si="42"/>
        <v>0.53148318112676063</v>
      </c>
      <c r="AA119" s="11" t="e">
        <f t="shared" si="63"/>
        <v>#VALUE!</v>
      </c>
      <c r="AB119" s="6" t="e">
        <f t="shared" si="64"/>
        <v>#VALUE!</v>
      </c>
      <c r="AC119" s="7" t="e">
        <f t="shared" si="43"/>
        <v>#VALUE!</v>
      </c>
      <c r="AD119" s="8" t="e">
        <f t="shared" si="65"/>
        <v>#VALUE!</v>
      </c>
      <c r="AE119" s="6">
        <v>0.18</v>
      </c>
      <c r="AF119" s="8">
        <f t="shared" si="44"/>
        <v>9.730136986301369E-3</v>
      </c>
      <c r="AG119" s="7" t="e">
        <f t="shared" si="66"/>
        <v>#VALUE!</v>
      </c>
      <c r="AH119" s="12" t="e">
        <f t="shared" si="67"/>
        <v>#VALUE!</v>
      </c>
      <c r="AI119" s="12" t="e">
        <f t="shared" si="68"/>
        <v>#VALUE!</v>
      </c>
      <c r="AJ119" s="6">
        <v>15.5</v>
      </c>
      <c r="AK119" s="6">
        <f t="shared" si="45"/>
        <v>10.404109589041097</v>
      </c>
      <c r="AL119" s="6">
        <f t="shared" si="46"/>
        <v>5.095890410958904</v>
      </c>
      <c r="AM119" s="6">
        <f t="shared" si="47"/>
        <v>2.547945205479452</v>
      </c>
      <c r="AN119" s="6">
        <f t="shared" si="48"/>
        <v>0.56054794520547946</v>
      </c>
      <c r="AO119" s="6">
        <f t="shared" si="49"/>
        <v>5.6054794520547947E-3</v>
      </c>
      <c r="AP119" s="6">
        <f t="shared" si="50"/>
        <v>8.8086105675146773E-3</v>
      </c>
      <c r="AQ119" s="7">
        <f t="shared" si="69"/>
        <v>0</v>
      </c>
      <c r="AR119" s="12">
        <f t="shared" si="70"/>
        <v>0</v>
      </c>
      <c r="AS119" s="6">
        <f t="shared" si="71"/>
        <v>1.9873972602739727</v>
      </c>
      <c r="AT119" s="6">
        <f t="shared" si="51"/>
        <v>3.9747945205479453E-2</v>
      </c>
      <c r="AU119" s="6">
        <f t="shared" si="52"/>
        <v>6.2461056751467715E-2</v>
      </c>
      <c r="AV119" s="7">
        <f t="shared" si="72"/>
        <v>0</v>
      </c>
      <c r="AW119" s="12">
        <f t="shared" si="73"/>
        <v>0</v>
      </c>
      <c r="AX119" s="13" t="e">
        <f t="shared" si="74"/>
        <v>#VALUE!</v>
      </c>
      <c r="AY119" s="13" t="e">
        <f t="shared" si="75"/>
        <v>#VALUE!</v>
      </c>
      <c r="AZ119" s="13" t="e">
        <f t="shared" si="76"/>
        <v>#VALUE!</v>
      </c>
      <c r="BA119" s="17" t="e">
        <f t="shared" si="77"/>
        <v>#VALUE!</v>
      </c>
    </row>
    <row r="120" spans="7:53" x14ac:dyDescent="0.25">
      <c r="G120" s="6">
        <f t="shared" si="53"/>
        <v>0</v>
      </c>
      <c r="L120" s="8" t="b">
        <f t="shared" si="54"/>
        <v>0</v>
      </c>
      <c r="M120" s="10">
        <f t="shared" si="40"/>
        <v>0</v>
      </c>
      <c r="N120" s="8">
        <f t="shared" si="55"/>
        <v>0</v>
      </c>
      <c r="O120" s="6" t="str">
        <f t="shared" si="56"/>
        <v/>
      </c>
      <c r="P120" s="6" t="e">
        <f t="shared" si="78"/>
        <v>#VALUE!</v>
      </c>
      <c r="Q120" s="8" t="e">
        <f t="shared" si="57"/>
        <v>#VALUE!</v>
      </c>
      <c r="R120" s="8">
        <f t="shared" si="58"/>
        <v>0.94799999999999995</v>
      </c>
      <c r="S120" s="8">
        <f t="shared" si="59"/>
        <v>0</v>
      </c>
      <c r="T120" s="6">
        <f t="shared" si="60"/>
        <v>0</v>
      </c>
      <c r="U120" s="6">
        <f t="shared" si="61"/>
        <v>0</v>
      </c>
      <c r="V120" s="6">
        <v>150</v>
      </c>
      <c r="W120" s="8">
        <f t="shared" si="41"/>
        <v>0</v>
      </c>
      <c r="X120" s="11" t="e">
        <f t="shared" si="62"/>
        <v>#VALUE!</v>
      </c>
      <c r="Y120" s="6">
        <v>71</v>
      </c>
      <c r="Z120" s="6">
        <f t="shared" si="42"/>
        <v>0.53148318112676063</v>
      </c>
      <c r="AA120" s="11" t="e">
        <f t="shared" si="63"/>
        <v>#VALUE!</v>
      </c>
      <c r="AB120" s="6" t="e">
        <f t="shared" si="64"/>
        <v>#VALUE!</v>
      </c>
      <c r="AC120" s="7" t="e">
        <f t="shared" si="43"/>
        <v>#VALUE!</v>
      </c>
      <c r="AD120" s="8" t="e">
        <f t="shared" si="65"/>
        <v>#VALUE!</v>
      </c>
      <c r="AE120" s="6">
        <v>0.18</v>
      </c>
      <c r="AF120" s="8">
        <f t="shared" si="44"/>
        <v>9.730136986301369E-3</v>
      </c>
      <c r="AG120" s="7" t="e">
        <f t="shared" si="66"/>
        <v>#VALUE!</v>
      </c>
      <c r="AH120" s="12" t="e">
        <f t="shared" si="67"/>
        <v>#VALUE!</v>
      </c>
      <c r="AI120" s="12" t="e">
        <f t="shared" si="68"/>
        <v>#VALUE!</v>
      </c>
      <c r="AJ120" s="6">
        <v>15.5</v>
      </c>
      <c r="AK120" s="6">
        <f t="shared" si="45"/>
        <v>10.404109589041097</v>
      </c>
      <c r="AL120" s="6">
        <f t="shared" si="46"/>
        <v>5.095890410958904</v>
      </c>
      <c r="AM120" s="6">
        <f t="shared" si="47"/>
        <v>2.547945205479452</v>
      </c>
      <c r="AN120" s="6">
        <f t="shared" si="48"/>
        <v>0.56054794520547946</v>
      </c>
      <c r="AO120" s="6">
        <f t="shared" si="49"/>
        <v>5.6054794520547947E-3</v>
      </c>
      <c r="AP120" s="6">
        <f t="shared" si="50"/>
        <v>8.8086105675146773E-3</v>
      </c>
      <c r="AQ120" s="7">
        <f t="shared" si="69"/>
        <v>0</v>
      </c>
      <c r="AR120" s="12">
        <f t="shared" si="70"/>
        <v>0</v>
      </c>
      <c r="AS120" s="6">
        <f t="shared" si="71"/>
        <v>1.9873972602739727</v>
      </c>
      <c r="AT120" s="6">
        <f t="shared" si="51"/>
        <v>3.9747945205479453E-2</v>
      </c>
      <c r="AU120" s="6">
        <f t="shared" si="52"/>
        <v>6.2461056751467715E-2</v>
      </c>
      <c r="AV120" s="7">
        <f t="shared" si="72"/>
        <v>0</v>
      </c>
      <c r="AW120" s="12">
        <f t="shared" si="73"/>
        <v>0</v>
      </c>
      <c r="AX120" s="13" t="e">
        <f t="shared" si="74"/>
        <v>#VALUE!</v>
      </c>
      <c r="AY120" s="13" t="e">
        <f t="shared" si="75"/>
        <v>#VALUE!</v>
      </c>
      <c r="AZ120" s="13" t="e">
        <f t="shared" si="76"/>
        <v>#VALUE!</v>
      </c>
      <c r="BA120" s="17" t="e">
        <f t="shared" si="77"/>
        <v>#VALUE!</v>
      </c>
    </row>
    <row r="121" spans="7:53" x14ac:dyDescent="0.25">
      <c r="G121" s="6">
        <f t="shared" si="53"/>
        <v>0</v>
      </c>
      <c r="L121" s="8" t="b">
        <f t="shared" si="54"/>
        <v>0</v>
      </c>
      <c r="M121" s="10">
        <f t="shared" si="40"/>
        <v>0</v>
      </c>
      <c r="N121" s="8">
        <f t="shared" si="55"/>
        <v>0</v>
      </c>
      <c r="O121" s="6" t="str">
        <f t="shared" si="56"/>
        <v/>
      </c>
      <c r="P121" s="6" t="e">
        <f t="shared" si="78"/>
        <v>#VALUE!</v>
      </c>
      <c r="Q121" s="8" t="e">
        <f t="shared" si="57"/>
        <v>#VALUE!</v>
      </c>
      <c r="R121" s="8">
        <f t="shared" si="58"/>
        <v>0.94799999999999995</v>
      </c>
      <c r="S121" s="8">
        <f t="shared" si="59"/>
        <v>0</v>
      </c>
      <c r="T121" s="6">
        <f t="shared" si="60"/>
        <v>0</v>
      </c>
      <c r="U121" s="6">
        <f t="shared" si="61"/>
        <v>0</v>
      </c>
      <c r="V121" s="6">
        <v>150</v>
      </c>
      <c r="W121" s="8">
        <f t="shared" si="41"/>
        <v>0</v>
      </c>
      <c r="X121" s="11" t="e">
        <f t="shared" si="62"/>
        <v>#VALUE!</v>
      </c>
      <c r="Y121" s="6">
        <v>71</v>
      </c>
      <c r="Z121" s="6">
        <f t="shared" si="42"/>
        <v>0.53148318112676063</v>
      </c>
      <c r="AA121" s="11" t="e">
        <f t="shared" si="63"/>
        <v>#VALUE!</v>
      </c>
      <c r="AB121" s="6" t="e">
        <f t="shared" si="64"/>
        <v>#VALUE!</v>
      </c>
      <c r="AC121" s="7" t="e">
        <f t="shared" si="43"/>
        <v>#VALUE!</v>
      </c>
      <c r="AD121" s="8" t="e">
        <f t="shared" si="65"/>
        <v>#VALUE!</v>
      </c>
      <c r="AE121" s="6">
        <v>0.18</v>
      </c>
      <c r="AF121" s="8">
        <f t="shared" si="44"/>
        <v>9.730136986301369E-3</v>
      </c>
      <c r="AG121" s="7" t="e">
        <f t="shared" si="66"/>
        <v>#VALUE!</v>
      </c>
      <c r="AH121" s="12" t="e">
        <f t="shared" si="67"/>
        <v>#VALUE!</v>
      </c>
      <c r="AI121" s="12" t="e">
        <f t="shared" si="68"/>
        <v>#VALUE!</v>
      </c>
      <c r="AJ121" s="6">
        <v>15.5</v>
      </c>
      <c r="AK121" s="6">
        <f t="shared" si="45"/>
        <v>10.404109589041097</v>
      </c>
      <c r="AL121" s="6">
        <f t="shared" si="46"/>
        <v>5.095890410958904</v>
      </c>
      <c r="AM121" s="6">
        <f t="shared" si="47"/>
        <v>2.547945205479452</v>
      </c>
      <c r="AN121" s="6">
        <f t="shared" si="48"/>
        <v>0.56054794520547946</v>
      </c>
      <c r="AO121" s="6">
        <f t="shared" si="49"/>
        <v>5.6054794520547947E-3</v>
      </c>
      <c r="AP121" s="6">
        <f t="shared" si="50"/>
        <v>8.8086105675146773E-3</v>
      </c>
      <c r="AQ121" s="7">
        <f t="shared" si="69"/>
        <v>0</v>
      </c>
      <c r="AR121" s="12">
        <f t="shared" si="70"/>
        <v>0</v>
      </c>
      <c r="AS121" s="6">
        <f t="shared" si="71"/>
        <v>1.9873972602739727</v>
      </c>
      <c r="AT121" s="6">
        <f t="shared" si="51"/>
        <v>3.9747945205479453E-2</v>
      </c>
      <c r="AU121" s="6">
        <f t="shared" si="52"/>
        <v>6.2461056751467715E-2</v>
      </c>
      <c r="AV121" s="7">
        <f t="shared" si="72"/>
        <v>0</v>
      </c>
      <c r="AW121" s="12">
        <f t="shared" si="73"/>
        <v>0</v>
      </c>
      <c r="AX121" s="13" t="e">
        <f t="shared" si="74"/>
        <v>#VALUE!</v>
      </c>
      <c r="AY121" s="13" t="e">
        <f t="shared" si="75"/>
        <v>#VALUE!</v>
      </c>
      <c r="AZ121" s="13" t="e">
        <f t="shared" si="76"/>
        <v>#VALUE!</v>
      </c>
      <c r="BA121" s="17" t="e">
        <f t="shared" si="77"/>
        <v>#VALUE!</v>
      </c>
    </row>
    <row r="122" spans="7:53" x14ac:dyDescent="0.25">
      <c r="G122" s="6">
        <f t="shared" si="53"/>
        <v>0</v>
      </c>
      <c r="L122" s="8" t="b">
        <f t="shared" si="54"/>
        <v>0</v>
      </c>
      <c r="M122" s="10">
        <f t="shared" si="40"/>
        <v>0</v>
      </c>
      <c r="N122" s="8">
        <f t="shared" si="55"/>
        <v>0</v>
      </c>
      <c r="O122" s="6" t="str">
        <f t="shared" si="56"/>
        <v/>
      </c>
      <c r="P122" s="6" t="e">
        <f t="shared" si="78"/>
        <v>#VALUE!</v>
      </c>
      <c r="Q122" s="8" t="e">
        <f t="shared" si="57"/>
        <v>#VALUE!</v>
      </c>
      <c r="R122" s="8">
        <f t="shared" si="58"/>
        <v>0.94799999999999995</v>
      </c>
      <c r="S122" s="8">
        <f t="shared" si="59"/>
        <v>0</v>
      </c>
      <c r="T122" s="6">
        <f t="shared" si="60"/>
        <v>0</v>
      </c>
      <c r="U122" s="6">
        <f t="shared" si="61"/>
        <v>0</v>
      </c>
      <c r="V122" s="6">
        <v>150</v>
      </c>
      <c r="W122" s="8">
        <f t="shared" si="41"/>
        <v>0</v>
      </c>
      <c r="X122" s="11" t="e">
        <f t="shared" si="62"/>
        <v>#VALUE!</v>
      </c>
      <c r="Y122" s="6">
        <v>71</v>
      </c>
      <c r="Z122" s="6">
        <f t="shared" si="42"/>
        <v>0.53148318112676063</v>
      </c>
      <c r="AA122" s="11" t="e">
        <f t="shared" si="63"/>
        <v>#VALUE!</v>
      </c>
      <c r="AB122" s="6" t="e">
        <f t="shared" si="64"/>
        <v>#VALUE!</v>
      </c>
      <c r="AC122" s="7" t="e">
        <f t="shared" si="43"/>
        <v>#VALUE!</v>
      </c>
      <c r="AD122" s="8" t="e">
        <f t="shared" si="65"/>
        <v>#VALUE!</v>
      </c>
      <c r="AE122" s="6">
        <v>0.18</v>
      </c>
      <c r="AF122" s="8">
        <f t="shared" si="44"/>
        <v>9.730136986301369E-3</v>
      </c>
      <c r="AG122" s="7" t="e">
        <f t="shared" si="66"/>
        <v>#VALUE!</v>
      </c>
      <c r="AH122" s="12" t="e">
        <f t="shared" si="67"/>
        <v>#VALUE!</v>
      </c>
      <c r="AI122" s="12" t="e">
        <f t="shared" si="68"/>
        <v>#VALUE!</v>
      </c>
      <c r="AJ122" s="6">
        <v>15.5</v>
      </c>
      <c r="AK122" s="6">
        <f t="shared" si="45"/>
        <v>10.404109589041097</v>
      </c>
      <c r="AL122" s="6">
        <f t="shared" si="46"/>
        <v>5.095890410958904</v>
      </c>
      <c r="AM122" s="6">
        <f t="shared" si="47"/>
        <v>2.547945205479452</v>
      </c>
      <c r="AN122" s="6">
        <f t="shared" si="48"/>
        <v>0.56054794520547946</v>
      </c>
      <c r="AO122" s="6">
        <f t="shared" si="49"/>
        <v>5.6054794520547947E-3</v>
      </c>
      <c r="AP122" s="6">
        <f t="shared" si="50"/>
        <v>8.8086105675146773E-3</v>
      </c>
      <c r="AQ122" s="7">
        <f t="shared" si="69"/>
        <v>0</v>
      </c>
      <c r="AR122" s="12">
        <f t="shared" si="70"/>
        <v>0</v>
      </c>
      <c r="AS122" s="6">
        <f t="shared" si="71"/>
        <v>1.9873972602739727</v>
      </c>
      <c r="AT122" s="6">
        <f t="shared" si="51"/>
        <v>3.9747945205479453E-2</v>
      </c>
      <c r="AU122" s="6">
        <f t="shared" si="52"/>
        <v>6.2461056751467715E-2</v>
      </c>
      <c r="AV122" s="7">
        <f t="shared" si="72"/>
        <v>0</v>
      </c>
      <c r="AW122" s="12">
        <f t="shared" si="73"/>
        <v>0</v>
      </c>
      <c r="AX122" s="13" t="e">
        <f t="shared" si="74"/>
        <v>#VALUE!</v>
      </c>
      <c r="AY122" s="13" t="e">
        <f t="shared" si="75"/>
        <v>#VALUE!</v>
      </c>
      <c r="AZ122" s="13" t="e">
        <f t="shared" si="76"/>
        <v>#VALUE!</v>
      </c>
      <c r="BA122" s="17" t="e">
        <f t="shared" si="77"/>
        <v>#VALUE!</v>
      </c>
    </row>
    <row r="123" spans="7:53" x14ac:dyDescent="0.25">
      <c r="G123" s="6">
        <f t="shared" si="53"/>
        <v>0</v>
      </c>
      <c r="L123" s="8" t="b">
        <f t="shared" si="54"/>
        <v>0</v>
      </c>
      <c r="M123" s="10">
        <f t="shared" si="40"/>
        <v>0</v>
      </c>
      <c r="N123" s="8">
        <f t="shared" si="55"/>
        <v>0</v>
      </c>
      <c r="O123" s="6" t="str">
        <f t="shared" si="56"/>
        <v/>
      </c>
      <c r="P123" s="6" t="e">
        <f t="shared" si="78"/>
        <v>#VALUE!</v>
      </c>
      <c r="Q123" s="8" t="e">
        <f t="shared" si="57"/>
        <v>#VALUE!</v>
      </c>
      <c r="R123" s="8">
        <f t="shared" si="58"/>
        <v>0.94799999999999995</v>
      </c>
      <c r="S123" s="8">
        <f t="shared" si="59"/>
        <v>0</v>
      </c>
      <c r="T123" s="6">
        <f t="shared" si="60"/>
        <v>0</v>
      </c>
      <c r="U123" s="6">
        <f t="shared" si="61"/>
        <v>0</v>
      </c>
      <c r="V123" s="6">
        <v>150</v>
      </c>
      <c r="W123" s="8">
        <f t="shared" si="41"/>
        <v>0</v>
      </c>
      <c r="X123" s="11" t="e">
        <f t="shared" si="62"/>
        <v>#VALUE!</v>
      </c>
      <c r="Y123" s="6">
        <v>71</v>
      </c>
      <c r="Z123" s="6">
        <f t="shared" si="42"/>
        <v>0.53148318112676063</v>
      </c>
      <c r="AA123" s="11" t="e">
        <f t="shared" si="63"/>
        <v>#VALUE!</v>
      </c>
      <c r="AB123" s="6" t="e">
        <f t="shared" si="64"/>
        <v>#VALUE!</v>
      </c>
      <c r="AC123" s="7" t="e">
        <f t="shared" si="43"/>
        <v>#VALUE!</v>
      </c>
      <c r="AD123" s="8" t="e">
        <f t="shared" si="65"/>
        <v>#VALUE!</v>
      </c>
      <c r="AE123" s="6">
        <v>0.18</v>
      </c>
      <c r="AF123" s="8">
        <f t="shared" si="44"/>
        <v>9.730136986301369E-3</v>
      </c>
      <c r="AG123" s="7" t="e">
        <f t="shared" si="66"/>
        <v>#VALUE!</v>
      </c>
      <c r="AH123" s="12" t="e">
        <f t="shared" si="67"/>
        <v>#VALUE!</v>
      </c>
      <c r="AI123" s="12" t="e">
        <f t="shared" si="68"/>
        <v>#VALUE!</v>
      </c>
      <c r="AJ123" s="6">
        <v>15.5</v>
      </c>
      <c r="AK123" s="6">
        <f t="shared" si="45"/>
        <v>10.404109589041097</v>
      </c>
      <c r="AL123" s="6">
        <f t="shared" si="46"/>
        <v>5.095890410958904</v>
      </c>
      <c r="AM123" s="6">
        <f t="shared" si="47"/>
        <v>2.547945205479452</v>
      </c>
      <c r="AN123" s="6">
        <f t="shared" si="48"/>
        <v>0.56054794520547946</v>
      </c>
      <c r="AO123" s="6">
        <f t="shared" si="49"/>
        <v>5.6054794520547947E-3</v>
      </c>
      <c r="AP123" s="6">
        <f t="shared" si="50"/>
        <v>8.8086105675146773E-3</v>
      </c>
      <c r="AQ123" s="7">
        <f t="shared" si="69"/>
        <v>0</v>
      </c>
      <c r="AR123" s="12">
        <f t="shared" si="70"/>
        <v>0</v>
      </c>
      <c r="AS123" s="6">
        <f t="shared" si="71"/>
        <v>1.9873972602739727</v>
      </c>
      <c r="AT123" s="6">
        <f t="shared" si="51"/>
        <v>3.9747945205479453E-2</v>
      </c>
      <c r="AU123" s="6">
        <f t="shared" si="52"/>
        <v>6.2461056751467715E-2</v>
      </c>
      <c r="AV123" s="7">
        <f t="shared" si="72"/>
        <v>0</v>
      </c>
      <c r="AW123" s="12">
        <f t="shared" si="73"/>
        <v>0</v>
      </c>
      <c r="AX123" s="13" t="e">
        <f t="shared" si="74"/>
        <v>#VALUE!</v>
      </c>
      <c r="AY123" s="13" t="e">
        <f t="shared" si="75"/>
        <v>#VALUE!</v>
      </c>
      <c r="AZ123" s="13" t="e">
        <f t="shared" si="76"/>
        <v>#VALUE!</v>
      </c>
      <c r="BA123" s="17" t="e">
        <f t="shared" si="77"/>
        <v>#VALUE!</v>
      </c>
    </row>
    <row r="124" spans="7:53" x14ac:dyDescent="0.25">
      <c r="G124" s="6">
        <f t="shared" si="53"/>
        <v>0</v>
      </c>
      <c r="L124" s="8" t="b">
        <f t="shared" si="54"/>
        <v>0</v>
      </c>
      <c r="M124" s="10">
        <f t="shared" si="40"/>
        <v>0</v>
      </c>
      <c r="N124" s="8">
        <f t="shared" si="55"/>
        <v>0</v>
      </c>
      <c r="O124" s="6" t="str">
        <f t="shared" si="56"/>
        <v/>
      </c>
      <c r="P124" s="6" t="e">
        <f t="shared" si="78"/>
        <v>#VALUE!</v>
      </c>
      <c r="Q124" s="8" t="e">
        <f t="shared" si="57"/>
        <v>#VALUE!</v>
      </c>
      <c r="R124" s="8">
        <f t="shared" si="58"/>
        <v>0.94799999999999995</v>
      </c>
      <c r="S124" s="8">
        <f t="shared" si="59"/>
        <v>0</v>
      </c>
      <c r="T124" s="6">
        <f t="shared" si="60"/>
        <v>0</v>
      </c>
      <c r="U124" s="6">
        <f t="shared" si="61"/>
        <v>0</v>
      </c>
      <c r="V124" s="6">
        <v>150</v>
      </c>
      <c r="W124" s="8">
        <f t="shared" si="41"/>
        <v>0</v>
      </c>
      <c r="X124" s="11" t="e">
        <f t="shared" si="62"/>
        <v>#VALUE!</v>
      </c>
      <c r="Y124" s="6">
        <v>71</v>
      </c>
      <c r="Z124" s="6">
        <f t="shared" si="42"/>
        <v>0.53148318112676063</v>
      </c>
      <c r="AA124" s="11" t="e">
        <f t="shared" si="63"/>
        <v>#VALUE!</v>
      </c>
      <c r="AB124" s="6" t="e">
        <f t="shared" si="64"/>
        <v>#VALUE!</v>
      </c>
      <c r="AC124" s="7" t="e">
        <f t="shared" si="43"/>
        <v>#VALUE!</v>
      </c>
      <c r="AD124" s="8" t="e">
        <f t="shared" si="65"/>
        <v>#VALUE!</v>
      </c>
      <c r="AE124" s="6">
        <v>0.18</v>
      </c>
      <c r="AF124" s="8">
        <f t="shared" si="44"/>
        <v>9.730136986301369E-3</v>
      </c>
      <c r="AG124" s="7" t="e">
        <f t="shared" si="66"/>
        <v>#VALUE!</v>
      </c>
      <c r="AH124" s="12" t="e">
        <f t="shared" si="67"/>
        <v>#VALUE!</v>
      </c>
      <c r="AI124" s="12" t="e">
        <f t="shared" si="68"/>
        <v>#VALUE!</v>
      </c>
      <c r="AJ124" s="6">
        <v>15.5</v>
      </c>
      <c r="AK124" s="6">
        <f t="shared" si="45"/>
        <v>10.404109589041097</v>
      </c>
      <c r="AL124" s="6">
        <f t="shared" si="46"/>
        <v>5.095890410958904</v>
      </c>
      <c r="AM124" s="6">
        <f t="shared" si="47"/>
        <v>2.547945205479452</v>
      </c>
      <c r="AN124" s="6">
        <f t="shared" si="48"/>
        <v>0.56054794520547946</v>
      </c>
      <c r="AO124" s="6">
        <f t="shared" si="49"/>
        <v>5.6054794520547947E-3</v>
      </c>
      <c r="AP124" s="6">
        <f t="shared" si="50"/>
        <v>8.8086105675146773E-3</v>
      </c>
      <c r="AQ124" s="7">
        <f t="shared" si="69"/>
        <v>0</v>
      </c>
      <c r="AR124" s="12">
        <f t="shared" si="70"/>
        <v>0</v>
      </c>
      <c r="AS124" s="6">
        <f t="shared" si="71"/>
        <v>1.9873972602739727</v>
      </c>
      <c r="AT124" s="6">
        <f t="shared" si="51"/>
        <v>3.9747945205479453E-2</v>
      </c>
      <c r="AU124" s="6">
        <f t="shared" si="52"/>
        <v>6.2461056751467715E-2</v>
      </c>
      <c r="AV124" s="7">
        <f t="shared" si="72"/>
        <v>0</v>
      </c>
      <c r="AW124" s="12">
        <f t="shared" si="73"/>
        <v>0</v>
      </c>
      <c r="AX124" s="13" t="e">
        <f t="shared" si="74"/>
        <v>#VALUE!</v>
      </c>
      <c r="AY124" s="13" t="e">
        <f t="shared" si="75"/>
        <v>#VALUE!</v>
      </c>
      <c r="AZ124" s="13" t="e">
        <f t="shared" si="76"/>
        <v>#VALUE!</v>
      </c>
      <c r="BA124" s="17" t="e">
        <f t="shared" si="77"/>
        <v>#VALUE!</v>
      </c>
    </row>
    <row r="125" spans="7:53" x14ac:dyDescent="0.25">
      <c r="G125" s="6">
        <f t="shared" si="53"/>
        <v>0</v>
      </c>
      <c r="L125" s="8" t="b">
        <f t="shared" si="54"/>
        <v>0</v>
      </c>
      <c r="M125" s="10">
        <f t="shared" si="40"/>
        <v>0</v>
      </c>
      <c r="N125" s="8">
        <f t="shared" si="55"/>
        <v>0</v>
      </c>
      <c r="O125" s="6" t="str">
        <f t="shared" si="56"/>
        <v/>
      </c>
      <c r="P125" s="6" t="e">
        <f t="shared" si="78"/>
        <v>#VALUE!</v>
      </c>
      <c r="Q125" s="8" t="e">
        <f t="shared" si="57"/>
        <v>#VALUE!</v>
      </c>
      <c r="R125" s="8">
        <f t="shared" si="58"/>
        <v>0.94799999999999995</v>
      </c>
      <c r="S125" s="8">
        <f t="shared" si="59"/>
        <v>0</v>
      </c>
      <c r="T125" s="6">
        <f t="shared" si="60"/>
        <v>0</v>
      </c>
      <c r="U125" s="6">
        <f t="shared" si="61"/>
        <v>0</v>
      </c>
      <c r="V125" s="6">
        <v>150</v>
      </c>
      <c r="W125" s="8">
        <f t="shared" si="41"/>
        <v>0</v>
      </c>
      <c r="X125" s="11" t="e">
        <f t="shared" si="62"/>
        <v>#VALUE!</v>
      </c>
      <c r="Y125" s="6">
        <v>71</v>
      </c>
      <c r="Z125" s="6">
        <f t="shared" si="42"/>
        <v>0.53148318112676063</v>
      </c>
      <c r="AA125" s="11" t="e">
        <f t="shared" si="63"/>
        <v>#VALUE!</v>
      </c>
      <c r="AB125" s="6" t="e">
        <f t="shared" si="64"/>
        <v>#VALUE!</v>
      </c>
      <c r="AC125" s="7" t="e">
        <f t="shared" si="43"/>
        <v>#VALUE!</v>
      </c>
      <c r="AD125" s="8" t="e">
        <f t="shared" si="65"/>
        <v>#VALUE!</v>
      </c>
      <c r="AE125" s="6">
        <v>0.18</v>
      </c>
      <c r="AF125" s="8">
        <f t="shared" si="44"/>
        <v>9.730136986301369E-3</v>
      </c>
      <c r="AG125" s="7" t="e">
        <f t="shared" si="66"/>
        <v>#VALUE!</v>
      </c>
      <c r="AH125" s="12" t="e">
        <f t="shared" si="67"/>
        <v>#VALUE!</v>
      </c>
      <c r="AI125" s="12" t="e">
        <f t="shared" si="68"/>
        <v>#VALUE!</v>
      </c>
      <c r="AJ125" s="6">
        <v>15.5</v>
      </c>
      <c r="AK125" s="6">
        <f t="shared" si="45"/>
        <v>10.404109589041097</v>
      </c>
      <c r="AL125" s="6">
        <f t="shared" si="46"/>
        <v>5.095890410958904</v>
      </c>
      <c r="AM125" s="6">
        <f t="shared" si="47"/>
        <v>2.547945205479452</v>
      </c>
      <c r="AN125" s="6">
        <f t="shared" si="48"/>
        <v>0.56054794520547946</v>
      </c>
      <c r="AO125" s="6">
        <f t="shared" si="49"/>
        <v>5.6054794520547947E-3</v>
      </c>
      <c r="AP125" s="6">
        <f t="shared" si="50"/>
        <v>8.8086105675146773E-3</v>
      </c>
      <c r="AQ125" s="7">
        <f t="shared" si="69"/>
        <v>0</v>
      </c>
      <c r="AR125" s="12">
        <f t="shared" si="70"/>
        <v>0</v>
      </c>
      <c r="AS125" s="6">
        <f t="shared" si="71"/>
        <v>1.9873972602739727</v>
      </c>
      <c r="AT125" s="6">
        <f t="shared" si="51"/>
        <v>3.9747945205479453E-2</v>
      </c>
      <c r="AU125" s="6">
        <f t="shared" si="52"/>
        <v>6.2461056751467715E-2</v>
      </c>
      <c r="AV125" s="7">
        <f t="shared" si="72"/>
        <v>0</v>
      </c>
      <c r="AW125" s="12">
        <f t="shared" si="73"/>
        <v>0</v>
      </c>
      <c r="AX125" s="13" t="e">
        <f t="shared" si="74"/>
        <v>#VALUE!</v>
      </c>
      <c r="AY125" s="13" t="e">
        <f t="shared" si="75"/>
        <v>#VALUE!</v>
      </c>
      <c r="AZ125" s="13" t="e">
        <f t="shared" si="76"/>
        <v>#VALUE!</v>
      </c>
      <c r="BA125" s="17" t="e">
        <f t="shared" si="77"/>
        <v>#VALUE!</v>
      </c>
    </row>
    <row r="126" spans="7:53" x14ac:dyDescent="0.25">
      <c r="G126" s="6">
        <f t="shared" si="53"/>
        <v>0</v>
      </c>
      <c r="L126" s="8" t="b">
        <f t="shared" si="54"/>
        <v>0</v>
      </c>
      <c r="M126" s="10">
        <f t="shared" si="40"/>
        <v>0</v>
      </c>
      <c r="N126" s="8">
        <f t="shared" si="55"/>
        <v>0</v>
      </c>
      <c r="O126" s="6" t="str">
        <f t="shared" si="56"/>
        <v/>
      </c>
      <c r="P126" s="6" t="e">
        <f t="shared" si="78"/>
        <v>#VALUE!</v>
      </c>
      <c r="Q126" s="8" t="e">
        <f t="shared" si="57"/>
        <v>#VALUE!</v>
      </c>
      <c r="R126" s="8">
        <f t="shared" si="58"/>
        <v>0.94799999999999995</v>
      </c>
      <c r="S126" s="8">
        <f t="shared" si="59"/>
        <v>0</v>
      </c>
      <c r="T126" s="6">
        <f t="shared" si="60"/>
        <v>0</v>
      </c>
      <c r="U126" s="6">
        <f t="shared" si="61"/>
        <v>0</v>
      </c>
      <c r="V126" s="6">
        <v>150</v>
      </c>
      <c r="W126" s="8">
        <f t="shared" si="41"/>
        <v>0</v>
      </c>
      <c r="X126" s="11" t="e">
        <f t="shared" si="62"/>
        <v>#VALUE!</v>
      </c>
      <c r="Y126" s="6">
        <v>71</v>
      </c>
      <c r="Z126" s="6">
        <f t="shared" si="42"/>
        <v>0.53148318112676063</v>
      </c>
      <c r="AA126" s="11" t="e">
        <f t="shared" si="63"/>
        <v>#VALUE!</v>
      </c>
      <c r="AB126" s="6" t="e">
        <f t="shared" si="64"/>
        <v>#VALUE!</v>
      </c>
      <c r="AC126" s="7" t="e">
        <f t="shared" si="43"/>
        <v>#VALUE!</v>
      </c>
      <c r="AD126" s="8" t="e">
        <f t="shared" si="65"/>
        <v>#VALUE!</v>
      </c>
      <c r="AE126" s="6">
        <v>0.18</v>
      </c>
      <c r="AF126" s="8">
        <f t="shared" si="44"/>
        <v>9.730136986301369E-3</v>
      </c>
      <c r="AG126" s="7" t="e">
        <f t="shared" si="66"/>
        <v>#VALUE!</v>
      </c>
      <c r="AH126" s="12" t="e">
        <f t="shared" si="67"/>
        <v>#VALUE!</v>
      </c>
      <c r="AI126" s="12" t="e">
        <f t="shared" si="68"/>
        <v>#VALUE!</v>
      </c>
      <c r="AJ126" s="6">
        <v>15.5</v>
      </c>
      <c r="AK126" s="6">
        <f t="shared" si="45"/>
        <v>10.404109589041097</v>
      </c>
      <c r="AL126" s="6">
        <f t="shared" si="46"/>
        <v>5.095890410958904</v>
      </c>
      <c r="AM126" s="6">
        <f t="shared" si="47"/>
        <v>2.547945205479452</v>
      </c>
      <c r="AN126" s="6">
        <f t="shared" si="48"/>
        <v>0.56054794520547946</v>
      </c>
      <c r="AO126" s="6">
        <f t="shared" si="49"/>
        <v>5.6054794520547947E-3</v>
      </c>
      <c r="AP126" s="6">
        <f t="shared" si="50"/>
        <v>8.8086105675146773E-3</v>
      </c>
      <c r="AQ126" s="7">
        <f t="shared" si="69"/>
        <v>0</v>
      </c>
      <c r="AR126" s="12">
        <f t="shared" si="70"/>
        <v>0</v>
      </c>
      <c r="AS126" s="6">
        <f t="shared" si="71"/>
        <v>1.9873972602739727</v>
      </c>
      <c r="AT126" s="6">
        <f t="shared" si="51"/>
        <v>3.9747945205479453E-2</v>
      </c>
      <c r="AU126" s="6">
        <f t="shared" si="52"/>
        <v>6.2461056751467715E-2</v>
      </c>
      <c r="AV126" s="7">
        <f t="shared" si="72"/>
        <v>0</v>
      </c>
      <c r="AW126" s="12">
        <f t="shared" si="73"/>
        <v>0</v>
      </c>
      <c r="AX126" s="13" t="e">
        <f t="shared" si="74"/>
        <v>#VALUE!</v>
      </c>
      <c r="AY126" s="13" t="e">
        <f t="shared" si="75"/>
        <v>#VALUE!</v>
      </c>
      <c r="AZ126" s="13" t="e">
        <f t="shared" si="76"/>
        <v>#VALUE!</v>
      </c>
      <c r="BA126" s="17" t="e">
        <f t="shared" si="77"/>
        <v>#VALUE!</v>
      </c>
    </row>
    <row r="127" spans="7:53" x14ac:dyDescent="0.25">
      <c r="G127" s="6">
        <f t="shared" si="53"/>
        <v>0</v>
      </c>
      <c r="L127" s="8" t="b">
        <f t="shared" si="54"/>
        <v>0</v>
      </c>
      <c r="M127" s="10">
        <f t="shared" si="40"/>
        <v>0</v>
      </c>
      <c r="N127" s="8">
        <f t="shared" si="55"/>
        <v>0</v>
      </c>
      <c r="O127" s="6" t="str">
        <f t="shared" si="56"/>
        <v/>
      </c>
      <c r="P127" s="6" t="e">
        <f t="shared" si="78"/>
        <v>#VALUE!</v>
      </c>
      <c r="Q127" s="8" t="e">
        <f t="shared" si="57"/>
        <v>#VALUE!</v>
      </c>
      <c r="R127" s="8">
        <f t="shared" si="58"/>
        <v>0.94799999999999995</v>
      </c>
      <c r="S127" s="8">
        <f t="shared" si="59"/>
        <v>0</v>
      </c>
      <c r="T127" s="6">
        <f t="shared" si="60"/>
        <v>0</v>
      </c>
      <c r="U127" s="6">
        <f t="shared" si="61"/>
        <v>0</v>
      </c>
      <c r="V127" s="6">
        <v>150</v>
      </c>
      <c r="W127" s="8">
        <f t="shared" si="41"/>
        <v>0</v>
      </c>
      <c r="X127" s="11" t="e">
        <f t="shared" si="62"/>
        <v>#VALUE!</v>
      </c>
      <c r="Y127" s="6">
        <v>71</v>
      </c>
      <c r="Z127" s="6">
        <f t="shared" si="42"/>
        <v>0.53148318112676063</v>
      </c>
      <c r="AA127" s="11" t="e">
        <f t="shared" si="63"/>
        <v>#VALUE!</v>
      </c>
      <c r="AB127" s="6" t="e">
        <f t="shared" si="64"/>
        <v>#VALUE!</v>
      </c>
      <c r="AC127" s="7" t="e">
        <f t="shared" si="43"/>
        <v>#VALUE!</v>
      </c>
      <c r="AD127" s="8" t="e">
        <f t="shared" si="65"/>
        <v>#VALUE!</v>
      </c>
      <c r="AE127" s="6">
        <v>0.18</v>
      </c>
      <c r="AF127" s="8">
        <f t="shared" si="44"/>
        <v>9.730136986301369E-3</v>
      </c>
      <c r="AG127" s="7" t="e">
        <f t="shared" si="66"/>
        <v>#VALUE!</v>
      </c>
      <c r="AH127" s="12" t="e">
        <f t="shared" si="67"/>
        <v>#VALUE!</v>
      </c>
      <c r="AI127" s="12" t="e">
        <f t="shared" si="68"/>
        <v>#VALUE!</v>
      </c>
      <c r="AJ127" s="6">
        <v>15.5</v>
      </c>
      <c r="AK127" s="6">
        <f t="shared" si="45"/>
        <v>10.404109589041097</v>
      </c>
      <c r="AL127" s="6">
        <f t="shared" si="46"/>
        <v>5.095890410958904</v>
      </c>
      <c r="AM127" s="6">
        <f t="shared" si="47"/>
        <v>2.547945205479452</v>
      </c>
      <c r="AN127" s="6">
        <f t="shared" si="48"/>
        <v>0.56054794520547946</v>
      </c>
      <c r="AO127" s="6">
        <f t="shared" si="49"/>
        <v>5.6054794520547947E-3</v>
      </c>
      <c r="AP127" s="6">
        <f t="shared" si="50"/>
        <v>8.8086105675146773E-3</v>
      </c>
      <c r="AQ127" s="7">
        <f t="shared" si="69"/>
        <v>0</v>
      </c>
      <c r="AR127" s="12">
        <f t="shared" si="70"/>
        <v>0</v>
      </c>
      <c r="AS127" s="6">
        <f t="shared" si="71"/>
        <v>1.9873972602739727</v>
      </c>
      <c r="AT127" s="6">
        <f t="shared" si="51"/>
        <v>3.9747945205479453E-2</v>
      </c>
      <c r="AU127" s="6">
        <f t="shared" si="52"/>
        <v>6.2461056751467715E-2</v>
      </c>
      <c r="AV127" s="7">
        <f t="shared" si="72"/>
        <v>0</v>
      </c>
      <c r="AW127" s="12">
        <f t="shared" si="73"/>
        <v>0</v>
      </c>
      <c r="AX127" s="13" t="e">
        <f t="shared" si="74"/>
        <v>#VALUE!</v>
      </c>
      <c r="AY127" s="13" t="e">
        <f t="shared" si="75"/>
        <v>#VALUE!</v>
      </c>
      <c r="AZ127" s="13" t="e">
        <f t="shared" si="76"/>
        <v>#VALUE!</v>
      </c>
      <c r="BA127" s="17" t="e">
        <f t="shared" si="77"/>
        <v>#VALUE!</v>
      </c>
    </row>
    <row r="128" spans="7:53" x14ac:dyDescent="0.25">
      <c r="G128" s="6">
        <f t="shared" si="53"/>
        <v>0</v>
      </c>
      <c r="L128" s="8" t="b">
        <f t="shared" si="54"/>
        <v>0</v>
      </c>
      <c r="M128" s="10">
        <f t="shared" si="40"/>
        <v>0</v>
      </c>
      <c r="N128" s="8">
        <f t="shared" si="55"/>
        <v>0</v>
      </c>
      <c r="O128" s="6" t="str">
        <f t="shared" si="56"/>
        <v/>
      </c>
      <c r="P128" s="6" t="e">
        <f t="shared" si="78"/>
        <v>#VALUE!</v>
      </c>
      <c r="Q128" s="8" t="e">
        <f t="shared" si="57"/>
        <v>#VALUE!</v>
      </c>
      <c r="R128" s="8">
        <f t="shared" si="58"/>
        <v>0.94799999999999995</v>
      </c>
      <c r="S128" s="8">
        <f t="shared" si="59"/>
        <v>0</v>
      </c>
      <c r="T128" s="6">
        <f t="shared" si="60"/>
        <v>0</v>
      </c>
      <c r="U128" s="6">
        <f t="shared" si="61"/>
        <v>0</v>
      </c>
      <c r="V128" s="6">
        <v>150</v>
      </c>
      <c r="W128" s="8">
        <f t="shared" si="41"/>
        <v>0</v>
      </c>
      <c r="X128" s="11" t="e">
        <f t="shared" si="62"/>
        <v>#VALUE!</v>
      </c>
      <c r="Y128" s="6">
        <v>71</v>
      </c>
      <c r="Z128" s="6">
        <f t="shared" si="42"/>
        <v>0.53148318112676063</v>
      </c>
      <c r="AA128" s="11" t="e">
        <f t="shared" si="63"/>
        <v>#VALUE!</v>
      </c>
      <c r="AB128" s="6" t="e">
        <f t="shared" si="64"/>
        <v>#VALUE!</v>
      </c>
      <c r="AC128" s="7" t="e">
        <f t="shared" si="43"/>
        <v>#VALUE!</v>
      </c>
      <c r="AD128" s="8" t="e">
        <f t="shared" si="65"/>
        <v>#VALUE!</v>
      </c>
      <c r="AE128" s="6">
        <v>0.18</v>
      </c>
      <c r="AF128" s="8">
        <f t="shared" si="44"/>
        <v>9.730136986301369E-3</v>
      </c>
      <c r="AG128" s="7" t="e">
        <f t="shared" si="66"/>
        <v>#VALUE!</v>
      </c>
      <c r="AH128" s="12" t="e">
        <f t="shared" si="67"/>
        <v>#VALUE!</v>
      </c>
      <c r="AI128" s="12" t="e">
        <f t="shared" si="68"/>
        <v>#VALUE!</v>
      </c>
      <c r="AJ128" s="6">
        <v>15.5</v>
      </c>
      <c r="AK128" s="6">
        <f t="shared" si="45"/>
        <v>10.404109589041097</v>
      </c>
      <c r="AL128" s="6">
        <f t="shared" si="46"/>
        <v>5.095890410958904</v>
      </c>
      <c r="AM128" s="6">
        <f t="shared" si="47"/>
        <v>2.547945205479452</v>
      </c>
      <c r="AN128" s="6">
        <f t="shared" si="48"/>
        <v>0.56054794520547946</v>
      </c>
      <c r="AO128" s="6">
        <f t="shared" si="49"/>
        <v>5.6054794520547947E-3</v>
      </c>
      <c r="AP128" s="6">
        <f t="shared" si="50"/>
        <v>8.8086105675146773E-3</v>
      </c>
      <c r="AQ128" s="7">
        <f t="shared" si="69"/>
        <v>0</v>
      </c>
      <c r="AR128" s="12">
        <f t="shared" si="70"/>
        <v>0</v>
      </c>
      <c r="AS128" s="6">
        <f t="shared" si="71"/>
        <v>1.9873972602739727</v>
      </c>
      <c r="AT128" s="6">
        <f t="shared" si="51"/>
        <v>3.9747945205479453E-2</v>
      </c>
      <c r="AU128" s="6">
        <f t="shared" si="52"/>
        <v>6.2461056751467715E-2</v>
      </c>
      <c r="AV128" s="7">
        <f t="shared" si="72"/>
        <v>0</v>
      </c>
      <c r="AW128" s="12">
        <f t="shared" si="73"/>
        <v>0</v>
      </c>
      <c r="AX128" s="13" t="e">
        <f t="shared" si="74"/>
        <v>#VALUE!</v>
      </c>
      <c r="AY128" s="13" t="e">
        <f t="shared" si="75"/>
        <v>#VALUE!</v>
      </c>
      <c r="AZ128" s="13" t="e">
        <f t="shared" si="76"/>
        <v>#VALUE!</v>
      </c>
      <c r="BA128" s="17" t="e">
        <f t="shared" si="77"/>
        <v>#VALUE!</v>
      </c>
    </row>
    <row r="129" spans="7:53" x14ac:dyDescent="0.25">
      <c r="G129" s="6">
        <f t="shared" si="53"/>
        <v>0</v>
      </c>
      <c r="L129" s="8" t="b">
        <f t="shared" si="54"/>
        <v>0</v>
      </c>
      <c r="M129" s="10">
        <f t="shared" si="40"/>
        <v>0</v>
      </c>
      <c r="N129" s="8">
        <f t="shared" si="55"/>
        <v>0</v>
      </c>
      <c r="O129" s="6" t="str">
        <f t="shared" si="56"/>
        <v/>
      </c>
      <c r="P129" s="6" t="e">
        <f t="shared" si="78"/>
        <v>#VALUE!</v>
      </c>
      <c r="Q129" s="8" t="e">
        <f t="shared" si="57"/>
        <v>#VALUE!</v>
      </c>
      <c r="R129" s="8">
        <f t="shared" si="58"/>
        <v>0.94799999999999995</v>
      </c>
      <c r="S129" s="8">
        <f t="shared" si="59"/>
        <v>0</v>
      </c>
      <c r="T129" s="6">
        <f t="shared" si="60"/>
        <v>0</v>
      </c>
      <c r="U129" s="6">
        <f t="shared" si="61"/>
        <v>0</v>
      </c>
      <c r="V129" s="6">
        <v>150</v>
      </c>
      <c r="W129" s="8">
        <f t="shared" si="41"/>
        <v>0</v>
      </c>
      <c r="X129" s="11" t="e">
        <f t="shared" si="62"/>
        <v>#VALUE!</v>
      </c>
      <c r="Y129" s="6">
        <v>71</v>
      </c>
      <c r="Z129" s="6">
        <f t="shared" si="42"/>
        <v>0.53148318112676063</v>
      </c>
      <c r="AA129" s="11" t="e">
        <f t="shared" si="63"/>
        <v>#VALUE!</v>
      </c>
      <c r="AB129" s="6" t="e">
        <f t="shared" si="64"/>
        <v>#VALUE!</v>
      </c>
      <c r="AC129" s="7" t="e">
        <f t="shared" si="43"/>
        <v>#VALUE!</v>
      </c>
      <c r="AD129" s="8" t="e">
        <f t="shared" si="65"/>
        <v>#VALUE!</v>
      </c>
      <c r="AE129" s="6">
        <v>0.18</v>
      </c>
      <c r="AF129" s="8">
        <f t="shared" si="44"/>
        <v>9.730136986301369E-3</v>
      </c>
      <c r="AG129" s="7" t="e">
        <f t="shared" si="66"/>
        <v>#VALUE!</v>
      </c>
      <c r="AH129" s="12" t="e">
        <f t="shared" si="67"/>
        <v>#VALUE!</v>
      </c>
      <c r="AI129" s="12" t="e">
        <f t="shared" si="68"/>
        <v>#VALUE!</v>
      </c>
      <c r="AJ129" s="6">
        <v>15.5</v>
      </c>
      <c r="AK129" s="6">
        <f t="shared" si="45"/>
        <v>10.404109589041097</v>
      </c>
      <c r="AL129" s="6">
        <f t="shared" si="46"/>
        <v>5.095890410958904</v>
      </c>
      <c r="AM129" s="6">
        <f t="shared" si="47"/>
        <v>2.547945205479452</v>
      </c>
      <c r="AN129" s="6">
        <f t="shared" si="48"/>
        <v>0.56054794520547946</v>
      </c>
      <c r="AO129" s="6">
        <f t="shared" si="49"/>
        <v>5.6054794520547947E-3</v>
      </c>
      <c r="AP129" s="6">
        <f t="shared" si="50"/>
        <v>8.8086105675146773E-3</v>
      </c>
      <c r="AQ129" s="7">
        <f t="shared" si="69"/>
        <v>0</v>
      </c>
      <c r="AR129" s="12">
        <f t="shared" si="70"/>
        <v>0</v>
      </c>
      <c r="AS129" s="6">
        <f t="shared" si="71"/>
        <v>1.9873972602739727</v>
      </c>
      <c r="AT129" s="6">
        <f t="shared" si="51"/>
        <v>3.9747945205479453E-2</v>
      </c>
      <c r="AU129" s="6">
        <f t="shared" si="52"/>
        <v>6.2461056751467715E-2</v>
      </c>
      <c r="AV129" s="7">
        <f t="shared" si="72"/>
        <v>0</v>
      </c>
      <c r="AW129" s="12">
        <f t="shared" si="73"/>
        <v>0</v>
      </c>
      <c r="AX129" s="13" t="e">
        <f t="shared" si="74"/>
        <v>#VALUE!</v>
      </c>
      <c r="AY129" s="13" t="e">
        <f t="shared" si="75"/>
        <v>#VALUE!</v>
      </c>
      <c r="AZ129" s="13" t="e">
        <f t="shared" si="76"/>
        <v>#VALUE!</v>
      </c>
      <c r="BA129" s="17" t="e">
        <f t="shared" si="77"/>
        <v>#VALUE!</v>
      </c>
    </row>
    <row r="130" spans="7:53" x14ac:dyDescent="0.25">
      <c r="G130" s="6">
        <f t="shared" si="53"/>
        <v>0</v>
      </c>
      <c r="L130" s="8" t="b">
        <f t="shared" si="54"/>
        <v>0</v>
      </c>
      <c r="M130" s="10">
        <f t="shared" ref="M130:M146" si="79">0.315*L130^0.75</f>
        <v>0</v>
      </c>
      <c r="N130" s="8">
        <f t="shared" si="55"/>
        <v>0</v>
      </c>
      <c r="O130" s="6" t="str">
        <f t="shared" si="56"/>
        <v/>
      </c>
      <c r="P130" s="6" t="e">
        <f t="shared" si="78"/>
        <v>#VALUE!</v>
      </c>
      <c r="Q130" s="8" t="e">
        <f t="shared" si="57"/>
        <v>#VALUE!</v>
      </c>
      <c r="R130" s="8">
        <f t="shared" si="58"/>
        <v>0.94799999999999995</v>
      </c>
      <c r="S130" s="8">
        <f t="shared" si="59"/>
        <v>0</v>
      </c>
      <c r="T130" s="6">
        <f t="shared" si="60"/>
        <v>0</v>
      </c>
      <c r="U130" s="6">
        <f t="shared" si="61"/>
        <v>0</v>
      </c>
      <c r="V130" s="6">
        <v>150</v>
      </c>
      <c r="W130" s="8">
        <f t="shared" ref="W130:W146" si="80">V130*U130</f>
        <v>0</v>
      </c>
      <c r="X130" s="11" t="e">
        <f t="shared" si="62"/>
        <v>#VALUE!</v>
      </c>
      <c r="Y130" s="6">
        <v>71</v>
      </c>
      <c r="Z130" s="6">
        <f t="shared" ref="Z130:Z146" si="81">(1.123-(4.092*0.001*Y130)+(1.126*0.00001*(Y130*Y130))-(25.4/Y130))</f>
        <v>0.53148318112676063</v>
      </c>
      <c r="AA130" s="11" t="e">
        <f t="shared" si="63"/>
        <v>#VALUE!</v>
      </c>
      <c r="AB130" s="6" t="e">
        <f t="shared" si="64"/>
        <v>#VALUE!</v>
      </c>
      <c r="AC130" s="7" t="e">
        <f t="shared" ref="AC130:AC146" si="82">AA130*0.055/55.65</f>
        <v>#VALUE!</v>
      </c>
      <c r="AD130" s="8" t="e">
        <f t="shared" si="65"/>
        <v>#VALUE!</v>
      </c>
      <c r="AE130" s="6">
        <v>0.18</v>
      </c>
      <c r="AF130" s="8">
        <f t="shared" ref="AF130:AF146" si="83">(0.0047*245+0.02*120)/365</f>
        <v>9.730136986301369E-3</v>
      </c>
      <c r="AG130" s="7" t="e">
        <f t="shared" si="66"/>
        <v>#VALUE!</v>
      </c>
      <c r="AH130" s="12" t="e">
        <f t="shared" si="67"/>
        <v>#VALUE!</v>
      </c>
      <c r="AI130" s="12" t="e">
        <f t="shared" si="68"/>
        <v>#VALUE!</v>
      </c>
      <c r="AJ130" s="6">
        <v>15.5</v>
      </c>
      <c r="AK130" s="6">
        <f t="shared" ref="AK130:AK146" si="84">AJ130*(245/365)</f>
        <v>10.404109589041097</v>
      </c>
      <c r="AL130" s="6">
        <f t="shared" ref="AL130:AL146" si="85">AJ130*(120/365)</f>
        <v>5.095890410958904</v>
      </c>
      <c r="AM130" s="6">
        <f t="shared" ref="AM130:AM146" si="86">0.5*AL130</f>
        <v>2.547945205479452</v>
      </c>
      <c r="AN130" s="6">
        <f t="shared" ref="AN130:AN146" si="87">0.22*AM130</f>
        <v>0.56054794520547946</v>
      </c>
      <c r="AO130" s="6">
        <f t="shared" ref="AO130:AO146" si="88">0.01*AN130</f>
        <v>5.6054794520547947E-3</v>
      </c>
      <c r="AP130" s="6">
        <f t="shared" ref="AP130:AP146" si="89">AO130*44/28</f>
        <v>8.8086105675146773E-3</v>
      </c>
      <c r="AQ130" s="7">
        <f t="shared" si="69"/>
        <v>0</v>
      </c>
      <c r="AR130" s="12">
        <f t="shared" si="70"/>
        <v>0</v>
      </c>
      <c r="AS130" s="6">
        <f t="shared" si="71"/>
        <v>1.9873972602739727</v>
      </c>
      <c r="AT130" s="6">
        <f t="shared" ref="AT130:AT146" si="90">0.02*AS130</f>
        <v>3.9747945205479453E-2</v>
      </c>
      <c r="AU130" s="6">
        <f t="shared" ref="AU130:AU146" si="91">AT130*44/28</f>
        <v>6.2461056751467715E-2</v>
      </c>
      <c r="AV130" s="7">
        <f t="shared" si="72"/>
        <v>0</v>
      </c>
      <c r="AW130" s="12">
        <f t="shared" si="73"/>
        <v>0</v>
      </c>
      <c r="AX130" s="13" t="e">
        <f t="shared" si="74"/>
        <v>#VALUE!</v>
      </c>
      <c r="AY130" s="13" t="e">
        <f t="shared" si="75"/>
        <v>#VALUE!</v>
      </c>
      <c r="AZ130" s="13" t="e">
        <f t="shared" si="76"/>
        <v>#VALUE!</v>
      </c>
      <c r="BA130" s="17" t="e">
        <f t="shared" si="77"/>
        <v>#VALUE!</v>
      </c>
    </row>
    <row r="131" spans="7:53" x14ac:dyDescent="0.25">
      <c r="G131" s="6">
        <f t="shared" ref="G131:G146" si="92">F131-E131</f>
        <v>0</v>
      </c>
      <c r="L131" s="8" t="b">
        <f t="shared" ref="L131:L146" si="93">IF(C131="DR",48.2,IF(C131="SA",66,IF(C131="SR",59.5,IF(C131="MLK",58))))</f>
        <v>0</v>
      </c>
      <c r="M131" s="10">
        <f t="shared" si="79"/>
        <v>0</v>
      </c>
      <c r="N131" s="8">
        <f t="shared" ref="N131:N146" si="94">M131*G131</f>
        <v>0</v>
      </c>
      <c r="O131" s="6" t="str">
        <f t="shared" ref="O131:O146" si="95">IF(C131="DR",0.024,IF(C131="SA",0.019,IF(C131="SR",0.019,IF(C131="MLK",0.019,""))))</f>
        <v/>
      </c>
      <c r="P131" s="6" t="e">
        <f t="shared" si="78"/>
        <v>#VALUE!</v>
      </c>
      <c r="Q131" s="8" t="e">
        <f t="shared" ref="Q131:Q146" si="96">P131*G131*(245/365)</f>
        <v>#VALUE!</v>
      </c>
      <c r="R131" s="8">
        <f t="shared" ref="R131:R146" si="97">(0.376*I131)+(0.209*J131)+0.948</f>
        <v>0.94799999999999995</v>
      </c>
      <c r="S131" s="8">
        <f t="shared" ref="S131:S146" si="98">R131*K131</f>
        <v>0</v>
      </c>
      <c r="T131" s="6">
        <f t="shared" ref="T131:T146" si="99">IF(H131=0,0,IF(H131=1,0.077,IF(H131=2,0.126,IF(H131&gt;2,0.15,""))))</f>
        <v>0</v>
      </c>
      <c r="U131" s="6">
        <f t="shared" ref="U131:U146" si="100">T131*M131</f>
        <v>0</v>
      </c>
      <c r="V131" s="6">
        <v>150</v>
      </c>
      <c r="W131" s="8">
        <f t="shared" si="80"/>
        <v>0</v>
      </c>
      <c r="X131" s="11" t="e">
        <f t="shared" ref="X131:X146" si="101">N131+Q131+S131+W131</f>
        <v>#VALUE!</v>
      </c>
      <c r="Y131" s="6">
        <v>71</v>
      </c>
      <c r="Z131" s="6">
        <f t="shared" si="81"/>
        <v>0.53148318112676063</v>
      </c>
      <c r="AA131" s="11" t="e">
        <f t="shared" ref="AA131:AA146" si="102">(X131/(Z131*Y131/100))</f>
        <v>#VALUE!</v>
      </c>
      <c r="AB131" s="6" t="e">
        <f t="shared" ref="AB131:AB146" si="103">AA131/G131</f>
        <v>#VALUE!</v>
      </c>
      <c r="AC131" s="7" t="e">
        <f t="shared" si="82"/>
        <v>#VALUE!</v>
      </c>
      <c r="AD131" s="8" t="e">
        <f t="shared" ref="AD131:AD146" si="104">(AB131*(1-Y131/100)+(0.04*AB131))*(0.92/18.45)</f>
        <v>#VALUE!</v>
      </c>
      <c r="AE131" s="6">
        <v>0.18</v>
      </c>
      <c r="AF131" s="8">
        <f t="shared" si="83"/>
        <v>9.730136986301369E-3</v>
      </c>
      <c r="AG131" s="7" t="e">
        <f t="shared" ref="AG131:AG146" si="105">(AD131*G131)*(AE131*0.67*AF131)</f>
        <v>#VALUE!</v>
      </c>
      <c r="AH131" s="12" t="e">
        <f t="shared" ref="AH131:AH146" si="106">AC131*28</f>
        <v>#VALUE!</v>
      </c>
      <c r="AI131" s="12" t="e">
        <f t="shared" ref="AI131:AI146" si="107">AG131*28</f>
        <v>#VALUE!</v>
      </c>
      <c r="AJ131" s="6">
        <v>15.5</v>
      </c>
      <c r="AK131" s="6">
        <f t="shared" si="84"/>
        <v>10.404109589041097</v>
      </c>
      <c r="AL131" s="6">
        <f t="shared" si="85"/>
        <v>5.095890410958904</v>
      </c>
      <c r="AM131" s="6">
        <f t="shared" si="86"/>
        <v>2.547945205479452</v>
      </c>
      <c r="AN131" s="6">
        <f t="shared" si="87"/>
        <v>0.56054794520547946</v>
      </c>
      <c r="AO131" s="6">
        <f t="shared" si="88"/>
        <v>5.6054794520547947E-3</v>
      </c>
      <c r="AP131" s="6">
        <f t="shared" si="89"/>
        <v>8.8086105675146773E-3</v>
      </c>
      <c r="AQ131" s="7">
        <f t="shared" ref="AQ131:AQ146" si="108">AP131/365*G131</f>
        <v>0</v>
      </c>
      <c r="AR131" s="12">
        <f t="shared" ref="AR131:AR146" si="109">265*AQ131</f>
        <v>0</v>
      </c>
      <c r="AS131" s="6">
        <f t="shared" ref="AS131:AS146" si="110">0.78*AM131</f>
        <v>1.9873972602739727</v>
      </c>
      <c r="AT131" s="6">
        <f t="shared" si="90"/>
        <v>3.9747945205479453E-2</v>
      </c>
      <c r="AU131" s="6">
        <f t="shared" si="91"/>
        <v>6.2461056751467715E-2</v>
      </c>
      <c r="AV131" s="7">
        <f t="shared" ref="AV131:AV146" si="111">AU131/365*G131</f>
        <v>0</v>
      </c>
      <c r="AW131" s="12">
        <f t="shared" ref="AW131:AW146" si="112">AV131*265</f>
        <v>0</v>
      </c>
      <c r="AX131" s="13" t="e">
        <f t="shared" ref="AX131:AX146" si="113">AH131+AI131+AR131+AW131</f>
        <v>#VALUE!</v>
      </c>
      <c r="AY131" s="13" t="e">
        <f t="shared" ref="AY131:AY146" si="114">AX131/G131*365</f>
        <v>#VALUE!</v>
      </c>
      <c r="AZ131" s="13" t="e">
        <f t="shared" ref="AZ131:AZ146" si="115">AX131/K131</f>
        <v>#VALUE!</v>
      </c>
      <c r="BA131" s="17" t="e">
        <f t="shared" ref="BA131:BA146" si="116">AZ131</f>
        <v>#VALUE!</v>
      </c>
    </row>
    <row r="132" spans="7:53" x14ac:dyDescent="0.25">
      <c r="G132" s="6">
        <f t="shared" si="92"/>
        <v>0</v>
      </c>
      <c r="L132" s="8" t="b">
        <f t="shared" si="93"/>
        <v>0</v>
      </c>
      <c r="M132" s="10">
        <f t="shared" si="79"/>
        <v>0</v>
      </c>
      <c r="N132" s="8">
        <f t="shared" si="94"/>
        <v>0</v>
      </c>
      <c r="O132" s="6" t="str">
        <f t="shared" si="95"/>
        <v/>
      </c>
      <c r="P132" s="6" t="e">
        <f t="shared" si="78"/>
        <v>#VALUE!</v>
      </c>
      <c r="Q132" s="8" t="e">
        <f t="shared" si="96"/>
        <v>#VALUE!</v>
      </c>
      <c r="R132" s="8">
        <f t="shared" si="97"/>
        <v>0.94799999999999995</v>
      </c>
      <c r="S132" s="8">
        <f t="shared" si="98"/>
        <v>0</v>
      </c>
      <c r="T132" s="6">
        <f t="shared" si="99"/>
        <v>0</v>
      </c>
      <c r="U132" s="6">
        <f t="shared" si="100"/>
        <v>0</v>
      </c>
      <c r="V132" s="6">
        <v>150</v>
      </c>
      <c r="W132" s="8">
        <f t="shared" si="80"/>
        <v>0</v>
      </c>
      <c r="X132" s="11" t="e">
        <f t="shared" si="101"/>
        <v>#VALUE!</v>
      </c>
      <c r="Y132" s="6">
        <v>71</v>
      </c>
      <c r="Z132" s="6">
        <f t="shared" si="81"/>
        <v>0.53148318112676063</v>
      </c>
      <c r="AA132" s="11" t="e">
        <f t="shared" si="102"/>
        <v>#VALUE!</v>
      </c>
      <c r="AB132" s="6" t="e">
        <f t="shared" si="103"/>
        <v>#VALUE!</v>
      </c>
      <c r="AC132" s="7" t="e">
        <f t="shared" si="82"/>
        <v>#VALUE!</v>
      </c>
      <c r="AD132" s="8" t="e">
        <f t="shared" si="104"/>
        <v>#VALUE!</v>
      </c>
      <c r="AE132" s="6">
        <v>0.18</v>
      </c>
      <c r="AF132" s="8">
        <f t="shared" si="83"/>
        <v>9.730136986301369E-3</v>
      </c>
      <c r="AG132" s="7" t="e">
        <f t="shared" si="105"/>
        <v>#VALUE!</v>
      </c>
      <c r="AH132" s="12" t="e">
        <f t="shared" si="106"/>
        <v>#VALUE!</v>
      </c>
      <c r="AI132" s="12" t="e">
        <f t="shared" si="107"/>
        <v>#VALUE!</v>
      </c>
      <c r="AJ132" s="6">
        <v>15.5</v>
      </c>
      <c r="AK132" s="6">
        <f t="shared" si="84"/>
        <v>10.404109589041097</v>
      </c>
      <c r="AL132" s="6">
        <f t="shared" si="85"/>
        <v>5.095890410958904</v>
      </c>
      <c r="AM132" s="6">
        <f t="shared" si="86"/>
        <v>2.547945205479452</v>
      </c>
      <c r="AN132" s="6">
        <f t="shared" si="87"/>
        <v>0.56054794520547946</v>
      </c>
      <c r="AO132" s="6">
        <f t="shared" si="88"/>
        <v>5.6054794520547947E-3</v>
      </c>
      <c r="AP132" s="6">
        <f t="shared" si="89"/>
        <v>8.8086105675146773E-3</v>
      </c>
      <c r="AQ132" s="7">
        <f t="shared" si="108"/>
        <v>0</v>
      </c>
      <c r="AR132" s="12">
        <f t="shared" si="109"/>
        <v>0</v>
      </c>
      <c r="AS132" s="6">
        <f t="shared" si="110"/>
        <v>1.9873972602739727</v>
      </c>
      <c r="AT132" s="6">
        <f t="shared" si="90"/>
        <v>3.9747945205479453E-2</v>
      </c>
      <c r="AU132" s="6">
        <f t="shared" si="91"/>
        <v>6.2461056751467715E-2</v>
      </c>
      <c r="AV132" s="7">
        <f t="shared" si="111"/>
        <v>0</v>
      </c>
      <c r="AW132" s="12">
        <f t="shared" si="112"/>
        <v>0</v>
      </c>
      <c r="AX132" s="13" t="e">
        <f t="shared" si="113"/>
        <v>#VALUE!</v>
      </c>
      <c r="AY132" s="13" t="e">
        <f t="shared" si="114"/>
        <v>#VALUE!</v>
      </c>
      <c r="AZ132" s="13" t="e">
        <f t="shared" si="115"/>
        <v>#VALUE!</v>
      </c>
      <c r="BA132" s="17" t="e">
        <f t="shared" si="116"/>
        <v>#VALUE!</v>
      </c>
    </row>
    <row r="133" spans="7:53" x14ac:dyDescent="0.25">
      <c r="G133" s="6">
        <f t="shared" si="92"/>
        <v>0</v>
      </c>
      <c r="L133" s="8" t="b">
        <f t="shared" si="93"/>
        <v>0</v>
      </c>
      <c r="M133" s="10">
        <f t="shared" si="79"/>
        <v>0</v>
      </c>
      <c r="N133" s="8">
        <f t="shared" si="94"/>
        <v>0</v>
      </c>
      <c r="O133" s="6" t="str">
        <f t="shared" si="95"/>
        <v/>
      </c>
      <c r="P133" s="6" t="e">
        <f t="shared" si="78"/>
        <v>#VALUE!</v>
      </c>
      <c r="Q133" s="8" t="e">
        <f t="shared" si="96"/>
        <v>#VALUE!</v>
      </c>
      <c r="R133" s="8">
        <f t="shared" si="97"/>
        <v>0.94799999999999995</v>
      </c>
      <c r="S133" s="8">
        <f t="shared" si="98"/>
        <v>0</v>
      </c>
      <c r="T133" s="6">
        <f t="shared" si="99"/>
        <v>0</v>
      </c>
      <c r="U133" s="6">
        <f t="shared" si="100"/>
        <v>0</v>
      </c>
      <c r="V133" s="6">
        <v>150</v>
      </c>
      <c r="W133" s="8">
        <f t="shared" si="80"/>
        <v>0</v>
      </c>
      <c r="X133" s="11" t="e">
        <f t="shared" si="101"/>
        <v>#VALUE!</v>
      </c>
      <c r="Y133" s="6">
        <v>71</v>
      </c>
      <c r="Z133" s="6">
        <f t="shared" si="81"/>
        <v>0.53148318112676063</v>
      </c>
      <c r="AA133" s="11" t="e">
        <f t="shared" si="102"/>
        <v>#VALUE!</v>
      </c>
      <c r="AB133" s="6" t="e">
        <f t="shared" si="103"/>
        <v>#VALUE!</v>
      </c>
      <c r="AC133" s="7" t="e">
        <f t="shared" si="82"/>
        <v>#VALUE!</v>
      </c>
      <c r="AD133" s="8" t="e">
        <f t="shared" si="104"/>
        <v>#VALUE!</v>
      </c>
      <c r="AE133" s="6">
        <v>0.18</v>
      </c>
      <c r="AF133" s="8">
        <f t="shared" si="83"/>
        <v>9.730136986301369E-3</v>
      </c>
      <c r="AG133" s="7" t="e">
        <f t="shared" si="105"/>
        <v>#VALUE!</v>
      </c>
      <c r="AH133" s="12" t="e">
        <f t="shared" si="106"/>
        <v>#VALUE!</v>
      </c>
      <c r="AI133" s="12" t="e">
        <f t="shared" si="107"/>
        <v>#VALUE!</v>
      </c>
      <c r="AJ133" s="6">
        <v>15.5</v>
      </c>
      <c r="AK133" s="6">
        <f t="shared" si="84"/>
        <v>10.404109589041097</v>
      </c>
      <c r="AL133" s="6">
        <f t="shared" si="85"/>
        <v>5.095890410958904</v>
      </c>
      <c r="AM133" s="6">
        <f t="shared" si="86"/>
        <v>2.547945205479452</v>
      </c>
      <c r="AN133" s="6">
        <f t="shared" si="87"/>
        <v>0.56054794520547946</v>
      </c>
      <c r="AO133" s="6">
        <f t="shared" si="88"/>
        <v>5.6054794520547947E-3</v>
      </c>
      <c r="AP133" s="6">
        <f t="shared" si="89"/>
        <v>8.8086105675146773E-3</v>
      </c>
      <c r="AQ133" s="7">
        <f t="shared" si="108"/>
        <v>0</v>
      </c>
      <c r="AR133" s="12">
        <f t="shared" si="109"/>
        <v>0</v>
      </c>
      <c r="AS133" s="6">
        <f t="shared" si="110"/>
        <v>1.9873972602739727</v>
      </c>
      <c r="AT133" s="6">
        <f t="shared" si="90"/>
        <v>3.9747945205479453E-2</v>
      </c>
      <c r="AU133" s="6">
        <f t="shared" si="91"/>
        <v>6.2461056751467715E-2</v>
      </c>
      <c r="AV133" s="7">
        <f t="shared" si="111"/>
        <v>0</v>
      </c>
      <c r="AW133" s="12">
        <f t="shared" si="112"/>
        <v>0</v>
      </c>
      <c r="AX133" s="13" t="e">
        <f t="shared" si="113"/>
        <v>#VALUE!</v>
      </c>
      <c r="AY133" s="13" t="e">
        <f t="shared" si="114"/>
        <v>#VALUE!</v>
      </c>
      <c r="AZ133" s="13" t="e">
        <f t="shared" si="115"/>
        <v>#VALUE!</v>
      </c>
      <c r="BA133" s="17" t="e">
        <f t="shared" si="116"/>
        <v>#VALUE!</v>
      </c>
    </row>
    <row r="134" spans="7:53" x14ac:dyDescent="0.25">
      <c r="G134" s="6">
        <f t="shared" si="92"/>
        <v>0</v>
      </c>
      <c r="L134" s="8" t="b">
        <f t="shared" si="93"/>
        <v>0</v>
      </c>
      <c r="M134" s="10">
        <f t="shared" si="79"/>
        <v>0</v>
      </c>
      <c r="N134" s="8">
        <f t="shared" si="94"/>
        <v>0</v>
      </c>
      <c r="O134" s="6" t="str">
        <f t="shared" si="95"/>
        <v/>
      </c>
      <c r="P134" s="6" t="e">
        <f t="shared" si="78"/>
        <v>#VALUE!</v>
      </c>
      <c r="Q134" s="8" t="e">
        <f t="shared" si="96"/>
        <v>#VALUE!</v>
      </c>
      <c r="R134" s="8">
        <f t="shared" si="97"/>
        <v>0.94799999999999995</v>
      </c>
      <c r="S134" s="8">
        <f t="shared" si="98"/>
        <v>0</v>
      </c>
      <c r="T134" s="6">
        <f t="shared" si="99"/>
        <v>0</v>
      </c>
      <c r="U134" s="6">
        <f t="shared" si="100"/>
        <v>0</v>
      </c>
      <c r="V134" s="6">
        <v>150</v>
      </c>
      <c r="W134" s="8">
        <f t="shared" si="80"/>
        <v>0</v>
      </c>
      <c r="X134" s="11" t="e">
        <f t="shared" si="101"/>
        <v>#VALUE!</v>
      </c>
      <c r="Y134" s="6">
        <v>71</v>
      </c>
      <c r="Z134" s="6">
        <f t="shared" si="81"/>
        <v>0.53148318112676063</v>
      </c>
      <c r="AA134" s="11" t="e">
        <f t="shared" si="102"/>
        <v>#VALUE!</v>
      </c>
      <c r="AB134" s="6" t="e">
        <f t="shared" si="103"/>
        <v>#VALUE!</v>
      </c>
      <c r="AC134" s="7" t="e">
        <f t="shared" si="82"/>
        <v>#VALUE!</v>
      </c>
      <c r="AD134" s="8" t="e">
        <f t="shared" si="104"/>
        <v>#VALUE!</v>
      </c>
      <c r="AE134" s="6">
        <v>0.18</v>
      </c>
      <c r="AF134" s="8">
        <f t="shared" si="83"/>
        <v>9.730136986301369E-3</v>
      </c>
      <c r="AG134" s="7" t="e">
        <f t="shared" si="105"/>
        <v>#VALUE!</v>
      </c>
      <c r="AH134" s="12" t="e">
        <f t="shared" si="106"/>
        <v>#VALUE!</v>
      </c>
      <c r="AI134" s="12" t="e">
        <f t="shared" si="107"/>
        <v>#VALUE!</v>
      </c>
      <c r="AJ134" s="6">
        <v>15.5</v>
      </c>
      <c r="AK134" s="6">
        <f t="shared" si="84"/>
        <v>10.404109589041097</v>
      </c>
      <c r="AL134" s="6">
        <f t="shared" si="85"/>
        <v>5.095890410958904</v>
      </c>
      <c r="AM134" s="6">
        <f t="shared" si="86"/>
        <v>2.547945205479452</v>
      </c>
      <c r="AN134" s="6">
        <f t="shared" si="87"/>
        <v>0.56054794520547946</v>
      </c>
      <c r="AO134" s="6">
        <f t="shared" si="88"/>
        <v>5.6054794520547947E-3</v>
      </c>
      <c r="AP134" s="6">
        <f t="shared" si="89"/>
        <v>8.8086105675146773E-3</v>
      </c>
      <c r="AQ134" s="7">
        <f t="shared" si="108"/>
        <v>0</v>
      </c>
      <c r="AR134" s="12">
        <f t="shared" si="109"/>
        <v>0</v>
      </c>
      <c r="AS134" s="6">
        <f t="shared" si="110"/>
        <v>1.9873972602739727</v>
      </c>
      <c r="AT134" s="6">
        <f t="shared" si="90"/>
        <v>3.9747945205479453E-2</v>
      </c>
      <c r="AU134" s="6">
        <f t="shared" si="91"/>
        <v>6.2461056751467715E-2</v>
      </c>
      <c r="AV134" s="7">
        <f t="shared" si="111"/>
        <v>0</v>
      </c>
      <c r="AW134" s="12">
        <f t="shared" si="112"/>
        <v>0</v>
      </c>
      <c r="AX134" s="13" t="e">
        <f t="shared" si="113"/>
        <v>#VALUE!</v>
      </c>
      <c r="AY134" s="13" t="e">
        <f t="shared" si="114"/>
        <v>#VALUE!</v>
      </c>
      <c r="AZ134" s="13" t="e">
        <f t="shared" si="115"/>
        <v>#VALUE!</v>
      </c>
      <c r="BA134" s="17" t="e">
        <f t="shared" si="116"/>
        <v>#VALUE!</v>
      </c>
    </row>
    <row r="135" spans="7:53" x14ac:dyDescent="0.25">
      <c r="G135" s="6">
        <f t="shared" si="92"/>
        <v>0</v>
      </c>
      <c r="L135" s="8" t="b">
        <f t="shared" si="93"/>
        <v>0</v>
      </c>
      <c r="M135" s="10">
        <f t="shared" si="79"/>
        <v>0</v>
      </c>
      <c r="N135" s="8">
        <f t="shared" si="94"/>
        <v>0</v>
      </c>
      <c r="O135" s="6" t="str">
        <f t="shared" si="95"/>
        <v/>
      </c>
      <c r="P135" s="6" t="e">
        <f t="shared" si="78"/>
        <v>#VALUE!</v>
      </c>
      <c r="Q135" s="8" t="e">
        <f t="shared" si="96"/>
        <v>#VALUE!</v>
      </c>
      <c r="R135" s="8">
        <f t="shared" si="97"/>
        <v>0.94799999999999995</v>
      </c>
      <c r="S135" s="8">
        <f t="shared" si="98"/>
        <v>0</v>
      </c>
      <c r="T135" s="6">
        <f t="shared" si="99"/>
        <v>0</v>
      </c>
      <c r="U135" s="6">
        <f t="shared" si="100"/>
        <v>0</v>
      </c>
      <c r="V135" s="6">
        <v>150</v>
      </c>
      <c r="W135" s="8">
        <f t="shared" si="80"/>
        <v>0</v>
      </c>
      <c r="X135" s="11" t="e">
        <f t="shared" si="101"/>
        <v>#VALUE!</v>
      </c>
      <c r="Y135" s="6">
        <v>71</v>
      </c>
      <c r="Z135" s="6">
        <f t="shared" si="81"/>
        <v>0.53148318112676063</v>
      </c>
      <c r="AA135" s="11" t="e">
        <f t="shared" si="102"/>
        <v>#VALUE!</v>
      </c>
      <c r="AB135" s="6" t="e">
        <f t="shared" si="103"/>
        <v>#VALUE!</v>
      </c>
      <c r="AC135" s="7" t="e">
        <f t="shared" si="82"/>
        <v>#VALUE!</v>
      </c>
      <c r="AD135" s="8" t="e">
        <f t="shared" si="104"/>
        <v>#VALUE!</v>
      </c>
      <c r="AE135" s="6">
        <v>0.18</v>
      </c>
      <c r="AF135" s="8">
        <f t="shared" si="83"/>
        <v>9.730136986301369E-3</v>
      </c>
      <c r="AG135" s="7" t="e">
        <f t="shared" si="105"/>
        <v>#VALUE!</v>
      </c>
      <c r="AH135" s="12" t="e">
        <f t="shared" si="106"/>
        <v>#VALUE!</v>
      </c>
      <c r="AI135" s="12" t="e">
        <f t="shared" si="107"/>
        <v>#VALUE!</v>
      </c>
      <c r="AJ135" s="6">
        <v>15.5</v>
      </c>
      <c r="AK135" s="6">
        <f t="shared" si="84"/>
        <v>10.404109589041097</v>
      </c>
      <c r="AL135" s="6">
        <f t="shared" si="85"/>
        <v>5.095890410958904</v>
      </c>
      <c r="AM135" s="6">
        <f t="shared" si="86"/>
        <v>2.547945205479452</v>
      </c>
      <c r="AN135" s="6">
        <f t="shared" si="87"/>
        <v>0.56054794520547946</v>
      </c>
      <c r="AO135" s="6">
        <f t="shared" si="88"/>
        <v>5.6054794520547947E-3</v>
      </c>
      <c r="AP135" s="6">
        <f t="shared" si="89"/>
        <v>8.8086105675146773E-3</v>
      </c>
      <c r="AQ135" s="7">
        <f t="shared" si="108"/>
        <v>0</v>
      </c>
      <c r="AR135" s="12">
        <f t="shared" si="109"/>
        <v>0</v>
      </c>
      <c r="AS135" s="6">
        <f t="shared" si="110"/>
        <v>1.9873972602739727</v>
      </c>
      <c r="AT135" s="6">
        <f t="shared" si="90"/>
        <v>3.9747945205479453E-2</v>
      </c>
      <c r="AU135" s="6">
        <f t="shared" si="91"/>
        <v>6.2461056751467715E-2</v>
      </c>
      <c r="AV135" s="7">
        <f t="shared" si="111"/>
        <v>0</v>
      </c>
      <c r="AW135" s="12">
        <f t="shared" si="112"/>
        <v>0</v>
      </c>
      <c r="AX135" s="13" t="e">
        <f t="shared" si="113"/>
        <v>#VALUE!</v>
      </c>
      <c r="AY135" s="13" t="e">
        <f t="shared" si="114"/>
        <v>#VALUE!</v>
      </c>
      <c r="AZ135" s="13" t="e">
        <f t="shared" si="115"/>
        <v>#VALUE!</v>
      </c>
      <c r="BA135" s="17" t="e">
        <f t="shared" si="116"/>
        <v>#VALUE!</v>
      </c>
    </row>
    <row r="136" spans="7:53" x14ac:dyDescent="0.25">
      <c r="G136" s="6">
        <f t="shared" si="92"/>
        <v>0</v>
      </c>
      <c r="L136" s="8" t="b">
        <f t="shared" si="93"/>
        <v>0</v>
      </c>
      <c r="M136" s="10">
        <f t="shared" si="79"/>
        <v>0</v>
      </c>
      <c r="N136" s="8">
        <f t="shared" si="94"/>
        <v>0</v>
      </c>
      <c r="O136" s="6" t="str">
        <f t="shared" si="95"/>
        <v/>
      </c>
      <c r="P136" s="6" t="e">
        <f t="shared" si="78"/>
        <v>#VALUE!</v>
      </c>
      <c r="Q136" s="8" t="e">
        <f t="shared" si="96"/>
        <v>#VALUE!</v>
      </c>
      <c r="R136" s="8">
        <f t="shared" si="97"/>
        <v>0.94799999999999995</v>
      </c>
      <c r="S136" s="8">
        <f t="shared" si="98"/>
        <v>0</v>
      </c>
      <c r="T136" s="6">
        <f t="shared" si="99"/>
        <v>0</v>
      </c>
      <c r="U136" s="6">
        <f t="shared" si="100"/>
        <v>0</v>
      </c>
      <c r="V136" s="6">
        <v>150</v>
      </c>
      <c r="W136" s="8">
        <f t="shared" si="80"/>
        <v>0</v>
      </c>
      <c r="X136" s="11" t="e">
        <f t="shared" si="101"/>
        <v>#VALUE!</v>
      </c>
      <c r="Y136" s="6">
        <v>71</v>
      </c>
      <c r="Z136" s="6">
        <f t="shared" si="81"/>
        <v>0.53148318112676063</v>
      </c>
      <c r="AA136" s="11" t="e">
        <f t="shared" si="102"/>
        <v>#VALUE!</v>
      </c>
      <c r="AB136" s="6" t="e">
        <f t="shared" si="103"/>
        <v>#VALUE!</v>
      </c>
      <c r="AC136" s="7" t="e">
        <f t="shared" si="82"/>
        <v>#VALUE!</v>
      </c>
      <c r="AD136" s="8" t="e">
        <f t="shared" si="104"/>
        <v>#VALUE!</v>
      </c>
      <c r="AE136" s="6">
        <v>0.18</v>
      </c>
      <c r="AF136" s="8">
        <f t="shared" si="83"/>
        <v>9.730136986301369E-3</v>
      </c>
      <c r="AG136" s="7" t="e">
        <f t="shared" si="105"/>
        <v>#VALUE!</v>
      </c>
      <c r="AH136" s="12" t="e">
        <f t="shared" si="106"/>
        <v>#VALUE!</v>
      </c>
      <c r="AI136" s="12" t="e">
        <f t="shared" si="107"/>
        <v>#VALUE!</v>
      </c>
      <c r="AJ136" s="6">
        <v>15.5</v>
      </c>
      <c r="AK136" s="6">
        <f t="shared" si="84"/>
        <v>10.404109589041097</v>
      </c>
      <c r="AL136" s="6">
        <f t="shared" si="85"/>
        <v>5.095890410958904</v>
      </c>
      <c r="AM136" s="6">
        <f t="shared" si="86"/>
        <v>2.547945205479452</v>
      </c>
      <c r="AN136" s="6">
        <f t="shared" si="87"/>
        <v>0.56054794520547946</v>
      </c>
      <c r="AO136" s="6">
        <f t="shared" si="88"/>
        <v>5.6054794520547947E-3</v>
      </c>
      <c r="AP136" s="6">
        <f t="shared" si="89"/>
        <v>8.8086105675146773E-3</v>
      </c>
      <c r="AQ136" s="7">
        <f t="shared" si="108"/>
        <v>0</v>
      </c>
      <c r="AR136" s="12">
        <f t="shared" si="109"/>
        <v>0</v>
      </c>
      <c r="AS136" s="6">
        <f t="shared" si="110"/>
        <v>1.9873972602739727</v>
      </c>
      <c r="AT136" s="6">
        <f t="shared" si="90"/>
        <v>3.9747945205479453E-2</v>
      </c>
      <c r="AU136" s="6">
        <f t="shared" si="91"/>
        <v>6.2461056751467715E-2</v>
      </c>
      <c r="AV136" s="7">
        <f t="shared" si="111"/>
        <v>0</v>
      </c>
      <c r="AW136" s="12">
        <f t="shared" si="112"/>
        <v>0</v>
      </c>
      <c r="AX136" s="13" t="e">
        <f t="shared" si="113"/>
        <v>#VALUE!</v>
      </c>
      <c r="AY136" s="13" t="e">
        <f t="shared" si="114"/>
        <v>#VALUE!</v>
      </c>
      <c r="AZ136" s="13" t="e">
        <f t="shared" si="115"/>
        <v>#VALUE!</v>
      </c>
      <c r="BA136" s="17" t="e">
        <f t="shared" si="116"/>
        <v>#VALUE!</v>
      </c>
    </row>
    <row r="137" spans="7:53" x14ac:dyDescent="0.25">
      <c r="G137" s="6">
        <f t="shared" si="92"/>
        <v>0</v>
      </c>
      <c r="L137" s="8" t="b">
        <f t="shared" si="93"/>
        <v>0</v>
      </c>
      <c r="M137" s="10">
        <f t="shared" si="79"/>
        <v>0</v>
      </c>
      <c r="N137" s="8">
        <f t="shared" si="94"/>
        <v>0</v>
      </c>
      <c r="O137" s="6" t="str">
        <f t="shared" si="95"/>
        <v/>
      </c>
      <c r="P137" s="6" t="e">
        <f t="shared" si="78"/>
        <v>#VALUE!</v>
      </c>
      <c r="Q137" s="8" t="e">
        <f t="shared" si="96"/>
        <v>#VALUE!</v>
      </c>
      <c r="R137" s="8">
        <f t="shared" si="97"/>
        <v>0.94799999999999995</v>
      </c>
      <c r="S137" s="8">
        <f t="shared" si="98"/>
        <v>0</v>
      </c>
      <c r="T137" s="6">
        <f t="shared" si="99"/>
        <v>0</v>
      </c>
      <c r="U137" s="6">
        <f t="shared" si="100"/>
        <v>0</v>
      </c>
      <c r="V137" s="6">
        <v>150</v>
      </c>
      <c r="W137" s="8">
        <f t="shared" si="80"/>
        <v>0</v>
      </c>
      <c r="X137" s="11" t="e">
        <f t="shared" si="101"/>
        <v>#VALUE!</v>
      </c>
      <c r="Y137" s="6">
        <v>71</v>
      </c>
      <c r="Z137" s="6">
        <f t="shared" si="81"/>
        <v>0.53148318112676063</v>
      </c>
      <c r="AA137" s="11" t="e">
        <f t="shared" si="102"/>
        <v>#VALUE!</v>
      </c>
      <c r="AB137" s="6" t="e">
        <f t="shared" si="103"/>
        <v>#VALUE!</v>
      </c>
      <c r="AC137" s="7" t="e">
        <f t="shared" si="82"/>
        <v>#VALUE!</v>
      </c>
      <c r="AD137" s="8" t="e">
        <f t="shared" si="104"/>
        <v>#VALUE!</v>
      </c>
      <c r="AE137" s="6">
        <v>0.18</v>
      </c>
      <c r="AF137" s="8">
        <f t="shared" si="83"/>
        <v>9.730136986301369E-3</v>
      </c>
      <c r="AG137" s="7" t="e">
        <f t="shared" si="105"/>
        <v>#VALUE!</v>
      </c>
      <c r="AH137" s="12" t="e">
        <f t="shared" si="106"/>
        <v>#VALUE!</v>
      </c>
      <c r="AI137" s="12" t="e">
        <f t="shared" si="107"/>
        <v>#VALUE!</v>
      </c>
      <c r="AJ137" s="6">
        <v>15.5</v>
      </c>
      <c r="AK137" s="6">
        <f t="shared" si="84"/>
        <v>10.404109589041097</v>
      </c>
      <c r="AL137" s="6">
        <f t="shared" si="85"/>
        <v>5.095890410958904</v>
      </c>
      <c r="AM137" s="6">
        <f t="shared" si="86"/>
        <v>2.547945205479452</v>
      </c>
      <c r="AN137" s="6">
        <f t="shared" si="87"/>
        <v>0.56054794520547946</v>
      </c>
      <c r="AO137" s="6">
        <f t="shared" si="88"/>
        <v>5.6054794520547947E-3</v>
      </c>
      <c r="AP137" s="6">
        <f t="shared" si="89"/>
        <v>8.8086105675146773E-3</v>
      </c>
      <c r="AQ137" s="7">
        <f t="shared" si="108"/>
        <v>0</v>
      </c>
      <c r="AR137" s="12">
        <f t="shared" si="109"/>
        <v>0</v>
      </c>
      <c r="AS137" s="6">
        <f t="shared" si="110"/>
        <v>1.9873972602739727</v>
      </c>
      <c r="AT137" s="6">
        <f t="shared" si="90"/>
        <v>3.9747945205479453E-2</v>
      </c>
      <c r="AU137" s="6">
        <f t="shared" si="91"/>
        <v>6.2461056751467715E-2</v>
      </c>
      <c r="AV137" s="7">
        <f t="shared" si="111"/>
        <v>0</v>
      </c>
      <c r="AW137" s="12">
        <f t="shared" si="112"/>
        <v>0</v>
      </c>
      <c r="AX137" s="13" t="e">
        <f t="shared" si="113"/>
        <v>#VALUE!</v>
      </c>
      <c r="AY137" s="13" t="e">
        <f t="shared" si="114"/>
        <v>#VALUE!</v>
      </c>
      <c r="AZ137" s="13" t="e">
        <f t="shared" si="115"/>
        <v>#VALUE!</v>
      </c>
      <c r="BA137" s="17" t="e">
        <f t="shared" si="116"/>
        <v>#VALUE!</v>
      </c>
    </row>
    <row r="138" spans="7:53" x14ac:dyDescent="0.25">
      <c r="G138" s="6">
        <f t="shared" si="92"/>
        <v>0</v>
      </c>
      <c r="L138" s="8" t="b">
        <f t="shared" si="93"/>
        <v>0</v>
      </c>
      <c r="M138" s="10">
        <f t="shared" si="79"/>
        <v>0</v>
      </c>
      <c r="N138" s="8">
        <f t="shared" si="94"/>
        <v>0</v>
      </c>
      <c r="O138" s="6" t="str">
        <f t="shared" si="95"/>
        <v/>
      </c>
      <c r="P138" s="6" t="e">
        <f t="shared" si="78"/>
        <v>#VALUE!</v>
      </c>
      <c r="Q138" s="8" t="e">
        <f t="shared" si="96"/>
        <v>#VALUE!</v>
      </c>
      <c r="R138" s="8">
        <f t="shared" si="97"/>
        <v>0.94799999999999995</v>
      </c>
      <c r="S138" s="8">
        <f t="shared" si="98"/>
        <v>0</v>
      </c>
      <c r="T138" s="6">
        <f t="shared" si="99"/>
        <v>0</v>
      </c>
      <c r="U138" s="6">
        <f t="shared" si="100"/>
        <v>0</v>
      </c>
      <c r="V138" s="6">
        <v>150</v>
      </c>
      <c r="W138" s="8">
        <f t="shared" si="80"/>
        <v>0</v>
      </c>
      <c r="X138" s="11" t="e">
        <f t="shared" si="101"/>
        <v>#VALUE!</v>
      </c>
      <c r="Y138" s="6">
        <v>71</v>
      </c>
      <c r="Z138" s="6">
        <f t="shared" si="81"/>
        <v>0.53148318112676063</v>
      </c>
      <c r="AA138" s="11" t="e">
        <f t="shared" si="102"/>
        <v>#VALUE!</v>
      </c>
      <c r="AB138" s="6" t="e">
        <f t="shared" si="103"/>
        <v>#VALUE!</v>
      </c>
      <c r="AC138" s="7" t="e">
        <f t="shared" si="82"/>
        <v>#VALUE!</v>
      </c>
      <c r="AD138" s="8" t="e">
        <f t="shared" si="104"/>
        <v>#VALUE!</v>
      </c>
      <c r="AE138" s="6">
        <v>0.18</v>
      </c>
      <c r="AF138" s="8">
        <f t="shared" si="83"/>
        <v>9.730136986301369E-3</v>
      </c>
      <c r="AG138" s="7" t="e">
        <f t="shared" si="105"/>
        <v>#VALUE!</v>
      </c>
      <c r="AH138" s="12" t="e">
        <f t="shared" si="106"/>
        <v>#VALUE!</v>
      </c>
      <c r="AI138" s="12" t="e">
        <f t="shared" si="107"/>
        <v>#VALUE!</v>
      </c>
      <c r="AJ138" s="6">
        <v>15.5</v>
      </c>
      <c r="AK138" s="6">
        <f t="shared" si="84"/>
        <v>10.404109589041097</v>
      </c>
      <c r="AL138" s="6">
        <f t="shared" si="85"/>
        <v>5.095890410958904</v>
      </c>
      <c r="AM138" s="6">
        <f t="shared" si="86"/>
        <v>2.547945205479452</v>
      </c>
      <c r="AN138" s="6">
        <f t="shared" si="87"/>
        <v>0.56054794520547946</v>
      </c>
      <c r="AO138" s="6">
        <f t="shared" si="88"/>
        <v>5.6054794520547947E-3</v>
      </c>
      <c r="AP138" s="6">
        <f t="shared" si="89"/>
        <v>8.8086105675146773E-3</v>
      </c>
      <c r="AQ138" s="7">
        <f t="shared" si="108"/>
        <v>0</v>
      </c>
      <c r="AR138" s="12">
        <f t="shared" si="109"/>
        <v>0</v>
      </c>
      <c r="AS138" s="6">
        <f t="shared" si="110"/>
        <v>1.9873972602739727</v>
      </c>
      <c r="AT138" s="6">
        <f t="shared" si="90"/>
        <v>3.9747945205479453E-2</v>
      </c>
      <c r="AU138" s="6">
        <f t="shared" si="91"/>
        <v>6.2461056751467715E-2</v>
      </c>
      <c r="AV138" s="7">
        <f t="shared" si="111"/>
        <v>0</v>
      </c>
      <c r="AW138" s="12">
        <f t="shared" si="112"/>
        <v>0</v>
      </c>
      <c r="AX138" s="13" t="e">
        <f t="shared" si="113"/>
        <v>#VALUE!</v>
      </c>
      <c r="AY138" s="13" t="e">
        <f t="shared" si="114"/>
        <v>#VALUE!</v>
      </c>
      <c r="AZ138" s="13" t="e">
        <f t="shared" si="115"/>
        <v>#VALUE!</v>
      </c>
      <c r="BA138" s="17" t="e">
        <f t="shared" si="116"/>
        <v>#VALUE!</v>
      </c>
    </row>
    <row r="139" spans="7:53" x14ac:dyDescent="0.25">
      <c r="G139" s="6">
        <f t="shared" si="92"/>
        <v>0</v>
      </c>
      <c r="L139" s="8" t="b">
        <f t="shared" si="93"/>
        <v>0</v>
      </c>
      <c r="M139" s="10">
        <f t="shared" si="79"/>
        <v>0</v>
      </c>
      <c r="N139" s="8">
        <f t="shared" si="94"/>
        <v>0</v>
      </c>
      <c r="O139" s="6" t="str">
        <f t="shared" si="95"/>
        <v/>
      </c>
      <c r="P139" s="6" t="e">
        <f t="shared" si="78"/>
        <v>#VALUE!</v>
      </c>
      <c r="Q139" s="8" t="e">
        <f t="shared" si="96"/>
        <v>#VALUE!</v>
      </c>
      <c r="R139" s="8">
        <f t="shared" si="97"/>
        <v>0.94799999999999995</v>
      </c>
      <c r="S139" s="8">
        <f t="shared" si="98"/>
        <v>0</v>
      </c>
      <c r="T139" s="6">
        <f t="shared" si="99"/>
        <v>0</v>
      </c>
      <c r="U139" s="6">
        <f t="shared" si="100"/>
        <v>0</v>
      </c>
      <c r="V139" s="6">
        <v>150</v>
      </c>
      <c r="W139" s="8">
        <f t="shared" si="80"/>
        <v>0</v>
      </c>
      <c r="X139" s="11" t="e">
        <f t="shared" si="101"/>
        <v>#VALUE!</v>
      </c>
      <c r="Y139" s="6">
        <v>71</v>
      </c>
      <c r="Z139" s="6">
        <f t="shared" si="81"/>
        <v>0.53148318112676063</v>
      </c>
      <c r="AA139" s="11" t="e">
        <f t="shared" si="102"/>
        <v>#VALUE!</v>
      </c>
      <c r="AB139" s="6" t="e">
        <f t="shared" si="103"/>
        <v>#VALUE!</v>
      </c>
      <c r="AC139" s="7" t="e">
        <f t="shared" si="82"/>
        <v>#VALUE!</v>
      </c>
      <c r="AD139" s="8" t="e">
        <f t="shared" si="104"/>
        <v>#VALUE!</v>
      </c>
      <c r="AE139" s="6">
        <v>0.18</v>
      </c>
      <c r="AF139" s="8">
        <f t="shared" si="83"/>
        <v>9.730136986301369E-3</v>
      </c>
      <c r="AG139" s="7" t="e">
        <f t="shared" si="105"/>
        <v>#VALUE!</v>
      </c>
      <c r="AH139" s="12" t="e">
        <f t="shared" si="106"/>
        <v>#VALUE!</v>
      </c>
      <c r="AI139" s="12" t="e">
        <f t="shared" si="107"/>
        <v>#VALUE!</v>
      </c>
      <c r="AJ139" s="6">
        <v>15.5</v>
      </c>
      <c r="AK139" s="6">
        <f t="shared" si="84"/>
        <v>10.404109589041097</v>
      </c>
      <c r="AL139" s="6">
        <f t="shared" si="85"/>
        <v>5.095890410958904</v>
      </c>
      <c r="AM139" s="6">
        <f t="shared" si="86"/>
        <v>2.547945205479452</v>
      </c>
      <c r="AN139" s="6">
        <f t="shared" si="87"/>
        <v>0.56054794520547946</v>
      </c>
      <c r="AO139" s="6">
        <f t="shared" si="88"/>
        <v>5.6054794520547947E-3</v>
      </c>
      <c r="AP139" s="6">
        <f t="shared" si="89"/>
        <v>8.8086105675146773E-3</v>
      </c>
      <c r="AQ139" s="7">
        <f t="shared" si="108"/>
        <v>0</v>
      </c>
      <c r="AR139" s="12">
        <f t="shared" si="109"/>
        <v>0</v>
      </c>
      <c r="AS139" s="6">
        <f t="shared" si="110"/>
        <v>1.9873972602739727</v>
      </c>
      <c r="AT139" s="6">
        <f t="shared" si="90"/>
        <v>3.9747945205479453E-2</v>
      </c>
      <c r="AU139" s="6">
        <f t="shared" si="91"/>
        <v>6.2461056751467715E-2</v>
      </c>
      <c r="AV139" s="7">
        <f t="shared" si="111"/>
        <v>0</v>
      </c>
      <c r="AW139" s="12">
        <f t="shared" si="112"/>
        <v>0</v>
      </c>
      <c r="AX139" s="13" t="e">
        <f t="shared" si="113"/>
        <v>#VALUE!</v>
      </c>
      <c r="AY139" s="13" t="e">
        <f t="shared" si="114"/>
        <v>#VALUE!</v>
      </c>
      <c r="AZ139" s="13" t="e">
        <f t="shared" si="115"/>
        <v>#VALUE!</v>
      </c>
      <c r="BA139" s="17" t="e">
        <f t="shared" si="116"/>
        <v>#VALUE!</v>
      </c>
    </row>
    <row r="140" spans="7:53" x14ac:dyDescent="0.25">
      <c r="G140" s="6">
        <f t="shared" si="92"/>
        <v>0</v>
      </c>
      <c r="L140" s="8" t="b">
        <f t="shared" si="93"/>
        <v>0</v>
      </c>
      <c r="M140" s="10">
        <f t="shared" si="79"/>
        <v>0</v>
      </c>
      <c r="N140" s="8">
        <f t="shared" si="94"/>
        <v>0</v>
      </c>
      <c r="O140" s="6" t="str">
        <f t="shared" si="95"/>
        <v/>
      </c>
      <c r="P140" s="6" t="e">
        <f t="shared" si="78"/>
        <v>#VALUE!</v>
      </c>
      <c r="Q140" s="8" t="e">
        <f t="shared" si="96"/>
        <v>#VALUE!</v>
      </c>
      <c r="R140" s="8">
        <f t="shared" si="97"/>
        <v>0.94799999999999995</v>
      </c>
      <c r="S140" s="8">
        <f t="shared" si="98"/>
        <v>0</v>
      </c>
      <c r="T140" s="6">
        <f t="shared" si="99"/>
        <v>0</v>
      </c>
      <c r="U140" s="6">
        <f t="shared" si="100"/>
        <v>0</v>
      </c>
      <c r="V140" s="6">
        <v>150</v>
      </c>
      <c r="W140" s="8">
        <f t="shared" si="80"/>
        <v>0</v>
      </c>
      <c r="X140" s="11" t="e">
        <f t="shared" si="101"/>
        <v>#VALUE!</v>
      </c>
      <c r="Y140" s="6">
        <v>71</v>
      </c>
      <c r="Z140" s="6">
        <f t="shared" si="81"/>
        <v>0.53148318112676063</v>
      </c>
      <c r="AA140" s="11" t="e">
        <f t="shared" si="102"/>
        <v>#VALUE!</v>
      </c>
      <c r="AB140" s="6" t="e">
        <f t="shared" si="103"/>
        <v>#VALUE!</v>
      </c>
      <c r="AC140" s="7" t="e">
        <f t="shared" si="82"/>
        <v>#VALUE!</v>
      </c>
      <c r="AD140" s="8" t="e">
        <f t="shared" si="104"/>
        <v>#VALUE!</v>
      </c>
      <c r="AE140" s="6">
        <v>0.18</v>
      </c>
      <c r="AF140" s="8">
        <f t="shared" si="83"/>
        <v>9.730136986301369E-3</v>
      </c>
      <c r="AG140" s="7" t="e">
        <f t="shared" si="105"/>
        <v>#VALUE!</v>
      </c>
      <c r="AH140" s="12" t="e">
        <f t="shared" si="106"/>
        <v>#VALUE!</v>
      </c>
      <c r="AI140" s="12" t="e">
        <f t="shared" si="107"/>
        <v>#VALUE!</v>
      </c>
      <c r="AJ140" s="6">
        <v>15.5</v>
      </c>
      <c r="AK140" s="6">
        <f t="shared" si="84"/>
        <v>10.404109589041097</v>
      </c>
      <c r="AL140" s="6">
        <f t="shared" si="85"/>
        <v>5.095890410958904</v>
      </c>
      <c r="AM140" s="6">
        <f t="shared" si="86"/>
        <v>2.547945205479452</v>
      </c>
      <c r="AN140" s="6">
        <f t="shared" si="87"/>
        <v>0.56054794520547946</v>
      </c>
      <c r="AO140" s="6">
        <f t="shared" si="88"/>
        <v>5.6054794520547947E-3</v>
      </c>
      <c r="AP140" s="6">
        <f t="shared" si="89"/>
        <v>8.8086105675146773E-3</v>
      </c>
      <c r="AQ140" s="7">
        <f t="shared" si="108"/>
        <v>0</v>
      </c>
      <c r="AR140" s="12">
        <f t="shared" si="109"/>
        <v>0</v>
      </c>
      <c r="AS140" s="6">
        <f t="shared" si="110"/>
        <v>1.9873972602739727</v>
      </c>
      <c r="AT140" s="6">
        <f t="shared" si="90"/>
        <v>3.9747945205479453E-2</v>
      </c>
      <c r="AU140" s="6">
        <f t="shared" si="91"/>
        <v>6.2461056751467715E-2</v>
      </c>
      <c r="AV140" s="7">
        <f t="shared" si="111"/>
        <v>0</v>
      </c>
      <c r="AW140" s="12">
        <f t="shared" si="112"/>
        <v>0</v>
      </c>
      <c r="AX140" s="13" t="e">
        <f t="shared" si="113"/>
        <v>#VALUE!</v>
      </c>
      <c r="AY140" s="13" t="e">
        <f t="shared" si="114"/>
        <v>#VALUE!</v>
      </c>
      <c r="AZ140" s="13" t="e">
        <f t="shared" si="115"/>
        <v>#VALUE!</v>
      </c>
      <c r="BA140" s="17" t="e">
        <f t="shared" si="116"/>
        <v>#VALUE!</v>
      </c>
    </row>
    <row r="141" spans="7:53" x14ac:dyDescent="0.25">
      <c r="G141" s="6">
        <f t="shared" si="92"/>
        <v>0</v>
      </c>
      <c r="L141" s="8" t="b">
        <f t="shared" si="93"/>
        <v>0</v>
      </c>
      <c r="M141" s="10">
        <f t="shared" si="79"/>
        <v>0</v>
      </c>
      <c r="N141" s="8">
        <f t="shared" si="94"/>
        <v>0</v>
      </c>
      <c r="O141" s="6" t="str">
        <f t="shared" si="95"/>
        <v/>
      </c>
      <c r="P141" s="6" t="e">
        <f t="shared" si="78"/>
        <v>#VALUE!</v>
      </c>
      <c r="Q141" s="8" t="e">
        <f t="shared" si="96"/>
        <v>#VALUE!</v>
      </c>
      <c r="R141" s="8">
        <f t="shared" si="97"/>
        <v>0.94799999999999995</v>
      </c>
      <c r="S141" s="8">
        <f t="shared" si="98"/>
        <v>0</v>
      </c>
      <c r="T141" s="6">
        <f t="shared" si="99"/>
        <v>0</v>
      </c>
      <c r="U141" s="6">
        <f t="shared" si="100"/>
        <v>0</v>
      </c>
      <c r="V141" s="6">
        <v>150</v>
      </c>
      <c r="W141" s="8">
        <f t="shared" si="80"/>
        <v>0</v>
      </c>
      <c r="X141" s="11" t="e">
        <f t="shared" si="101"/>
        <v>#VALUE!</v>
      </c>
      <c r="Y141" s="6">
        <v>71</v>
      </c>
      <c r="Z141" s="6">
        <f t="shared" si="81"/>
        <v>0.53148318112676063</v>
      </c>
      <c r="AA141" s="11" t="e">
        <f t="shared" si="102"/>
        <v>#VALUE!</v>
      </c>
      <c r="AB141" s="6" t="e">
        <f t="shared" si="103"/>
        <v>#VALUE!</v>
      </c>
      <c r="AC141" s="7" t="e">
        <f t="shared" si="82"/>
        <v>#VALUE!</v>
      </c>
      <c r="AD141" s="8" t="e">
        <f t="shared" si="104"/>
        <v>#VALUE!</v>
      </c>
      <c r="AE141" s="6">
        <v>0.18</v>
      </c>
      <c r="AF141" s="8">
        <f t="shared" si="83"/>
        <v>9.730136986301369E-3</v>
      </c>
      <c r="AG141" s="7" t="e">
        <f t="shared" si="105"/>
        <v>#VALUE!</v>
      </c>
      <c r="AH141" s="12" t="e">
        <f t="shared" si="106"/>
        <v>#VALUE!</v>
      </c>
      <c r="AI141" s="12" t="e">
        <f t="shared" si="107"/>
        <v>#VALUE!</v>
      </c>
      <c r="AJ141" s="6">
        <v>15.5</v>
      </c>
      <c r="AK141" s="6">
        <f t="shared" si="84"/>
        <v>10.404109589041097</v>
      </c>
      <c r="AL141" s="6">
        <f t="shared" si="85"/>
        <v>5.095890410958904</v>
      </c>
      <c r="AM141" s="6">
        <f t="shared" si="86"/>
        <v>2.547945205479452</v>
      </c>
      <c r="AN141" s="6">
        <f t="shared" si="87"/>
        <v>0.56054794520547946</v>
      </c>
      <c r="AO141" s="6">
        <f t="shared" si="88"/>
        <v>5.6054794520547947E-3</v>
      </c>
      <c r="AP141" s="6">
        <f t="shared" si="89"/>
        <v>8.8086105675146773E-3</v>
      </c>
      <c r="AQ141" s="7">
        <f t="shared" si="108"/>
        <v>0</v>
      </c>
      <c r="AR141" s="12">
        <f t="shared" si="109"/>
        <v>0</v>
      </c>
      <c r="AS141" s="6">
        <f t="shared" si="110"/>
        <v>1.9873972602739727</v>
      </c>
      <c r="AT141" s="6">
        <f t="shared" si="90"/>
        <v>3.9747945205479453E-2</v>
      </c>
      <c r="AU141" s="6">
        <f t="shared" si="91"/>
        <v>6.2461056751467715E-2</v>
      </c>
      <c r="AV141" s="7">
        <f t="shared" si="111"/>
        <v>0</v>
      </c>
      <c r="AW141" s="12">
        <f t="shared" si="112"/>
        <v>0</v>
      </c>
      <c r="AX141" s="13" t="e">
        <f t="shared" si="113"/>
        <v>#VALUE!</v>
      </c>
      <c r="AY141" s="13" t="e">
        <f t="shared" si="114"/>
        <v>#VALUE!</v>
      </c>
      <c r="AZ141" s="13" t="e">
        <f t="shared" si="115"/>
        <v>#VALUE!</v>
      </c>
      <c r="BA141" s="17" t="e">
        <f t="shared" si="116"/>
        <v>#VALUE!</v>
      </c>
    </row>
    <row r="142" spans="7:53" x14ac:dyDescent="0.25">
      <c r="G142" s="6">
        <f t="shared" si="92"/>
        <v>0</v>
      </c>
      <c r="L142" s="8" t="b">
        <f t="shared" si="93"/>
        <v>0</v>
      </c>
      <c r="M142" s="10">
        <f t="shared" si="79"/>
        <v>0</v>
      </c>
      <c r="N142" s="8">
        <f t="shared" si="94"/>
        <v>0</v>
      </c>
      <c r="O142" s="6" t="str">
        <f t="shared" si="95"/>
        <v/>
      </c>
      <c r="P142" s="6" t="e">
        <f t="shared" si="78"/>
        <v>#VALUE!</v>
      </c>
      <c r="Q142" s="8" t="e">
        <f t="shared" si="96"/>
        <v>#VALUE!</v>
      </c>
      <c r="R142" s="8">
        <f t="shared" si="97"/>
        <v>0.94799999999999995</v>
      </c>
      <c r="S142" s="8">
        <f t="shared" si="98"/>
        <v>0</v>
      </c>
      <c r="T142" s="6">
        <f t="shared" si="99"/>
        <v>0</v>
      </c>
      <c r="U142" s="6">
        <f t="shared" si="100"/>
        <v>0</v>
      </c>
      <c r="V142" s="6">
        <v>150</v>
      </c>
      <c r="W142" s="8">
        <f t="shared" si="80"/>
        <v>0</v>
      </c>
      <c r="X142" s="11" t="e">
        <f t="shared" si="101"/>
        <v>#VALUE!</v>
      </c>
      <c r="Y142" s="6">
        <v>71</v>
      </c>
      <c r="Z142" s="6">
        <f t="shared" si="81"/>
        <v>0.53148318112676063</v>
      </c>
      <c r="AA142" s="11" t="e">
        <f t="shared" si="102"/>
        <v>#VALUE!</v>
      </c>
      <c r="AB142" s="6" t="e">
        <f t="shared" si="103"/>
        <v>#VALUE!</v>
      </c>
      <c r="AC142" s="7" t="e">
        <f t="shared" si="82"/>
        <v>#VALUE!</v>
      </c>
      <c r="AD142" s="8" t="e">
        <f t="shared" si="104"/>
        <v>#VALUE!</v>
      </c>
      <c r="AE142" s="6">
        <v>0.18</v>
      </c>
      <c r="AF142" s="8">
        <f t="shared" si="83"/>
        <v>9.730136986301369E-3</v>
      </c>
      <c r="AG142" s="7" t="e">
        <f t="shared" si="105"/>
        <v>#VALUE!</v>
      </c>
      <c r="AH142" s="12" t="e">
        <f t="shared" si="106"/>
        <v>#VALUE!</v>
      </c>
      <c r="AI142" s="12" t="e">
        <f t="shared" si="107"/>
        <v>#VALUE!</v>
      </c>
      <c r="AJ142" s="6">
        <v>15.5</v>
      </c>
      <c r="AK142" s="6">
        <f t="shared" si="84"/>
        <v>10.404109589041097</v>
      </c>
      <c r="AL142" s="6">
        <f t="shared" si="85"/>
        <v>5.095890410958904</v>
      </c>
      <c r="AM142" s="6">
        <f t="shared" si="86"/>
        <v>2.547945205479452</v>
      </c>
      <c r="AN142" s="6">
        <f t="shared" si="87"/>
        <v>0.56054794520547946</v>
      </c>
      <c r="AO142" s="6">
        <f t="shared" si="88"/>
        <v>5.6054794520547947E-3</v>
      </c>
      <c r="AP142" s="6">
        <f t="shared" si="89"/>
        <v>8.8086105675146773E-3</v>
      </c>
      <c r="AQ142" s="7">
        <f t="shared" si="108"/>
        <v>0</v>
      </c>
      <c r="AR142" s="12">
        <f t="shared" si="109"/>
        <v>0</v>
      </c>
      <c r="AS142" s="6">
        <f t="shared" si="110"/>
        <v>1.9873972602739727</v>
      </c>
      <c r="AT142" s="6">
        <f t="shared" si="90"/>
        <v>3.9747945205479453E-2</v>
      </c>
      <c r="AU142" s="6">
        <f t="shared" si="91"/>
        <v>6.2461056751467715E-2</v>
      </c>
      <c r="AV142" s="7">
        <f t="shared" si="111"/>
        <v>0</v>
      </c>
      <c r="AW142" s="12">
        <f t="shared" si="112"/>
        <v>0</v>
      </c>
      <c r="AX142" s="13" t="e">
        <f t="shared" si="113"/>
        <v>#VALUE!</v>
      </c>
      <c r="AY142" s="13" t="e">
        <f t="shared" si="114"/>
        <v>#VALUE!</v>
      </c>
      <c r="AZ142" s="13" t="e">
        <f t="shared" si="115"/>
        <v>#VALUE!</v>
      </c>
      <c r="BA142" s="17" t="e">
        <f t="shared" si="116"/>
        <v>#VALUE!</v>
      </c>
    </row>
    <row r="143" spans="7:53" x14ac:dyDescent="0.25">
      <c r="G143" s="6">
        <f t="shared" si="92"/>
        <v>0</v>
      </c>
      <c r="L143" s="8" t="b">
        <f t="shared" si="93"/>
        <v>0</v>
      </c>
      <c r="M143" s="10">
        <f t="shared" si="79"/>
        <v>0</v>
      </c>
      <c r="N143" s="8">
        <f t="shared" si="94"/>
        <v>0</v>
      </c>
      <c r="O143" s="6" t="str">
        <f t="shared" si="95"/>
        <v/>
      </c>
      <c r="P143" s="6" t="e">
        <f t="shared" si="78"/>
        <v>#VALUE!</v>
      </c>
      <c r="Q143" s="8" t="e">
        <f t="shared" si="96"/>
        <v>#VALUE!</v>
      </c>
      <c r="R143" s="8">
        <f t="shared" si="97"/>
        <v>0.94799999999999995</v>
      </c>
      <c r="S143" s="8">
        <f t="shared" si="98"/>
        <v>0</v>
      </c>
      <c r="T143" s="6">
        <f t="shared" si="99"/>
        <v>0</v>
      </c>
      <c r="U143" s="6">
        <f t="shared" si="100"/>
        <v>0</v>
      </c>
      <c r="V143" s="6">
        <v>150</v>
      </c>
      <c r="W143" s="8">
        <f t="shared" si="80"/>
        <v>0</v>
      </c>
      <c r="X143" s="11" t="e">
        <f t="shared" si="101"/>
        <v>#VALUE!</v>
      </c>
      <c r="Y143" s="6">
        <v>71</v>
      </c>
      <c r="Z143" s="6">
        <f t="shared" si="81"/>
        <v>0.53148318112676063</v>
      </c>
      <c r="AA143" s="11" t="e">
        <f t="shared" si="102"/>
        <v>#VALUE!</v>
      </c>
      <c r="AB143" s="6" t="e">
        <f t="shared" si="103"/>
        <v>#VALUE!</v>
      </c>
      <c r="AC143" s="7" t="e">
        <f t="shared" si="82"/>
        <v>#VALUE!</v>
      </c>
      <c r="AD143" s="8" t="e">
        <f t="shared" si="104"/>
        <v>#VALUE!</v>
      </c>
      <c r="AE143" s="6">
        <v>0.18</v>
      </c>
      <c r="AF143" s="8">
        <f t="shared" si="83"/>
        <v>9.730136986301369E-3</v>
      </c>
      <c r="AG143" s="7" t="e">
        <f t="shared" si="105"/>
        <v>#VALUE!</v>
      </c>
      <c r="AH143" s="12" t="e">
        <f t="shared" si="106"/>
        <v>#VALUE!</v>
      </c>
      <c r="AI143" s="12" t="e">
        <f t="shared" si="107"/>
        <v>#VALUE!</v>
      </c>
      <c r="AJ143" s="6">
        <v>15.5</v>
      </c>
      <c r="AK143" s="6">
        <f t="shared" si="84"/>
        <v>10.404109589041097</v>
      </c>
      <c r="AL143" s="6">
        <f t="shared" si="85"/>
        <v>5.095890410958904</v>
      </c>
      <c r="AM143" s="6">
        <f t="shared" si="86"/>
        <v>2.547945205479452</v>
      </c>
      <c r="AN143" s="6">
        <f t="shared" si="87"/>
        <v>0.56054794520547946</v>
      </c>
      <c r="AO143" s="6">
        <f t="shared" si="88"/>
        <v>5.6054794520547947E-3</v>
      </c>
      <c r="AP143" s="6">
        <f t="shared" si="89"/>
        <v>8.8086105675146773E-3</v>
      </c>
      <c r="AQ143" s="7">
        <f t="shared" si="108"/>
        <v>0</v>
      </c>
      <c r="AR143" s="12">
        <f t="shared" si="109"/>
        <v>0</v>
      </c>
      <c r="AS143" s="6">
        <f t="shared" si="110"/>
        <v>1.9873972602739727</v>
      </c>
      <c r="AT143" s="6">
        <f t="shared" si="90"/>
        <v>3.9747945205479453E-2</v>
      </c>
      <c r="AU143" s="6">
        <f t="shared" si="91"/>
        <v>6.2461056751467715E-2</v>
      </c>
      <c r="AV143" s="7">
        <f t="shared" si="111"/>
        <v>0</v>
      </c>
      <c r="AW143" s="12">
        <f t="shared" si="112"/>
        <v>0</v>
      </c>
      <c r="AX143" s="13" t="e">
        <f t="shared" si="113"/>
        <v>#VALUE!</v>
      </c>
      <c r="AY143" s="13" t="e">
        <f t="shared" si="114"/>
        <v>#VALUE!</v>
      </c>
      <c r="AZ143" s="13" t="e">
        <f t="shared" si="115"/>
        <v>#VALUE!</v>
      </c>
      <c r="BA143" s="17" t="e">
        <f t="shared" si="116"/>
        <v>#VALUE!</v>
      </c>
    </row>
    <row r="144" spans="7:53" x14ac:dyDescent="0.25">
      <c r="G144" s="6">
        <f t="shared" si="92"/>
        <v>0</v>
      </c>
      <c r="L144" s="8" t="b">
        <f t="shared" si="93"/>
        <v>0</v>
      </c>
      <c r="M144" s="10">
        <f t="shared" si="79"/>
        <v>0</v>
      </c>
      <c r="N144" s="8">
        <f t="shared" si="94"/>
        <v>0</v>
      </c>
      <c r="O144" s="6" t="str">
        <f t="shared" si="95"/>
        <v/>
      </c>
      <c r="P144" s="6" t="e">
        <f t="shared" si="78"/>
        <v>#VALUE!</v>
      </c>
      <c r="Q144" s="8" t="e">
        <f t="shared" si="96"/>
        <v>#VALUE!</v>
      </c>
      <c r="R144" s="8">
        <f t="shared" si="97"/>
        <v>0.94799999999999995</v>
      </c>
      <c r="S144" s="8">
        <f t="shared" si="98"/>
        <v>0</v>
      </c>
      <c r="T144" s="6">
        <f t="shared" si="99"/>
        <v>0</v>
      </c>
      <c r="U144" s="6">
        <f t="shared" si="100"/>
        <v>0</v>
      </c>
      <c r="V144" s="6">
        <v>150</v>
      </c>
      <c r="W144" s="8">
        <f t="shared" si="80"/>
        <v>0</v>
      </c>
      <c r="X144" s="11" t="e">
        <f t="shared" si="101"/>
        <v>#VALUE!</v>
      </c>
      <c r="Y144" s="6">
        <v>71</v>
      </c>
      <c r="Z144" s="6">
        <f t="shared" si="81"/>
        <v>0.53148318112676063</v>
      </c>
      <c r="AA144" s="11" t="e">
        <f t="shared" si="102"/>
        <v>#VALUE!</v>
      </c>
      <c r="AB144" s="6" t="e">
        <f t="shared" si="103"/>
        <v>#VALUE!</v>
      </c>
      <c r="AC144" s="7" t="e">
        <f t="shared" si="82"/>
        <v>#VALUE!</v>
      </c>
      <c r="AD144" s="8" t="e">
        <f t="shared" si="104"/>
        <v>#VALUE!</v>
      </c>
      <c r="AE144" s="6">
        <v>0.18</v>
      </c>
      <c r="AF144" s="8">
        <f t="shared" si="83"/>
        <v>9.730136986301369E-3</v>
      </c>
      <c r="AG144" s="7" t="e">
        <f t="shared" si="105"/>
        <v>#VALUE!</v>
      </c>
      <c r="AH144" s="12" t="e">
        <f t="shared" si="106"/>
        <v>#VALUE!</v>
      </c>
      <c r="AI144" s="12" t="e">
        <f t="shared" si="107"/>
        <v>#VALUE!</v>
      </c>
      <c r="AJ144" s="6">
        <v>15.5</v>
      </c>
      <c r="AK144" s="6">
        <f t="shared" si="84"/>
        <v>10.404109589041097</v>
      </c>
      <c r="AL144" s="6">
        <f t="shared" si="85"/>
        <v>5.095890410958904</v>
      </c>
      <c r="AM144" s="6">
        <f t="shared" si="86"/>
        <v>2.547945205479452</v>
      </c>
      <c r="AN144" s="6">
        <f t="shared" si="87"/>
        <v>0.56054794520547946</v>
      </c>
      <c r="AO144" s="6">
        <f t="shared" si="88"/>
        <v>5.6054794520547947E-3</v>
      </c>
      <c r="AP144" s="6">
        <f t="shared" si="89"/>
        <v>8.8086105675146773E-3</v>
      </c>
      <c r="AQ144" s="7">
        <f t="shared" si="108"/>
        <v>0</v>
      </c>
      <c r="AR144" s="12">
        <f t="shared" si="109"/>
        <v>0</v>
      </c>
      <c r="AS144" s="6">
        <f t="shared" si="110"/>
        <v>1.9873972602739727</v>
      </c>
      <c r="AT144" s="6">
        <f t="shared" si="90"/>
        <v>3.9747945205479453E-2</v>
      </c>
      <c r="AU144" s="6">
        <f t="shared" si="91"/>
        <v>6.2461056751467715E-2</v>
      </c>
      <c r="AV144" s="7">
        <f t="shared" si="111"/>
        <v>0</v>
      </c>
      <c r="AW144" s="12">
        <f t="shared" si="112"/>
        <v>0</v>
      </c>
      <c r="AX144" s="13" t="e">
        <f t="shared" si="113"/>
        <v>#VALUE!</v>
      </c>
      <c r="AY144" s="13" t="e">
        <f t="shared" si="114"/>
        <v>#VALUE!</v>
      </c>
      <c r="AZ144" s="13" t="e">
        <f t="shared" si="115"/>
        <v>#VALUE!</v>
      </c>
      <c r="BA144" s="17" t="e">
        <f t="shared" si="116"/>
        <v>#VALUE!</v>
      </c>
    </row>
    <row r="145" spans="7:53" x14ac:dyDescent="0.25">
      <c r="G145" s="6">
        <f t="shared" si="92"/>
        <v>0</v>
      </c>
      <c r="L145" s="8" t="b">
        <f t="shared" si="93"/>
        <v>0</v>
      </c>
      <c r="M145" s="10">
        <f t="shared" si="79"/>
        <v>0</v>
      </c>
      <c r="N145" s="8">
        <f t="shared" si="94"/>
        <v>0</v>
      </c>
      <c r="O145" s="6" t="str">
        <f t="shared" si="95"/>
        <v/>
      </c>
      <c r="P145" s="6" t="e">
        <f t="shared" si="78"/>
        <v>#VALUE!</v>
      </c>
      <c r="Q145" s="8" t="e">
        <f t="shared" si="96"/>
        <v>#VALUE!</v>
      </c>
      <c r="R145" s="8">
        <f t="shared" si="97"/>
        <v>0.94799999999999995</v>
      </c>
      <c r="S145" s="8">
        <f t="shared" si="98"/>
        <v>0</v>
      </c>
      <c r="T145" s="6">
        <f t="shared" si="99"/>
        <v>0</v>
      </c>
      <c r="U145" s="6">
        <f t="shared" si="100"/>
        <v>0</v>
      </c>
      <c r="V145" s="6">
        <v>150</v>
      </c>
      <c r="W145" s="8">
        <f t="shared" si="80"/>
        <v>0</v>
      </c>
      <c r="X145" s="11" t="e">
        <f t="shared" si="101"/>
        <v>#VALUE!</v>
      </c>
      <c r="Y145" s="6">
        <v>71</v>
      </c>
      <c r="Z145" s="6">
        <f t="shared" si="81"/>
        <v>0.53148318112676063</v>
      </c>
      <c r="AA145" s="11" t="e">
        <f t="shared" si="102"/>
        <v>#VALUE!</v>
      </c>
      <c r="AB145" s="6" t="e">
        <f t="shared" si="103"/>
        <v>#VALUE!</v>
      </c>
      <c r="AC145" s="7" t="e">
        <f t="shared" si="82"/>
        <v>#VALUE!</v>
      </c>
      <c r="AD145" s="8" t="e">
        <f t="shared" si="104"/>
        <v>#VALUE!</v>
      </c>
      <c r="AE145" s="6">
        <v>0.18</v>
      </c>
      <c r="AF145" s="8">
        <f t="shared" si="83"/>
        <v>9.730136986301369E-3</v>
      </c>
      <c r="AG145" s="7" t="e">
        <f t="shared" si="105"/>
        <v>#VALUE!</v>
      </c>
      <c r="AH145" s="12" t="e">
        <f t="shared" si="106"/>
        <v>#VALUE!</v>
      </c>
      <c r="AI145" s="12" t="e">
        <f t="shared" si="107"/>
        <v>#VALUE!</v>
      </c>
      <c r="AJ145" s="6">
        <v>15.5</v>
      </c>
      <c r="AK145" s="6">
        <f t="shared" si="84"/>
        <v>10.404109589041097</v>
      </c>
      <c r="AL145" s="6">
        <f t="shared" si="85"/>
        <v>5.095890410958904</v>
      </c>
      <c r="AM145" s="6">
        <f t="shared" si="86"/>
        <v>2.547945205479452</v>
      </c>
      <c r="AN145" s="6">
        <f t="shared" si="87"/>
        <v>0.56054794520547946</v>
      </c>
      <c r="AO145" s="6">
        <f t="shared" si="88"/>
        <v>5.6054794520547947E-3</v>
      </c>
      <c r="AP145" s="6">
        <f t="shared" si="89"/>
        <v>8.8086105675146773E-3</v>
      </c>
      <c r="AQ145" s="7">
        <f t="shared" si="108"/>
        <v>0</v>
      </c>
      <c r="AR145" s="12">
        <f t="shared" si="109"/>
        <v>0</v>
      </c>
      <c r="AS145" s="6">
        <f t="shared" si="110"/>
        <v>1.9873972602739727</v>
      </c>
      <c r="AT145" s="6">
        <f t="shared" si="90"/>
        <v>3.9747945205479453E-2</v>
      </c>
      <c r="AU145" s="6">
        <f t="shared" si="91"/>
        <v>6.2461056751467715E-2</v>
      </c>
      <c r="AV145" s="7">
        <f t="shared" si="111"/>
        <v>0</v>
      </c>
      <c r="AW145" s="12">
        <f t="shared" si="112"/>
        <v>0</v>
      </c>
      <c r="AX145" s="13" t="e">
        <f t="shared" si="113"/>
        <v>#VALUE!</v>
      </c>
      <c r="AY145" s="13" t="e">
        <f t="shared" si="114"/>
        <v>#VALUE!</v>
      </c>
      <c r="AZ145" s="13" t="e">
        <f t="shared" si="115"/>
        <v>#VALUE!</v>
      </c>
      <c r="BA145" s="17" t="e">
        <f t="shared" si="116"/>
        <v>#VALUE!</v>
      </c>
    </row>
    <row r="146" spans="7:53" x14ac:dyDescent="0.25">
      <c r="G146" s="6">
        <f t="shared" si="92"/>
        <v>0</v>
      </c>
      <c r="L146" s="8" t="b">
        <f t="shared" si="93"/>
        <v>0</v>
      </c>
      <c r="M146" s="10">
        <f t="shared" si="79"/>
        <v>0</v>
      </c>
      <c r="N146" s="8">
        <f t="shared" si="94"/>
        <v>0</v>
      </c>
      <c r="O146" s="6" t="str">
        <f t="shared" si="95"/>
        <v/>
      </c>
      <c r="P146" s="6" t="e">
        <f t="shared" si="78"/>
        <v>#VALUE!</v>
      </c>
      <c r="Q146" s="8" t="e">
        <f t="shared" si="96"/>
        <v>#VALUE!</v>
      </c>
      <c r="R146" s="8">
        <f t="shared" si="97"/>
        <v>0.94799999999999995</v>
      </c>
      <c r="S146" s="8">
        <f t="shared" si="98"/>
        <v>0</v>
      </c>
      <c r="T146" s="6">
        <f t="shared" si="99"/>
        <v>0</v>
      </c>
      <c r="U146" s="6">
        <f t="shared" si="100"/>
        <v>0</v>
      </c>
      <c r="V146" s="6">
        <v>150</v>
      </c>
      <c r="W146" s="8">
        <f t="shared" si="80"/>
        <v>0</v>
      </c>
      <c r="X146" s="11" t="e">
        <f t="shared" si="101"/>
        <v>#VALUE!</v>
      </c>
      <c r="Y146" s="6">
        <v>71</v>
      </c>
      <c r="Z146" s="6">
        <f t="shared" si="81"/>
        <v>0.53148318112676063</v>
      </c>
      <c r="AA146" s="11" t="e">
        <f t="shared" si="102"/>
        <v>#VALUE!</v>
      </c>
      <c r="AB146" s="6" t="e">
        <f t="shared" si="103"/>
        <v>#VALUE!</v>
      </c>
      <c r="AC146" s="7" t="e">
        <f t="shared" si="82"/>
        <v>#VALUE!</v>
      </c>
      <c r="AD146" s="8" t="e">
        <f t="shared" si="104"/>
        <v>#VALUE!</v>
      </c>
      <c r="AE146" s="6">
        <v>0.18</v>
      </c>
      <c r="AF146" s="8">
        <f t="shared" si="83"/>
        <v>9.730136986301369E-3</v>
      </c>
      <c r="AG146" s="7" t="e">
        <f t="shared" si="105"/>
        <v>#VALUE!</v>
      </c>
      <c r="AH146" s="12" t="e">
        <f t="shared" si="106"/>
        <v>#VALUE!</v>
      </c>
      <c r="AI146" s="12" t="e">
        <f t="shared" si="107"/>
        <v>#VALUE!</v>
      </c>
      <c r="AJ146" s="6">
        <v>15.5</v>
      </c>
      <c r="AK146" s="6">
        <f t="shared" si="84"/>
        <v>10.404109589041097</v>
      </c>
      <c r="AL146" s="6">
        <f t="shared" si="85"/>
        <v>5.095890410958904</v>
      </c>
      <c r="AM146" s="6">
        <f t="shared" si="86"/>
        <v>2.547945205479452</v>
      </c>
      <c r="AN146" s="6">
        <f t="shared" si="87"/>
        <v>0.56054794520547946</v>
      </c>
      <c r="AO146" s="6">
        <f t="shared" si="88"/>
        <v>5.6054794520547947E-3</v>
      </c>
      <c r="AP146" s="6">
        <f t="shared" si="89"/>
        <v>8.8086105675146773E-3</v>
      </c>
      <c r="AQ146" s="7">
        <f t="shared" si="108"/>
        <v>0</v>
      </c>
      <c r="AR146" s="12">
        <f t="shared" si="109"/>
        <v>0</v>
      </c>
      <c r="AS146" s="6">
        <f t="shared" si="110"/>
        <v>1.9873972602739727</v>
      </c>
      <c r="AT146" s="6">
        <f t="shared" si="90"/>
        <v>3.9747945205479453E-2</v>
      </c>
      <c r="AU146" s="6">
        <f t="shared" si="91"/>
        <v>6.2461056751467715E-2</v>
      </c>
      <c r="AV146" s="7">
        <f t="shared" si="111"/>
        <v>0</v>
      </c>
      <c r="AW146" s="12">
        <f t="shared" si="112"/>
        <v>0</v>
      </c>
      <c r="AX146" s="13" t="e">
        <f t="shared" si="113"/>
        <v>#VALUE!</v>
      </c>
      <c r="AY146" s="13" t="e">
        <f t="shared" si="114"/>
        <v>#VALUE!</v>
      </c>
      <c r="AZ146" s="13" t="e">
        <f t="shared" si="115"/>
        <v>#VALUE!</v>
      </c>
      <c r="BA146" s="17" t="e">
        <f t="shared" si="116"/>
        <v>#VALUE!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6"/>
  <sheetViews>
    <sheetView workbookViewId="0"/>
  </sheetViews>
  <sheetFormatPr defaultRowHeight="15" x14ac:dyDescent="0.25"/>
  <cols>
    <col min="1" max="1" width="142.5703125" customWidth="1"/>
  </cols>
  <sheetData>
    <row r="1" spans="1:1" x14ac:dyDescent="0.25">
      <c r="A1" s="4" t="s">
        <v>48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s="3" t="s">
        <v>101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s="3" t="s">
        <v>104</v>
      </c>
    </row>
    <row r="12" spans="1:1" s="5" customFormat="1" x14ac:dyDescent="0.25">
      <c r="A12" s="3" t="s">
        <v>100</v>
      </c>
    </row>
    <row r="13" spans="1:1" x14ac:dyDescent="0.25">
      <c r="A13" s="1" t="s">
        <v>58</v>
      </c>
    </row>
    <row r="14" spans="1:1" x14ac:dyDescent="0.25">
      <c r="A14" s="1" t="s">
        <v>59</v>
      </c>
    </row>
    <row r="15" spans="1:1" x14ac:dyDescent="0.25">
      <c r="A15" s="1" t="s">
        <v>60</v>
      </c>
    </row>
    <row r="16" spans="1:1" x14ac:dyDescent="0.25">
      <c r="A16" s="17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3E59-00C0-4361-BB4C-5878C0F1C698}">
  <sheetPr>
    <tabColor theme="5"/>
  </sheetPr>
  <dimension ref="A1:BD71"/>
  <sheetViews>
    <sheetView workbookViewId="0"/>
  </sheetViews>
  <sheetFormatPr defaultRowHeight="15" x14ac:dyDescent="0.25"/>
  <cols>
    <col min="1" max="1" width="9.140625" style="6"/>
    <col min="2" max="2" width="17.28515625" style="6" customWidth="1"/>
    <col min="3" max="4" width="0" style="6" hidden="1" customWidth="1"/>
    <col min="5" max="5" width="13.42578125" style="6" hidden="1" customWidth="1"/>
    <col min="6" max="6" width="13.85546875" style="6" customWidth="1"/>
    <col min="7" max="7" width="14.7109375" style="6" customWidth="1"/>
    <col min="8" max="8" width="10.85546875" style="6" customWidth="1"/>
    <col min="9" max="9" width="16.5703125" style="6" customWidth="1"/>
    <col min="10" max="10" width="11" style="6" hidden="1" customWidth="1"/>
    <col min="11" max="11" width="10.5703125" style="6" hidden="1" customWidth="1"/>
    <col min="12" max="12" width="13.140625" style="6" hidden="1" customWidth="1"/>
    <col min="13" max="13" width="10.140625" style="6" customWidth="1"/>
    <col min="14" max="14" width="10.7109375" hidden="1" customWidth="1"/>
    <col min="15" max="15" width="0" hidden="1" customWidth="1"/>
    <col min="16" max="16" width="12.140625" hidden="1" customWidth="1"/>
    <col min="17" max="18" width="0" hidden="1" customWidth="1"/>
    <col min="19" max="19" width="15.42578125" customWidth="1"/>
    <col min="20" max="20" width="2" hidden="1" customWidth="1"/>
    <col min="21" max="21" width="5" hidden="1" customWidth="1"/>
    <col min="22" max="22" width="6" hidden="1" customWidth="1"/>
    <col min="23" max="23" width="9.28515625" hidden="1" customWidth="1"/>
    <col min="24" max="24" width="5.140625" hidden="1" customWidth="1"/>
    <col min="25" max="25" width="6" hidden="1" customWidth="1"/>
    <col min="26" max="26" width="8.5703125" hidden="1" customWidth="1"/>
    <col min="27" max="27" width="4.42578125" hidden="1" customWidth="1"/>
    <col min="28" max="28" width="8.5703125" hidden="1" customWidth="1"/>
    <col min="29" max="29" width="7.7109375" hidden="1" customWidth="1"/>
    <col min="30" max="30" width="3.28515625" hidden="1" customWidth="1"/>
    <col min="31" max="32" width="12" hidden="1" customWidth="1"/>
    <col min="33" max="33" width="7.7109375" hidden="1" customWidth="1"/>
    <col min="34" max="34" width="24.5703125" hidden="1" customWidth="1"/>
    <col min="35" max="35" width="32.5703125" hidden="1" customWidth="1"/>
    <col min="36" max="36" width="7.7109375" hidden="1" customWidth="1"/>
    <col min="37" max="37" width="5" hidden="1" customWidth="1"/>
    <col min="38" max="38" width="4.85546875" hidden="1" customWidth="1"/>
    <col min="39" max="39" width="27.7109375" hidden="1" customWidth="1"/>
    <col min="40" max="40" width="35.7109375" hidden="1" customWidth="1"/>
    <col min="41" max="41" width="6.42578125" hidden="1" customWidth="1"/>
    <col min="42" max="42" width="9.7109375" hidden="1" customWidth="1"/>
    <col min="43" max="43" width="8.85546875" hidden="1" customWidth="1"/>
    <col min="44" max="44" width="14.7109375" hidden="1" customWidth="1"/>
    <col min="45" max="46" width="8.85546875" hidden="1" customWidth="1"/>
    <col min="47" max="47" width="12" hidden="1" customWidth="1"/>
    <col min="48" max="48" width="10" hidden="1" customWidth="1"/>
    <col min="49" max="49" width="26" hidden="1" customWidth="1"/>
    <col min="50" max="50" width="11.7109375" hidden="1" customWidth="1"/>
    <col min="51" max="51" width="10.28515625" hidden="1" customWidth="1"/>
    <col min="52" max="52" width="8.85546875" hidden="1" customWidth="1"/>
    <col min="53" max="53" width="23.7109375" hidden="1" customWidth="1"/>
    <col min="54" max="54" width="22.28515625" style="1" customWidth="1"/>
    <col min="55" max="55" width="17.28515625" style="1" customWidth="1"/>
    <col min="56" max="56" width="19.7109375" style="1" customWidth="1"/>
  </cols>
  <sheetData>
    <row r="1" spans="1:56" x14ac:dyDescent="0.25">
      <c r="A1" s="6" t="s">
        <v>0</v>
      </c>
      <c r="B1" s="6" t="s">
        <v>105</v>
      </c>
      <c r="C1" s="6" t="s">
        <v>92</v>
      </c>
      <c r="D1" s="6" t="s">
        <v>91</v>
      </c>
      <c r="E1" s="6" t="s">
        <v>93</v>
      </c>
      <c r="F1" s="6" t="s">
        <v>106</v>
      </c>
      <c r="G1" s="6" t="s">
        <v>107</v>
      </c>
      <c r="H1" s="6" t="s">
        <v>90</v>
      </c>
      <c r="I1" s="6" t="s">
        <v>108</v>
      </c>
      <c r="J1" s="6" t="s">
        <v>89</v>
      </c>
      <c r="K1" s="6" t="s">
        <v>109</v>
      </c>
      <c r="L1" s="6" t="s">
        <v>88</v>
      </c>
      <c r="M1" s="6" t="s">
        <v>87</v>
      </c>
      <c r="N1" t="s">
        <v>86</v>
      </c>
      <c r="O1" t="s">
        <v>85</v>
      </c>
      <c r="P1" t="s">
        <v>84</v>
      </c>
      <c r="Q1" s="1" t="s">
        <v>83</v>
      </c>
      <c r="R1" s="1" t="s">
        <v>82</v>
      </c>
      <c r="S1" s="1" t="s">
        <v>81</v>
      </c>
      <c r="T1" t="s">
        <v>80</v>
      </c>
      <c r="U1" t="s">
        <v>79</v>
      </c>
      <c r="V1" t="s">
        <v>78</v>
      </c>
      <c r="W1" t="s">
        <v>6</v>
      </c>
      <c r="X1" t="s">
        <v>7</v>
      </c>
      <c r="Y1" t="s">
        <v>77</v>
      </c>
      <c r="Z1" t="s">
        <v>9</v>
      </c>
      <c r="AA1" t="s">
        <v>10</v>
      </c>
      <c r="AB1" t="s">
        <v>76</v>
      </c>
      <c r="AC1" t="s">
        <v>75</v>
      </c>
      <c r="AD1" t="s">
        <v>18</v>
      </c>
      <c r="AE1" t="s">
        <v>19</v>
      </c>
      <c r="AF1" t="s">
        <v>74</v>
      </c>
      <c r="AG1" t="s">
        <v>73</v>
      </c>
      <c r="AH1" t="s">
        <v>72</v>
      </c>
      <c r="AI1" t="s">
        <v>71</v>
      </c>
      <c r="AJ1" t="s">
        <v>70</v>
      </c>
      <c r="AK1" s="2" t="s">
        <v>23</v>
      </c>
      <c r="AL1" t="s">
        <v>24</v>
      </c>
      <c r="AM1" t="s">
        <v>69</v>
      </c>
      <c r="AN1" t="s">
        <v>68</v>
      </c>
      <c r="AO1" t="s">
        <v>25</v>
      </c>
      <c r="AP1" t="s">
        <v>67</v>
      </c>
      <c r="AQ1" t="s">
        <v>26</v>
      </c>
      <c r="AR1" t="s">
        <v>66</v>
      </c>
      <c r="AS1" t="s">
        <v>28</v>
      </c>
      <c r="AT1" t="s">
        <v>29</v>
      </c>
      <c r="AU1" t="s">
        <v>30</v>
      </c>
      <c r="AV1" t="s">
        <v>65</v>
      </c>
      <c r="AW1" t="s">
        <v>64</v>
      </c>
      <c r="AX1" t="s">
        <v>31</v>
      </c>
      <c r="AY1" t="s">
        <v>32</v>
      </c>
      <c r="AZ1" t="s">
        <v>63</v>
      </c>
      <c r="BA1" t="s">
        <v>62</v>
      </c>
      <c r="BB1" s="1" t="s">
        <v>61</v>
      </c>
      <c r="BC1" s="1" t="s">
        <v>33</v>
      </c>
      <c r="BD1" s="1" t="s">
        <v>99</v>
      </c>
    </row>
    <row r="2" spans="1:56" x14ac:dyDescent="0.25">
      <c r="B2" s="10"/>
      <c r="E2" s="10"/>
      <c r="F2" s="9"/>
      <c r="H2" s="9"/>
      <c r="I2" s="14"/>
      <c r="J2" s="9">
        <f>F2</f>
        <v>0</v>
      </c>
      <c r="K2" s="6" t="e">
        <f>G2/B2</f>
        <v>#DIV/0!</v>
      </c>
      <c r="L2" s="6">
        <f t="shared" ref="L2:L33" si="0">J2-H2</f>
        <v>0</v>
      </c>
      <c r="N2" t="str">
        <f t="shared" ref="N2:N33" si="1">IF(M2="DA",1,IF(M2="NE",0,IF(M2="DELOMA",0.5,"")))</f>
        <v/>
      </c>
      <c r="O2" t="e">
        <f t="shared" ref="O2:O33" si="2">N2*L2</f>
        <v>#VALUE!</v>
      </c>
      <c r="P2" t="e">
        <f t="shared" ref="P2:P33" si="3">L2-O2</f>
        <v>#VALUE!</v>
      </c>
      <c r="Q2" s="1" t="e">
        <f t="shared" ref="Q2:Q33" si="4">(K2-G2)/(J2-F2)</f>
        <v>#DIV/0!</v>
      </c>
      <c r="R2" s="1" t="e">
        <f t="shared" ref="R2:R33" si="5">(I2-G2)/(H2-F2)</f>
        <v>#DIV/0!</v>
      </c>
      <c r="S2" s="1" t="e">
        <f t="shared" ref="S2:S33" si="6">(K2-I2)/L2</f>
        <v>#DIV/0!</v>
      </c>
      <c r="T2">
        <v>5</v>
      </c>
      <c r="U2">
        <v>0.33</v>
      </c>
      <c r="V2">
        <v>0.315</v>
      </c>
      <c r="W2" t="e">
        <f t="shared" ref="W2:W33" si="7">V2*(I2/2+K2/2)^0.75</f>
        <v>#DIV/0!</v>
      </c>
      <c r="X2" t="e">
        <f t="shared" ref="X2:X33" si="8">W2*L2</f>
        <v>#DIV/0!</v>
      </c>
      <c r="Y2">
        <v>1.9E-2</v>
      </c>
      <c r="Z2" t="e">
        <f t="shared" ref="Z2:Z33" si="9">Y2*(K2+I2)/2</f>
        <v>#DIV/0!</v>
      </c>
      <c r="AA2" t="e">
        <f t="shared" ref="AA2:AA33" si="10">Z2*L2</f>
        <v>#DIV/0!</v>
      </c>
      <c r="AB2" t="e">
        <f t="shared" ref="AB2:AB33" si="11">S2*(T2+0.5*U2*(I2+K2))</f>
        <v>#DIV/0!</v>
      </c>
      <c r="AC2" t="e">
        <f t="shared" ref="AC2:AC33" si="12">AB2*L2</f>
        <v>#DIV/0!</v>
      </c>
      <c r="AD2">
        <v>71</v>
      </c>
      <c r="AE2">
        <f t="shared" ref="AE2:AE33" si="13">(1.123-(4.092*0.001*AD2)+(1.126*0.00001*(AD2*AD2))-(25.4/AD2))</f>
        <v>0.53148318112676063</v>
      </c>
      <c r="AF2">
        <f t="shared" ref="AF2:AF33" si="14">(1.164-(5.16*0.001*AD2)+(1.308*0.00001*(AD2*AD2))-(37.4/AD2))</f>
        <v>0.33681571661971832</v>
      </c>
      <c r="AG2" t="e">
        <f t="shared" ref="AG2:AG33" si="15">((W2+Z2)/AE2+AB2/AF2)/(AD2/100)</f>
        <v>#DIV/0!</v>
      </c>
      <c r="AH2" t="e">
        <f>AG2*L2*0.055/55.65</f>
        <v>#DIV/0!</v>
      </c>
      <c r="AI2" t="e">
        <f t="shared" ref="AI2:AI33" si="16">AH2*28</f>
        <v>#DIV/0!</v>
      </c>
      <c r="AJ2" t="e">
        <f t="shared" ref="AJ2:AJ33" si="17">(AG2*(1-AD2/100)+(0.04*AG2))*(0.92/18.45)</f>
        <v>#DIV/0!</v>
      </c>
      <c r="AK2">
        <v>0.18</v>
      </c>
      <c r="AL2" t="str">
        <f t="shared" ref="AL2:AL33" si="18">IF(M2="DA",0.0047,IF(M2="NE",0.02,IF(M2="DELOMA",0.01235,"")))</f>
        <v/>
      </c>
      <c r="AM2" t="e">
        <f t="shared" ref="AM2:AM33" si="19">(AJ2*L2)*(AK2*0.67*AL2)</f>
        <v>#DIV/0!</v>
      </c>
      <c r="AN2" t="e">
        <f t="shared" ref="AN2:AN33" si="20">28*AM2</f>
        <v>#DIV/0!</v>
      </c>
      <c r="AO2">
        <f t="shared" ref="AO2:AO33" si="21">0.4*15.5</f>
        <v>6.2</v>
      </c>
      <c r="AP2">
        <f t="shared" ref="AP2:AP33" si="22">L2*AO2/365</f>
        <v>0</v>
      </c>
      <c r="AQ2" t="e">
        <f t="shared" ref="AQ2:AQ33" si="23">N2*AP2</f>
        <v>#VALUE!</v>
      </c>
      <c r="AR2" t="e">
        <f t="shared" ref="AR2:AR33" si="24">AP2-AQ2</f>
        <v>#VALUE!</v>
      </c>
      <c r="AS2" t="e">
        <f t="shared" ref="AS2:AS33" si="25">0.5*AR2</f>
        <v>#VALUE!</v>
      </c>
      <c r="AT2" t="e">
        <f t="shared" ref="AT2:AT33" si="26">0.22*AS2</f>
        <v>#VALUE!</v>
      </c>
      <c r="AU2" t="e">
        <f t="shared" ref="AU2:AU33" si="27">0.01*AT2</f>
        <v>#VALUE!</v>
      </c>
      <c r="AV2" t="e">
        <f t="shared" ref="AV2:AV33" si="28">AU2*44/28</f>
        <v>#VALUE!</v>
      </c>
      <c r="AW2" t="e">
        <f t="shared" ref="AW2:AW33" si="29">265*AV2</f>
        <v>#VALUE!</v>
      </c>
      <c r="AX2" t="e">
        <f t="shared" ref="AX2:AX33" si="30">0.78*AS2</f>
        <v>#VALUE!</v>
      </c>
      <c r="AY2" t="e">
        <f t="shared" ref="AY2:AY33" si="31">0.02*AX2</f>
        <v>#VALUE!</v>
      </c>
      <c r="AZ2" t="e">
        <f t="shared" ref="AZ2:AZ33" si="32">AY2*44/28</f>
        <v>#VALUE!</v>
      </c>
      <c r="BA2" t="e">
        <f t="shared" ref="BA2:BA33" si="33">265*AZ2</f>
        <v>#VALUE!</v>
      </c>
      <c r="BB2" s="1" t="e">
        <f t="shared" ref="BB2:BB33" si="34">AI2+AN2+AW2+BA2</f>
        <v>#DIV/0!</v>
      </c>
      <c r="BC2" s="1" t="e">
        <f t="shared" ref="BC2:BC33" si="35">BB2/L2*365</f>
        <v>#DIV/0!</v>
      </c>
      <c r="BD2" s="1" t="e">
        <f t="shared" ref="BD2:BD33" si="36">BB2/(K2-I2)</f>
        <v>#DIV/0!</v>
      </c>
    </row>
    <row r="3" spans="1:56" x14ac:dyDescent="0.25">
      <c r="B3" s="10"/>
      <c r="E3" s="10"/>
      <c r="F3" s="9"/>
      <c r="H3" s="9"/>
      <c r="I3" s="14"/>
      <c r="J3" s="9">
        <f>F3</f>
        <v>0</v>
      </c>
      <c r="K3" s="6" t="e">
        <f>G3/B3</f>
        <v>#DIV/0!</v>
      </c>
      <c r="L3" s="6">
        <f t="shared" ref="L3" si="37">J3-H3</f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5</v>
      </c>
      <c r="U3">
        <v>0.33</v>
      </c>
      <c r="V3">
        <v>0.315</v>
      </c>
      <c r="W3" t="e">
        <f t="shared" si="7"/>
        <v>#DIV/0!</v>
      </c>
      <c r="X3" t="e">
        <f t="shared" si="8"/>
        <v>#DIV/0!</v>
      </c>
      <c r="Y3">
        <v>1.9E-2</v>
      </c>
      <c r="Z3" t="e">
        <f t="shared" si="9"/>
        <v>#DIV/0!</v>
      </c>
      <c r="AA3" t="e">
        <f t="shared" si="10"/>
        <v>#DIV/0!</v>
      </c>
      <c r="AB3" t="e">
        <f t="shared" si="11"/>
        <v>#DIV/0!</v>
      </c>
      <c r="AC3" t="e">
        <f t="shared" si="12"/>
        <v>#DIV/0!</v>
      </c>
      <c r="AD3">
        <v>71</v>
      </c>
      <c r="AE3">
        <f t="shared" si="13"/>
        <v>0.53148318112676063</v>
      </c>
      <c r="AF3">
        <f t="shared" si="14"/>
        <v>0.33681571661971832</v>
      </c>
      <c r="AG3" t="e">
        <f t="shared" si="15"/>
        <v>#DIV/0!</v>
      </c>
      <c r="AH3" t="e">
        <f t="shared" ref="AH3:AH66" si="38">AG3*L3*0.055/55.65</f>
        <v>#DIV/0!</v>
      </c>
      <c r="AI3" t="e">
        <f t="shared" si="16"/>
        <v>#DIV/0!</v>
      </c>
      <c r="AJ3" t="e">
        <f t="shared" si="17"/>
        <v>#DIV/0!</v>
      </c>
      <c r="AK3">
        <v>0.18</v>
      </c>
      <c r="AL3" t="str">
        <f t="shared" si="18"/>
        <v/>
      </c>
      <c r="AM3" t="e">
        <f t="shared" si="19"/>
        <v>#DIV/0!</v>
      </c>
      <c r="AN3" t="e">
        <f t="shared" si="20"/>
        <v>#DIV/0!</v>
      </c>
      <c r="AO3">
        <f t="shared" si="21"/>
        <v>6.2</v>
      </c>
      <c r="AP3">
        <f t="shared" si="22"/>
        <v>0</v>
      </c>
      <c r="AQ3" t="e">
        <f t="shared" si="23"/>
        <v>#VALUE!</v>
      </c>
      <c r="AR3" t="e">
        <f t="shared" si="24"/>
        <v>#VALUE!</v>
      </c>
      <c r="AS3" t="e">
        <f t="shared" si="25"/>
        <v>#VALUE!</v>
      </c>
      <c r="AT3" t="e">
        <f t="shared" si="26"/>
        <v>#VALUE!</v>
      </c>
      <c r="AU3" t="e">
        <f t="shared" si="27"/>
        <v>#VALUE!</v>
      </c>
      <c r="AV3" t="e">
        <f t="shared" si="28"/>
        <v>#VALUE!</v>
      </c>
      <c r="AW3" t="e">
        <f t="shared" si="29"/>
        <v>#VALUE!</v>
      </c>
      <c r="AX3" t="e">
        <f t="shared" si="30"/>
        <v>#VALUE!</v>
      </c>
      <c r="AY3" t="e">
        <f t="shared" si="31"/>
        <v>#VALUE!</v>
      </c>
      <c r="AZ3" t="e">
        <f t="shared" si="32"/>
        <v>#VALUE!</v>
      </c>
      <c r="BA3" t="e">
        <f t="shared" si="33"/>
        <v>#VALUE!</v>
      </c>
      <c r="BB3" s="1" t="e">
        <f t="shared" si="34"/>
        <v>#DIV/0!</v>
      </c>
      <c r="BC3" s="1" t="e">
        <f t="shared" si="35"/>
        <v>#DIV/0!</v>
      </c>
      <c r="BD3" s="1" t="e">
        <f t="shared" si="36"/>
        <v>#DIV/0!</v>
      </c>
    </row>
    <row r="4" spans="1:56" x14ac:dyDescent="0.25">
      <c r="B4" s="10"/>
      <c r="E4" s="10"/>
      <c r="F4" s="9"/>
      <c r="H4" s="9"/>
      <c r="I4" s="14"/>
      <c r="J4" s="9">
        <f t="shared" ref="J4:J66" si="39">F4</f>
        <v>0</v>
      </c>
      <c r="K4" s="6" t="e">
        <f t="shared" ref="K4:K66" si="40">G4/B4</f>
        <v>#DIV/0!</v>
      </c>
      <c r="L4" s="6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5</v>
      </c>
      <c r="U4">
        <v>0.33</v>
      </c>
      <c r="V4">
        <v>0.315</v>
      </c>
      <c r="W4" t="e">
        <f t="shared" si="7"/>
        <v>#DIV/0!</v>
      </c>
      <c r="X4" t="e">
        <f t="shared" si="8"/>
        <v>#DIV/0!</v>
      </c>
      <c r="Y4">
        <v>1.9E-2</v>
      </c>
      <c r="Z4" t="e">
        <f t="shared" si="9"/>
        <v>#DIV/0!</v>
      </c>
      <c r="AA4" t="e">
        <f t="shared" si="10"/>
        <v>#DIV/0!</v>
      </c>
      <c r="AB4" t="e">
        <f t="shared" si="11"/>
        <v>#DIV/0!</v>
      </c>
      <c r="AC4" t="e">
        <f t="shared" si="12"/>
        <v>#DIV/0!</v>
      </c>
      <c r="AD4">
        <v>71</v>
      </c>
      <c r="AE4">
        <f t="shared" si="13"/>
        <v>0.53148318112676063</v>
      </c>
      <c r="AF4">
        <f t="shared" si="14"/>
        <v>0.33681571661971832</v>
      </c>
      <c r="AG4" t="e">
        <f t="shared" si="15"/>
        <v>#DIV/0!</v>
      </c>
      <c r="AH4" t="e">
        <f t="shared" si="38"/>
        <v>#DIV/0!</v>
      </c>
      <c r="AI4" t="e">
        <f t="shared" si="16"/>
        <v>#DIV/0!</v>
      </c>
      <c r="AJ4" t="e">
        <f t="shared" si="17"/>
        <v>#DIV/0!</v>
      </c>
      <c r="AK4">
        <v>0.18</v>
      </c>
      <c r="AL4" t="str">
        <f t="shared" si="18"/>
        <v/>
      </c>
      <c r="AM4" t="e">
        <f t="shared" si="19"/>
        <v>#DIV/0!</v>
      </c>
      <c r="AN4" t="e">
        <f t="shared" si="20"/>
        <v>#DIV/0!</v>
      </c>
      <c r="AO4">
        <f t="shared" si="21"/>
        <v>6.2</v>
      </c>
      <c r="AP4">
        <f t="shared" si="22"/>
        <v>0</v>
      </c>
      <c r="AQ4" t="e">
        <f t="shared" si="23"/>
        <v>#VALUE!</v>
      </c>
      <c r="AR4" t="e">
        <f t="shared" si="24"/>
        <v>#VALUE!</v>
      </c>
      <c r="AS4" t="e">
        <f t="shared" si="25"/>
        <v>#VALUE!</v>
      </c>
      <c r="AT4" t="e">
        <f t="shared" si="26"/>
        <v>#VALUE!</v>
      </c>
      <c r="AU4" t="e">
        <f t="shared" si="27"/>
        <v>#VALUE!</v>
      </c>
      <c r="AV4" t="e">
        <f t="shared" si="28"/>
        <v>#VALUE!</v>
      </c>
      <c r="AW4" t="e">
        <f t="shared" si="29"/>
        <v>#VALUE!</v>
      </c>
      <c r="AX4" t="e">
        <f t="shared" si="30"/>
        <v>#VALUE!</v>
      </c>
      <c r="AY4" t="e">
        <f t="shared" si="31"/>
        <v>#VALUE!</v>
      </c>
      <c r="AZ4" t="e">
        <f t="shared" si="32"/>
        <v>#VALUE!</v>
      </c>
      <c r="BA4" t="e">
        <f t="shared" si="33"/>
        <v>#VALUE!</v>
      </c>
      <c r="BB4" s="1" t="e">
        <f t="shared" si="34"/>
        <v>#DIV/0!</v>
      </c>
      <c r="BC4" s="1" t="e">
        <f t="shared" si="35"/>
        <v>#DIV/0!</v>
      </c>
      <c r="BD4" s="1" t="e">
        <f t="shared" si="36"/>
        <v>#DIV/0!</v>
      </c>
    </row>
    <row r="5" spans="1:56" x14ac:dyDescent="0.25">
      <c r="B5" s="10"/>
      <c r="E5" s="10"/>
      <c r="F5" s="9"/>
      <c r="H5" s="9"/>
      <c r="I5" s="14"/>
      <c r="J5" s="9">
        <f t="shared" si="39"/>
        <v>0</v>
      </c>
      <c r="K5" s="6" t="e">
        <f t="shared" si="40"/>
        <v>#DIV/0!</v>
      </c>
      <c r="L5" s="6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5</v>
      </c>
      <c r="U5">
        <v>0.33</v>
      </c>
      <c r="V5">
        <v>0.315</v>
      </c>
      <c r="W5" t="e">
        <f t="shared" si="7"/>
        <v>#DIV/0!</v>
      </c>
      <c r="X5" t="e">
        <f t="shared" si="8"/>
        <v>#DIV/0!</v>
      </c>
      <c r="Y5">
        <v>1.9E-2</v>
      </c>
      <c r="Z5" t="e">
        <f t="shared" si="9"/>
        <v>#DIV/0!</v>
      </c>
      <c r="AA5" t="e">
        <f t="shared" si="10"/>
        <v>#DIV/0!</v>
      </c>
      <c r="AB5" t="e">
        <f t="shared" si="11"/>
        <v>#DIV/0!</v>
      </c>
      <c r="AC5" t="e">
        <f t="shared" si="12"/>
        <v>#DIV/0!</v>
      </c>
      <c r="AD5">
        <v>71</v>
      </c>
      <c r="AE5">
        <f t="shared" si="13"/>
        <v>0.53148318112676063</v>
      </c>
      <c r="AF5">
        <f t="shared" si="14"/>
        <v>0.33681571661971832</v>
      </c>
      <c r="AG5" t="e">
        <f t="shared" si="15"/>
        <v>#DIV/0!</v>
      </c>
      <c r="AH5" t="e">
        <f t="shared" si="38"/>
        <v>#DIV/0!</v>
      </c>
      <c r="AI5" t="e">
        <f t="shared" si="16"/>
        <v>#DIV/0!</v>
      </c>
      <c r="AJ5" t="e">
        <f t="shared" si="17"/>
        <v>#DIV/0!</v>
      </c>
      <c r="AK5">
        <v>0.18</v>
      </c>
      <c r="AL5" t="str">
        <f t="shared" si="18"/>
        <v/>
      </c>
      <c r="AM5" t="e">
        <f t="shared" si="19"/>
        <v>#DIV/0!</v>
      </c>
      <c r="AN5" t="e">
        <f t="shared" si="20"/>
        <v>#DIV/0!</v>
      </c>
      <c r="AO5">
        <f t="shared" si="21"/>
        <v>6.2</v>
      </c>
      <c r="AP5">
        <f t="shared" si="22"/>
        <v>0</v>
      </c>
      <c r="AQ5" t="e">
        <f t="shared" si="23"/>
        <v>#VALUE!</v>
      </c>
      <c r="AR5" t="e">
        <f t="shared" si="24"/>
        <v>#VALUE!</v>
      </c>
      <c r="AS5" t="e">
        <f t="shared" si="25"/>
        <v>#VALUE!</v>
      </c>
      <c r="AT5" t="e">
        <f t="shared" si="26"/>
        <v>#VALUE!</v>
      </c>
      <c r="AU5" t="e">
        <f t="shared" si="27"/>
        <v>#VALUE!</v>
      </c>
      <c r="AV5" t="e">
        <f t="shared" si="28"/>
        <v>#VALUE!</v>
      </c>
      <c r="AW5" t="e">
        <f t="shared" si="29"/>
        <v>#VALUE!</v>
      </c>
      <c r="AX5" t="e">
        <f t="shared" si="30"/>
        <v>#VALUE!</v>
      </c>
      <c r="AY5" t="e">
        <f t="shared" si="31"/>
        <v>#VALUE!</v>
      </c>
      <c r="AZ5" t="e">
        <f t="shared" si="32"/>
        <v>#VALUE!</v>
      </c>
      <c r="BA5" t="e">
        <f t="shared" si="33"/>
        <v>#VALUE!</v>
      </c>
      <c r="BB5" s="1" t="e">
        <f t="shared" si="34"/>
        <v>#DIV/0!</v>
      </c>
      <c r="BC5" s="1" t="e">
        <f t="shared" si="35"/>
        <v>#DIV/0!</v>
      </c>
      <c r="BD5" s="1" t="e">
        <f t="shared" si="36"/>
        <v>#DIV/0!</v>
      </c>
    </row>
    <row r="6" spans="1:56" x14ac:dyDescent="0.25">
      <c r="B6" s="10"/>
      <c r="E6" s="10"/>
      <c r="F6" s="9"/>
      <c r="H6" s="9"/>
      <c r="I6" s="14"/>
      <c r="J6" s="9">
        <f t="shared" si="39"/>
        <v>0</v>
      </c>
      <c r="K6" s="6" t="e">
        <f t="shared" si="40"/>
        <v>#DIV/0!</v>
      </c>
      <c r="L6" s="6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5</v>
      </c>
      <c r="U6">
        <v>0.33</v>
      </c>
      <c r="V6">
        <v>0.315</v>
      </c>
      <c r="W6" t="e">
        <f t="shared" si="7"/>
        <v>#DIV/0!</v>
      </c>
      <c r="X6" t="e">
        <f t="shared" si="8"/>
        <v>#DIV/0!</v>
      </c>
      <c r="Y6">
        <v>1.9E-2</v>
      </c>
      <c r="Z6" t="e">
        <f t="shared" si="9"/>
        <v>#DIV/0!</v>
      </c>
      <c r="AA6" t="e">
        <f t="shared" si="10"/>
        <v>#DIV/0!</v>
      </c>
      <c r="AB6" t="e">
        <f t="shared" si="11"/>
        <v>#DIV/0!</v>
      </c>
      <c r="AC6" t="e">
        <f t="shared" si="12"/>
        <v>#DIV/0!</v>
      </c>
      <c r="AD6">
        <v>71</v>
      </c>
      <c r="AE6">
        <f t="shared" si="13"/>
        <v>0.53148318112676063</v>
      </c>
      <c r="AF6">
        <f t="shared" si="14"/>
        <v>0.33681571661971832</v>
      </c>
      <c r="AG6" t="e">
        <f t="shared" si="15"/>
        <v>#DIV/0!</v>
      </c>
      <c r="AH6" t="e">
        <f t="shared" si="38"/>
        <v>#DIV/0!</v>
      </c>
      <c r="AI6" t="e">
        <f t="shared" si="16"/>
        <v>#DIV/0!</v>
      </c>
      <c r="AJ6" t="e">
        <f t="shared" si="17"/>
        <v>#DIV/0!</v>
      </c>
      <c r="AK6">
        <v>0.18</v>
      </c>
      <c r="AL6" t="str">
        <f t="shared" si="18"/>
        <v/>
      </c>
      <c r="AM6" t="e">
        <f t="shared" si="19"/>
        <v>#DIV/0!</v>
      </c>
      <c r="AN6" t="e">
        <f t="shared" si="20"/>
        <v>#DIV/0!</v>
      </c>
      <c r="AO6">
        <f t="shared" si="21"/>
        <v>6.2</v>
      </c>
      <c r="AP6">
        <f t="shared" si="22"/>
        <v>0</v>
      </c>
      <c r="AQ6" t="e">
        <f t="shared" si="23"/>
        <v>#VALUE!</v>
      </c>
      <c r="AR6" t="e">
        <f t="shared" si="24"/>
        <v>#VALUE!</v>
      </c>
      <c r="AS6" t="e">
        <f t="shared" si="25"/>
        <v>#VALUE!</v>
      </c>
      <c r="AT6" t="e">
        <f t="shared" si="26"/>
        <v>#VALUE!</v>
      </c>
      <c r="AU6" t="e">
        <f t="shared" si="27"/>
        <v>#VALUE!</v>
      </c>
      <c r="AV6" t="e">
        <f t="shared" si="28"/>
        <v>#VALUE!</v>
      </c>
      <c r="AW6" t="e">
        <f t="shared" si="29"/>
        <v>#VALUE!</v>
      </c>
      <c r="AX6" t="e">
        <f t="shared" si="30"/>
        <v>#VALUE!</v>
      </c>
      <c r="AY6" t="e">
        <f t="shared" si="31"/>
        <v>#VALUE!</v>
      </c>
      <c r="AZ6" t="e">
        <f t="shared" si="32"/>
        <v>#VALUE!</v>
      </c>
      <c r="BA6" t="e">
        <f t="shared" si="33"/>
        <v>#VALUE!</v>
      </c>
      <c r="BB6" s="1" t="e">
        <f t="shared" si="34"/>
        <v>#DIV/0!</v>
      </c>
      <c r="BC6" s="1" t="e">
        <f t="shared" si="35"/>
        <v>#DIV/0!</v>
      </c>
      <c r="BD6" s="1" t="e">
        <f t="shared" si="36"/>
        <v>#DIV/0!</v>
      </c>
    </row>
    <row r="7" spans="1:56" x14ac:dyDescent="0.25">
      <c r="B7" s="10"/>
      <c r="E7" s="10"/>
      <c r="F7" s="9"/>
      <c r="H7" s="9"/>
      <c r="I7" s="14"/>
      <c r="J7" s="9">
        <f t="shared" si="39"/>
        <v>0</v>
      </c>
      <c r="K7" s="6" t="e">
        <f t="shared" si="40"/>
        <v>#DIV/0!</v>
      </c>
      <c r="L7" s="6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5</v>
      </c>
      <c r="U7">
        <v>0.33</v>
      </c>
      <c r="V7">
        <v>0.315</v>
      </c>
      <c r="W7" t="e">
        <f t="shared" si="7"/>
        <v>#DIV/0!</v>
      </c>
      <c r="X7" t="e">
        <f t="shared" si="8"/>
        <v>#DIV/0!</v>
      </c>
      <c r="Y7">
        <v>1.9E-2</v>
      </c>
      <c r="Z7" t="e">
        <f t="shared" si="9"/>
        <v>#DIV/0!</v>
      </c>
      <c r="AA7" t="e">
        <f t="shared" si="10"/>
        <v>#DIV/0!</v>
      </c>
      <c r="AB7" t="e">
        <f t="shared" si="11"/>
        <v>#DIV/0!</v>
      </c>
      <c r="AC7" t="e">
        <f t="shared" si="12"/>
        <v>#DIV/0!</v>
      </c>
      <c r="AD7">
        <v>71</v>
      </c>
      <c r="AE7">
        <f t="shared" si="13"/>
        <v>0.53148318112676063</v>
      </c>
      <c r="AF7">
        <f t="shared" si="14"/>
        <v>0.33681571661971832</v>
      </c>
      <c r="AG7" t="e">
        <f t="shared" si="15"/>
        <v>#DIV/0!</v>
      </c>
      <c r="AH7" t="e">
        <f t="shared" si="38"/>
        <v>#DIV/0!</v>
      </c>
      <c r="AI7" t="e">
        <f t="shared" si="16"/>
        <v>#DIV/0!</v>
      </c>
      <c r="AJ7" t="e">
        <f t="shared" si="17"/>
        <v>#DIV/0!</v>
      </c>
      <c r="AK7">
        <v>0.18</v>
      </c>
      <c r="AL7" t="str">
        <f t="shared" si="18"/>
        <v/>
      </c>
      <c r="AM7" t="e">
        <f t="shared" si="19"/>
        <v>#DIV/0!</v>
      </c>
      <c r="AN7" t="e">
        <f t="shared" si="20"/>
        <v>#DIV/0!</v>
      </c>
      <c r="AO7">
        <f t="shared" si="21"/>
        <v>6.2</v>
      </c>
      <c r="AP7">
        <f t="shared" si="22"/>
        <v>0</v>
      </c>
      <c r="AQ7" t="e">
        <f t="shared" si="23"/>
        <v>#VALUE!</v>
      </c>
      <c r="AR7" t="e">
        <f t="shared" si="24"/>
        <v>#VALUE!</v>
      </c>
      <c r="AS7" t="e">
        <f t="shared" si="25"/>
        <v>#VALUE!</v>
      </c>
      <c r="AT7" t="e">
        <f t="shared" si="26"/>
        <v>#VALUE!</v>
      </c>
      <c r="AU7" t="e">
        <f t="shared" si="27"/>
        <v>#VALUE!</v>
      </c>
      <c r="AV7" t="e">
        <f t="shared" si="28"/>
        <v>#VALUE!</v>
      </c>
      <c r="AW7" t="e">
        <f t="shared" si="29"/>
        <v>#VALUE!</v>
      </c>
      <c r="AX7" t="e">
        <f t="shared" si="30"/>
        <v>#VALUE!</v>
      </c>
      <c r="AY7" t="e">
        <f t="shared" si="31"/>
        <v>#VALUE!</v>
      </c>
      <c r="AZ7" t="e">
        <f t="shared" si="32"/>
        <v>#VALUE!</v>
      </c>
      <c r="BA7" t="e">
        <f t="shared" si="33"/>
        <v>#VALUE!</v>
      </c>
      <c r="BB7" s="1" t="e">
        <f t="shared" si="34"/>
        <v>#DIV/0!</v>
      </c>
      <c r="BC7" s="1" t="e">
        <f t="shared" si="35"/>
        <v>#DIV/0!</v>
      </c>
      <c r="BD7" s="1" t="e">
        <f t="shared" si="36"/>
        <v>#DIV/0!</v>
      </c>
    </row>
    <row r="8" spans="1:56" x14ac:dyDescent="0.25">
      <c r="B8" s="10"/>
      <c r="E8" s="10"/>
      <c r="F8" s="9"/>
      <c r="H8" s="9"/>
      <c r="I8" s="14"/>
      <c r="J8" s="9">
        <f t="shared" si="39"/>
        <v>0</v>
      </c>
      <c r="K8" s="6" t="e">
        <f t="shared" si="40"/>
        <v>#DIV/0!</v>
      </c>
      <c r="L8" s="6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5</v>
      </c>
      <c r="U8">
        <v>0.33</v>
      </c>
      <c r="V8">
        <v>0.315</v>
      </c>
      <c r="W8" t="e">
        <f t="shared" si="7"/>
        <v>#DIV/0!</v>
      </c>
      <c r="X8" t="e">
        <f t="shared" si="8"/>
        <v>#DIV/0!</v>
      </c>
      <c r="Y8">
        <v>1.9E-2</v>
      </c>
      <c r="Z8" t="e">
        <f t="shared" si="9"/>
        <v>#DIV/0!</v>
      </c>
      <c r="AA8" t="e">
        <f t="shared" si="10"/>
        <v>#DIV/0!</v>
      </c>
      <c r="AB8" t="e">
        <f t="shared" si="11"/>
        <v>#DIV/0!</v>
      </c>
      <c r="AC8" t="e">
        <f t="shared" si="12"/>
        <v>#DIV/0!</v>
      </c>
      <c r="AD8">
        <v>71</v>
      </c>
      <c r="AE8">
        <f t="shared" si="13"/>
        <v>0.53148318112676063</v>
      </c>
      <c r="AF8">
        <f t="shared" si="14"/>
        <v>0.33681571661971832</v>
      </c>
      <c r="AG8" t="e">
        <f t="shared" si="15"/>
        <v>#DIV/0!</v>
      </c>
      <c r="AH8" t="e">
        <f t="shared" si="38"/>
        <v>#DIV/0!</v>
      </c>
      <c r="AI8" t="e">
        <f t="shared" si="16"/>
        <v>#DIV/0!</v>
      </c>
      <c r="AJ8" t="e">
        <f t="shared" si="17"/>
        <v>#DIV/0!</v>
      </c>
      <c r="AK8">
        <v>0.18</v>
      </c>
      <c r="AL8" t="str">
        <f t="shared" si="18"/>
        <v/>
      </c>
      <c r="AM8" t="e">
        <f t="shared" si="19"/>
        <v>#DIV/0!</v>
      </c>
      <c r="AN8" t="e">
        <f t="shared" si="20"/>
        <v>#DIV/0!</v>
      </c>
      <c r="AO8">
        <f t="shared" si="21"/>
        <v>6.2</v>
      </c>
      <c r="AP8">
        <f t="shared" si="22"/>
        <v>0</v>
      </c>
      <c r="AQ8" t="e">
        <f t="shared" si="23"/>
        <v>#VALUE!</v>
      </c>
      <c r="AR8" t="e">
        <f t="shared" si="24"/>
        <v>#VALUE!</v>
      </c>
      <c r="AS8" t="e">
        <f t="shared" si="25"/>
        <v>#VALUE!</v>
      </c>
      <c r="AT8" t="e">
        <f t="shared" si="26"/>
        <v>#VALUE!</v>
      </c>
      <c r="AU8" t="e">
        <f t="shared" si="27"/>
        <v>#VALUE!</v>
      </c>
      <c r="AV8" t="e">
        <f t="shared" si="28"/>
        <v>#VALUE!</v>
      </c>
      <c r="AW8" t="e">
        <f t="shared" si="29"/>
        <v>#VALUE!</v>
      </c>
      <c r="AX8" t="e">
        <f t="shared" si="30"/>
        <v>#VALUE!</v>
      </c>
      <c r="AY8" t="e">
        <f t="shared" si="31"/>
        <v>#VALUE!</v>
      </c>
      <c r="AZ8" t="e">
        <f t="shared" si="32"/>
        <v>#VALUE!</v>
      </c>
      <c r="BA8" t="e">
        <f t="shared" si="33"/>
        <v>#VALUE!</v>
      </c>
      <c r="BB8" s="1" t="e">
        <f t="shared" si="34"/>
        <v>#DIV/0!</v>
      </c>
      <c r="BC8" s="1" t="e">
        <f t="shared" si="35"/>
        <v>#DIV/0!</v>
      </c>
      <c r="BD8" s="1" t="e">
        <f t="shared" si="36"/>
        <v>#DIV/0!</v>
      </c>
    </row>
    <row r="9" spans="1:56" x14ac:dyDescent="0.25">
      <c r="B9" s="10"/>
      <c r="E9" s="10"/>
      <c r="F9" s="9"/>
      <c r="H9" s="9"/>
      <c r="I9" s="14"/>
      <c r="J9" s="9">
        <f t="shared" si="39"/>
        <v>0</v>
      </c>
      <c r="K9" s="6" t="e">
        <f t="shared" si="40"/>
        <v>#DIV/0!</v>
      </c>
      <c r="L9" s="6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5</v>
      </c>
      <c r="U9">
        <v>0.33</v>
      </c>
      <c r="V9">
        <v>0.315</v>
      </c>
      <c r="W9" t="e">
        <f t="shared" si="7"/>
        <v>#DIV/0!</v>
      </c>
      <c r="X9" t="e">
        <f t="shared" si="8"/>
        <v>#DIV/0!</v>
      </c>
      <c r="Y9">
        <v>1.9E-2</v>
      </c>
      <c r="Z9" t="e">
        <f t="shared" si="9"/>
        <v>#DIV/0!</v>
      </c>
      <c r="AA9" t="e">
        <f t="shared" si="10"/>
        <v>#DIV/0!</v>
      </c>
      <c r="AB9" t="e">
        <f t="shared" si="11"/>
        <v>#DIV/0!</v>
      </c>
      <c r="AC9" t="e">
        <f t="shared" si="12"/>
        <v>#DIV/0!</v>
      </c>
      <c r="AD9">
        <v>71</v>
      </c>
      <c r="AE9">
        <f t="shared" si="13"/>
        <v>0.53148318112676063</v>
      </c>
      <c r="AF9">
        <f t="shared" si="14"/>
        <v>0.33681571661971832</v>
      </c>
      <c r="AG9" t="e">
        <f t="shared" si="15"/>
        <v>#DIV/0!</v>
      </c>
      <c r="AH9" t="e">
        <f t="shared" si="38"/>
        <v>#DIV/0!</v>
      </c>
      <c r="AI9" t="e">
        <f t="shared" si="16"/>
        <v>#DIV/0!</v>
      </c>
      <c r="AJ9" t="e">
        <f t="shared" si="17"/>
        <v>#DIV/0!</v>
      </c>
      <c r="AK9">
        <v>0.18</v>
      </c>
      <c r="AL9" t="str">
        <f t="shared" si="18"/>
        <v/>
      </c>
      <c r="AM9" t="e">
        <f t="shared" si="19"/>
        <v>#DIV/0!</v>
      </c>
      <c r="AN9" t="e">
        <f t="shared" si="20"/>
        <v>#DIV/0!</v>
      </c>
      <c r="AO9">
        <f t="shared" si="21"/>
        <v>6.2</v>
      </c>
      <c r="AP9">
        <f t="shared" si="22"/>
        <v>0</v>
      </c>
      <c r="AQ9" t="e">
        <f t="shared" si="23"/>
        <v>#VALUE!</v>
      </c>
      <c r="AR9" t="e">
        <f t="shared" si="24"/>
        <v>#VALUE!</v>
      </c>
      <c r="AS9" t="e">
        <f t="shared" si="25"/>
        <v>#VALUE!</v>
      </c>
      <c r="AT9" t="e">
        <f t="shared" si="26"/>
        <v>#VALUE!</v>
      </c>
      <c r="AU9" t="e">
        <f t="shared" si="27"/>
        <v>#VALUE!</v>
      </c>
      <c r="AV9" t="e">
        <f t="shared" si="28"/>
        <v>#VALUE!</v>
      </c>
      <c r="AW9" t="e">
        <f t="shared" si="29"/>
        <v>#VALUE!</v>
      </c>
      <c r="AX9" t="e">
        <f t="shared" si="30"/>
        <v>#VALUE!</v>
      </c>
      <c r="AY9" t="e">
        <f t="shared" si="31"/>
        <v>#VALUE!</v>
      </c>
      <c r="AZ9" t="e">
        <f t="shared" si="32"/>
        <v>#VALUE!</v>
      </c>
      <c r="BA9" t="e">
        <f t="shared" si="33"/>
        <v>#VALUE!</v>
      </c>
      <c r="BB9" s="1" t="e">
        <f t="shared" si="34"/>
        <v>#DIV/0!</v>
      </c>
      <c r="BC9" s="1" t="e">
        <f t="shared" si="35"/>
        <v>#DIV/0!</v>
      </c>
      <c r="BD9" s="1" t="e">
        <f t="shared" si="36"/>
        <v>#DIV/0!</v>
      </c>
    </row>
    <row r="10" spans="1:56" x14ac:dyDescent="0.25">
      <c r="B10" s="10"/>
      <c r="E10" s="10"/>
      <c r="F10" s="9"/>
      <c r="H10" s="9"/>
      <c r="I10" s="14"/>
      <c r="J10" s="9">
        <f t="shared" si="39"/>
        <v>0</v>
      </c>
      <c r="K10" s="6" t="e">
        <f t="shared" si="40"/>
        <v>#DIV/0!</v>
      </c>
      <c r="L10" s="6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5</v>
      </c>
      <c r="U10">
        <v>0.33</v>
      </c>
      <c r="V10">
        <v>0.315</v>
      </c>
      <c r="W10" t="e">
        <f t="shared" si="7"/>
        <v>#DIV/0!</v>
      </c>
      <c r="X10" t="e">
        <f t="shared" si="8"/>
        <v>#DIV/0!</v>
      </c>
      <c r="Y10">
        <v>1.9E-2</v>
      </c>
      <c r="Z10" t="e">
        <f t="shared" si="9"/>
        <v>#DIV/0!</v>
      </c>
      <c r="AA10" t="e">
        <f t="shared" si="10"/>
        <v>#DIV/0!</v>
      </c>
      <c r="AB10" t="e">
        <f t="shared" si="11"/>
        <v>#DIV/0!</v>
      </c>
      <c r="AC10" t="e">
        <f t="shared" si="12"/>
        <v>#DIV/0!</v>
      </c>
      <c r="AD10">
        <v>71</v>
      </c>
      <c r="AE10">
        <f t="shared" si="13"/>
        <v>0.53148318112676063</v>
      </c>
      <c r="AF10">
        <f t="shared" si="14"/>
        <v>0.33681571661971832</v>
      </c>
      <c r="AG10" t="e">
        <f t="shared" si="15"/>
        <v>#DIV/0!</v>
      </c>
      <c r="AH10" t="e">
        <f t="shared" si="38"/>
        <v>#DIV/0!</v>
      </c>
      <c r="AI10" t="e">
        <f t="shared" si="16"/>
        <v>#DIV/0!</v>
      </c>
      <c r="AJ10" t="e">
        <f t="shared" si="17"/>
        <v>#DIV/0!</v>
      </c>
      <c r="AK10">
        <v>0.18</v>
      </c>
      <c r="AL10" t="str">
        <f t="shared" si="18"/>
        <v/>
      </c>
      <c r="AM10" t="e">
        <f t="shared" si="19"/>
        <v>#DIV/0!</v>
      </c>
      <c r="AN10" t="e">
        <f t="shared" si="20"/>
        <v>#DIV/0!</v>
      </c>
      <c r="AO10">
        <f t="shared" si="21"/>
        <v>6.2</v>
      </c>
      <c r="AP10">
        <f t="shared" si="22"/>
        <v>0</v>
      </c>
      <c r="AQ10" t="e">
        <f t="shared" si="23"/>
        <v>#VALUE!</v>
      </c>
      <c r="AR10" t="e">
        <f t="shared" si="24"/>
        <v>#VALUE!</v>
      </c>
      <c r="AS10" t="e">
        <f t="shared" si="25"/>
        <v>#VALUE!</v>
      </c>
      <c r="AT10" t="e">
        <f t="shared" si="26"/>
        <v>#VALUE!</v>
      </c>
      <c r="AU10" t="e">
        <f t="shared" si="27"/>
        <v>#VALUE!</v>
      </c>
      <c r="AV10" t="e">
        <f t="shared" si="28"/>
        <v>#VALUE!</v>
      </c>
      <c r="AW10" t="e">
        <f t="shared" si="29"/>
        <v>#VALUE!</v>
      </c>
      <c r="AX10" t="e">
        <f t="shared" si="30"/>
        <v>#VALUE!</v>
      </c>
      <c r="AY10" t="e">
        <f t="shared" si="31"/>
        <v>#VALUE!</v>
      </c>
      <c r="AZ10" t="e">
        <f t="shared" si="32"/>
        <v>#VALUE!</v>
      </c>
      <c r="BA10" t="e">
        <f t="shared" si="33"/>
        <v>#VALUE!</v>
      </c>
      <c r="BB10" s="1" t="e">
        <f t="shared" si="34"/>
        <v>#DIV/0!</v>
      </c>
      <c r="BC10" s="1" t="e">
        <f t="shared" si="35"/>
        <v>#DIV/0!</v>
      </c>
      <c r="BD10" s="1" t="e">
        <f t="shared" si="36"/>
        <v>#DIV/0!</v>
      </c>
    </row>
    <row r="11" spans="1:56" x14ac:dyDescent="0.25">
      <c r="B11" s="10"/>
      <c r="E11" s="10"/>
      <c r="F11" s="9"/>
      <c r="H11" s="9"/>
      <c r="I11" s="14"/>
      <c r="J11" s="9">
        <f t="shared" si="39"/>
        <v>0</v>
      </c>
      <c r="K11" s="6" t="e">
        <f t="shared" si="40"/>
        <v>#DIV/0!</v>
      </c>
      <c r="L11" s="6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5</v>
      </c>
      <c r="U11">
        <v>0.33</v>
      </c>
      <c r="V11">
        <v>0.315</v>
      </c>
      <c r="W11" t="e">
        <f t="shared" si="7"/>
        <v>#DIV/0!</v>
      </c>
      <c r="X11" t="e">
        <f t="shared" si="8"/>
        <v>#DIV/0!</v>
      </c>
      <c r="Y11">
        <v>1.9E-2</v>
      </c>
      <c r="Z11" t="e">
        <f t="shared" si="9"/>
        <v>#DIV/0!</v>
      </c>
      <c r="AA11" t="e">
        <f t="shared" si="10"/>
        <v>#DIV/0!</v>
      </c>
      <c r="AB11" t="e">
        <f t="shared" si="11"/>
        <v>#DIV/0!</v>
      </c>
      <c r="AC11" t="e">
        <f t="shared" si="12"/>
        <v>#DIV/0!</v>
      </c>
      <c r="AD11">
        <v>71</v>
      </c>
      <c r="AE11">
        <f t="shared" si="13"/>
        <v>0.53148318112676063</v>
      </c>
      <c r="AF11">
        <f t="shared" si="14"/>
        <v>0.33681571661971832</v>
      </c>
      <c r="AG11" t="e">
        <f t="shared" si="15"/>
        <v>#DIV/0!</v>
      </c>
      <c r="AH11" t="e">
        <f t="shared" si="38"/>
        <v>#DIV/0!</v>
      </c>
      <c r="AI11" t="e">
        <f t="shared" si="16"/>
        <v>#DIV/0!</v>
      </c>
      <c r="AJ11" t="e">
        <f t="shared" si="17"/>
        <v>#DIV/0!</v>
      </c>
      <c r="AK11">
        <v>0.18</v>
      </c>
      <c r="AL11" t="str">
        <f t="shared" si="18"/>
        <v/>
      </c>
      <c r="AM11" t="e">
        <f t="shared" si="19"/>
        <v>#DIV/0!</v>
      </c>
      <c r="AN11" t="e">
        <f t="shared" si="20"/>
        <v>#DIV/0!</v>
      </c>
      <c r="AO11">
        <f t="shared" si="21"/>
        <v>6.2</v>
      </c>
      <c r="AP11">
        <f t="shared" si="22"/>
        <v>0</v>
      </c>
      <c r="AQ11" t="e">
        <f t="shared" si="23"/>
        <v>#VALUE!</v>
      </c>
      <c r="AR11" t="e">
        <f t="shared" si="24"/>
        <v>#VALUE!</v>
      </c>
      <c r="AS11" t="e">
        <f t="shared" si="25"/>
        <v>#VALUE!</v>
      </c>
      <c r="AT11" t="e">
        <f t="shared" si="26"/>
        <v>#VALUE!</v>
      </c>
      <c r="AU11" t="e">
        <f t="shared" si="27"/>
        <v>#VALUE!</v>
      </c>
      <c r="AV11" t="e">
        <f t="shared" si="28"/>
        <v>#VALUE!</v>
      </c>
      <c r="AW11" t="e">
        <f t="shared" si="29"/>
        <v>#VALUE!</v>
      </c>
      <c r="AX11" t="e">
        <f t="shared" si="30"/>
        <v>#VALUE!</v>
      </c>
      <c r="AY11" t="e">
        <f t="shared" si="31"/>
        <v>#VALUE!</v>
      </c>
      <c r="AZ11" t="e">
        <f t="shared" si="32"/>
        <v>#VALUE!</v>
      </c>
      <c r="BA11" t="e">
        <f t="shared" si="33"/>
        <v>#VALUE!</v>
      </c>
      <c r="BB11" s="1" t="e">
        <f t="shared" si="34"/>
        <v>#DIV/0!</v>
      </c>
      <c r="BC11" s="1" t="e">
        <f t="shared" si="35"/>
        <v>#DIV/0!</v>
      </c>
      <c r="BD11" s="1" t="e">
        <f t="shared" si="36"/>
        <v>#DIV/0!</v>
      </c>
    </row>
    <row r="12" spans="1:56" x14ac:dyDescent="0.25">
      <c r="B12" s="10"/>
      <c r="E12" s="10"/>
      <c r="F12" s="9"/>
      <c r="H12" s="9"/>
      <c r="I12" s="14"/>
      <c r="J12" s="9">
        <f t="shared" si="39"/>
        <v>0</v>
      </c>
      <c r="K12" s="6" t="e">
        <f t="shared" si="40"/>
        <v>#DIV/0!</v>
      </c>
      <c r="L12" s="6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5</v>
      </c>
      <c r="U12">
        <v>0.33</v>
      </c>
      <c r="V12">
        <v>0.315</v>
      </c>
      <c r="W12" t="e">
        <f t="shared" si="7"/>
        <v>#DIV/0!</v>
      </c>
      <c r="X12" t="e">
        <f t="shared" si="8"/>
        <v>#DIV/0!</v>
      </c>
      <c r="Y12">
        <v>1.9E-2</v>
      </c>
      <c r="Z12" t="e">
        <f t="shared" si="9"/>
        <v>#DIV/0!</v>
      </c>
      <c r="AA12" t="e">
        <f t="shared" si="10"/>
        <v>#DIV/0!</v>
      </c>
      <c r="AB12" t="e">
        <f t="shared" si="11"/>
        <v>#DIV/0!</v>
      </c>
      <c r="AC12" t="e">
        <f t="shared" si="12"/>
        <v>#DIV/0!</v>
      </c>
      <c r="AD12">
        <v>71</v>
      </c>
      <c r="AE12">
        <f t="shared" si="13"/>
        <v>0.53148318112676063</v>
      </c>
      <c r="AF12">
        <f t="shared" si="14"/>
        <v>0.33681571661971832</v>
      </c>
      <c r="AG12" t="e">
        <f t="shared" si="15"/>
        <v>#DIV/0!</v>
      </c>
      <c r="AH12" t="e">
        <f t="shared" si="38"/>
        <v>#DIV/0!</v>
      </c>
      <c r="AI12" t="e">
        <f t="shared" si="16"/>
        <v>#DIV/0!</v>
      </c>
      <c r="AJ12" t="e">
        <f t="shared" si="17"/>
        <v>#DIV/0!</v>
      </c>
      <c r="AK12">
        <v>0.18</v>
      </c>
      <c r="AL12" t="str">
        <f t="shared" si="18"/>
        <v/>
      </c>
      <c r="AM12" t="e">
        <f t="shared" si="19"/>
        <v>#DIV/0!</v>
      </c>
      <c r="AN12" t="e">
        <f t="shared" si="20"/>
        <v>#DIV/0!</v>
      </c>
      <c r="AO12">
        <f t="shared" si="21"/>
        <v>6.2</v>
      </c>
      <c r="AP12">
        <f t="shared" si="22"/>
        <v>0</v>
      </c>
      <c r="AQ12" t="e">
        <f t="shared" si="23"/>
        <v>#VALUE!</v>
      </c>
      <c r="AR12" t="e">
        <f t="shared" si="24"/>
        <v>#VALUE!</v>
      </c>
      <c r="AS12" t="e">
        <f t="shared" si="25"/>
        <v>#VALUE!</v>
      </c>
      <c r="AT12" t="e">
        <f t="shared" si="26"/>
        <v>#VALUE!</v>
      </c>
      <c r="AU12" t="e">
        <f t="shared" si="27"/>
        <v>#VALUE!</v>
      </c>
      <c r="AV12" t="e">
        <f t="shared" si="28"/>
        <v>#VALUE!</v>
      </c>
      <c r="AW12" t="e">
        <f t="shared" si="29"/>
        <v>#VALUE!</v>
      </c>
      <c r="AX12" t="e">
        <f t="shared" si="30"/>
        <v>#VALUE!</v>
      </c>
      <c r="AY12" t="e">
        <f t="shared" si="31"/>
        <v>#VALUE!</v>
      </c>
      <c r="AZ12" t="e">
        <f t="shared" si="32"/>
        <v>#VALUE!</v>
      </c>
      <c r="BA12" t="e">
        <f t="shared" si="33"/>
        <v>#VALUE!</v>
      </c>
      <c r="BB12" s="1" t="e">
        <f t="shared" si="34"/>
        <v>#DIV/0!</v>
      </c>
      <c r="BC12" s="1" t="e">
        <f t="shared" si="35"/>
        <v>#DIV/0!</v>
      </c>
      <c r="BD12" s="1" t="e">
        <f t="shared" si="36"/>
        <v>#DIV/0!</v>
      </c>
    </row>
    <row r="13" spans="1:56" x14ac:dyDescent="0.25">
      <c r="B13" s="10"/>
      <c r="E13" s="10"/>
      <c r="F13" s="15"/>
      <c r="G13" s="10"/>
      <c r="H13" s="9"/>
      <c r="I13" s="16"/>
      <c r="J13" s="9">
        <f t="shared" si="39"/>
        <v>0</v>
      </c>
      <c r="K13" s="6" t="e">
        <f t="shared" si="40"/>
        <v>#DIV/0!</v>
      </c>
      <c r="L13" s="6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5</v>
      </c>
      <c r="U13">
        <v>0.33</v>
      </c>
      <c r="V13">
        <v>0.315</v>
      </c>
      <c r="W13" t="e">
        <f t="shared" si="7"/>
        <v>#DIV/0!</v>
      </c>
      <c r="X13" t="e">
        <f t="shared" si="8"/>
        <v>#DIV/0!</v>
      </c>
      <c r="Y13">
        <v>1.9E-2</v>
      </c>
      <c r="Z13" t="e">
        <f t="shared" si="9"/>
        <v>#DIV/0!</v>
      </c>
      <c r="AA13" t="e">
        <f t="shared" si="10"/>
        <v>#DIV/0!</v>
      </c>
      <c r="AB13" t="e">
        <f t="shared" si="11"/>
        <v>#DIV/0!</v>
      </c>
      <c r="AC13" t="e">
        <f t="shared" si="12"/>
        <v>#DIV/0!</v>
      </c>
      <c r="AD13">
        <v>71</v>
      </c>
      <c r="AE13">
        <f t="shared" si="13"/>
        <v>0.53148318112676063</v>
      </c>
      <c r="AF13">
        <f t="shared" si="14"/>
        <v>0.33681571661971832</v>
      </c>
      <c r="AG13" t="e">
        <f t="shared" si="15"/>
        <v>#DIV/0!</v>
      </c>
      <c r="AH13" t="e">
        <f t="shared" si="38"/>
        <v>#DIV/0!</v>
      </c>
      <c r="AI13" t="e">
        <f t="shared" si="16"/>
        <v>#DIV/0!</v>
      </c>
      <c r="AJ13" t="e">
        <f t="shared" si="17"/>
        <v>#DIV/0!</v>
      </c>
      <c r="AK13">
        <v>0.18</v>
      </c>
      <c r="AL13" t="str">
        <f t="shared" si="18"/>
        <v/>
      </c>
      <c r="AM13" t="e">
        <f t="shared" si="19"/>
        <v>#DIV/0!</v>
      </c>
      <c r="AN13" t="e">
        <f t="shared" si="20"/>
        <v>#DIV/0!</v>
      </c>
      <c r="AO13">
        <f t="shared" si="21"/>
        <v>6.2</v>
      </c>
      <c r="AP13">
        <f t="shared" si="22"/>
        <v>0</v>
      </c>
      <c r="AQ13" t="e">
        <f t="shared" si="23"/>
        <v>#VALUE!</v>
      </c>
      <c r="AR13" t="e">
        <f t="shared" si="24"/>
        <v>#VALUE!</v>
      </c>
      <c r="AS13" t="e">
        <f t="shared" si="25"/>
        <v>#VALUE!</v>
      </c>
      <c r="AT13" t="e">
        <f t="shared" si="26"/>
        <v>#VALUE!</v>
      </c>
      <c r="AU13" t="e">
        <f t="shared" si="27"/>
        <v>#VALUE!</v>
      </c>
      <c r="AV13" t="e">
        <f t="shared" si="28"/>
        <v>#VALUE!</v>
      </c>
      <c r="AW13" t="e">
        <f t="shared" si="29"/>
        <v>#VALUE!</v>
      </c>
      <c r="AX13" t="e">
        <f t="shared" si="30"/>
        <v>#VALUE!</v>
      </c>
      <c r="AY13" t="e">
        <f t="shared" si="31"/>
        <v>#VALUE!</v>
      </c>
      <c r="AZ13" t="e">
        <f t="shared" si="32"/>
        <v>#VALUE!</v>
      </c>
      <c r="BA13" t="e">
        <f t="shared" si="33"/>
        <v>#VALUE!</v>
      </c>
      <c r="BB13" s="1" t="e">
        <f t="shared" si="34"/>
        <v>#DIV/0!</v>
      </c>
      <c r="BC13" s="1" t="e">
        <f t="shared" si="35"/>
        <v>#DIV/0!</v>
      </c>
      <c r="BD13" s="1" t="e">
        <f t="shared" si="36"/>
        <v>#DIV/0!</v>
      </c>
    </row>
    <row r="14" spans="1:56" x14ac:dyDescent="0.25">
      <c r="B14" s="10"/>
      <c r="E14" s="10"/>
      <c r="F14" s="9"/>
      <c r="G14" s="10"/>
      <c r="H14" s="9"/>
      <c r="I14" s="14"/>
      <c r="J14" s="9">
        <f t="shared" si="39"/>
        <v>0</v>
      </c>
      <c r="K14" s="6" t="e">
        <f t="shared" si="40"/>
        <v>#DIV/0!</v>
      </c>
      <c r="L14" s="6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5</v>
      </c>
      <c r="U14">
        <v>0.33</v>
      </c>
      <c r="V14">
        <v>0.315</v>
      </c>
      <c r="W14" t="e">
        <f t="shared" si="7"/>
        <v>#DIV/0!</v>
      </c>
      <c r="X14" t="e">
        <f t="shared" si="8"/>
        <v>#DIV/0!</v>
      </c>
      <c r="Y14">
        <v>1.9E-2</v>
      </c>
      <c r="Z14" t="e">
        <f t="shared" si="9"/>
        <v>#DIV/0!</v>
      </c>
      <c r="AA14" t="e">
        <f t="shared" si="10"/>
        <v>#DIV/0!</v>
      </c>
      <c r="AB14" t="e">
        <f t="shared" si="11"/>
        <v>#DIV/0!</v>
      </c>
      <c r="AC14" t="e">
        <f t="shared" si="12"/>
        <v>#DIV/0!</v>
      </c>
      <c r="AD14">
        <v>71</v>
      </c>
      <c r="AE14">
        <f t="shared" si="13"/>
        <v>0.53148318112676063</v>
      </c>
      <c r="AF14">
        <f t="shared" si="14"/>
        <v>0.33681571661971832</v>
      </c>
      <c r="AG14" t="e">
        <f t="shared" si="15"/>
        <v>#DIV/0!</v>
      </c>
      <c r="AH14" t="e">
        <f t="shared" si="38"/>
        <v>#DIV/0!</v>
      </c>
      <c r="AI14" t="e">
        <f t="shared" si="16"/>
        <v>#DIV/0!</v>
      </c>
      <c r="AJ14" t="e">
        <f t="shared" si="17"/>
        <v>#DIV/0!</v>
      </c>
      <c r="AK14">
        <v>0.18</v>
      </c>
      <c r="AL14" t="str">
        <f t="shared" si="18"/>
        <v/>
      </c>
      <c r="AM14" t="e">
        <f t="shared" si="19"/>
        <v>#DIV/0!</v>
      </c>
      <c r="AN14" t="e">
        <f t="shared" si="20"/>
        <v>#DIV/0!</v>
      </c>
      <c r="AO14">
        <f t="shared" si="21"/>
        <v>6.2</v>
      </c>
      <c r="AP14">
        <f t="shared" si="22"/>
        <v>0</v>
      </c>
      <c r="AQ14" t="e">
        <f t="shared" si="23"/>
        <v>#VALUE!</v>
      </c>
      <c r="AR14" t="e">
        <f t="shared" si="24"/>
        <v>#VALUE!</v>
      </c>
      <c r="AS14" t="e">
        <f t="shared" si="25"/>
        <v>#VALUE!</v>
      </c>
      <c r="AT14" t="e">
        <f t="shared" si="26"/>
        <v>#VALUE!</v>
      </c>
      <c r="AU14" t="e">
        <f t="shared" si="27"/>
        <v>#VALUE!</v>
      </c>
      <c r="AV14" t="e">
        <f t="shared" si="28"/>
        <v>#VALUE!</v>
      </c>
      <c r="AW14" t="e">
        <f t="shared" si="29"/>
        <v>#VALUE!</v>
      </c>
      <c r="AX14" t="e">
        <f t="shared" si="30"/>
        <v>#VALUE!</v>
      </c>
      <c r="AY14" t="e">
        <f t="shared" si="31"/>
        <v>#VALUE!</v>
      </c>
      <c r="AZ14" t="e">
        <f t="shared" si="32"/>
        <v>#VALUE!</v>
      </c>
      <c r="BA14" t="e">
        <f t="shared" si="33"/>
        <v>#VALUE!</v>
      </c>
      <c r="BB14" s="1" t="e">
        <f t="shared" si="34"/>
        <v>#DIV/0!</v>
      </c>
      <c r="BC14" s="1" t="e">
        <f t="shared" si="35"/>
        <v>#DIV/0!</v>
      </c>
      <c r="BD14" s="1" t="e">
        <f t="shared" si="36"/>
        <v>#DIV/0!</v>
      </c>
    </row>
    <row r="15" spans="1:56" x14ac:dyDescent="0.25">
      <c r="B15" s="10"/>
      <c r="E15" s="10"/>
      <c r="F15" s="9"/>
      <c r="G15" s="10"/>
      <c r="H15" s="9"/>
      <c r="I15" s="14"/>
      <c r="J15" s="9">
        <f t="shared" si="39"/>
        <v>0</v>
      </c>
      <c r="K15" s="6" t="e">
        <f t="shared" si="40"/>
        <v>#DIV/0!</v>
      </c>
      <c r="L15" s="6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5</v>
      </c>
      <c r="U15">
        <v>0.33</v>
      </c>
      <c r="V15">
        <v>0.315</v>
      </c>
      <c r="W15" t="e">
        <f t="shared" si="7"/>
        <v>#DIV/0!</v>
      </c>
      <c r="X15" t="e">
        <f t="shared" si="8"/>
        <v>#DIV/0!</v>
      </c>
      <c r="Y15">
        <v>1.9E-2</v>
      </c>
      <c r="Z15" t="e">
        <f t="shared" si="9"/>
        <v>#DIV/0!</v>
      </c>
      <c r="AA15" t="e">
        <f t="shared" si="10"/>
        <v>#DIV/0!</v>
      </c>
      <c r="AB15" t="e">
        <f t="shared" si="11"/>
        <v>#DIV/0!</v>
      </c>
      <c r="AC15" t="e">
        <f t="shared" si="12"/>
        <v>#DIV/0!</v>
      </c>
      <c r="AD15">
        <v>71</v>
      </c>
      <c r="AE15">
        <f t="shared" si="13"/>
        <v>0.53148318112676063</v>
      </c>
      <c r="AF15">
        <f t="shared" si="14"/>
        <v>0.33681571661971832</v>
      </c>
      <c r="AG15" t="e">
        <f t="shared" si="15"/>
        <v>#DIV/0!</v>
      </c>
      <c r="AH15" t="e">
        <f t="shared" si="38"/>
        <v>#DIV/0!</v>
      </c>
      <c r="AI15" t="e">
        <f t="shared" si="16"/>
        <v>#DIV/0!</v>
      </c>
      <c r="AJ15" t="e">
        <f t="shared" si="17"/>
        <v>#DIV/0!</v>
      </c>
      <c r="AK15">
        <v>0.18</v>
      </c>
      <c r="AL15" t="str">
        <f t="shared" si="18"/>
        <v/>
      </c>
      <c r="AM15" t="e">
        <f t="shared" si="19"/>
        <v>#DIV/0!</v>
      </c>
      <c r="AN15" t="e">
        <f t="shared" si="20"/>
        <v>#DIV/0!</v>
      </c>
      <c r="AO15">
        <f t="shared" si="21"/>
        <v>6.2</v>
      </c>
      <c r="AP15">
        <f t="shared" si="22"/>
        <v>0</v>
      </c>
      <c r="AQ15" t="e">
        <f t="shared" si="23"/>
        <v>#VALUE!</v>
      </c>
      <c r="AR15" t="e">
        <f t="shared" si="24"/>
        <v>#VALUE!</v>
      </c>
      <c r="AS15" t="e">
        <f t="shared" si="25"/>
        <v>#VALUE!</v>
      </c>
      <c r="AT15" t="e">
        <f t="shared" si="26"/>
        <v>#VALUE!</v>
      </c>
      <c r="AU15" t="e">
        <f t="shared" si="27"/>
        <v>#VALUE!</v>
      </c>
      <c r="AV15" t="e">
        <f t="shared" si="28"/>
        <v>#VALUE!</v>
      </c>
      <c r="AW15" t="e">
        <f t="shared" si="29"/>
        <v>#VALUE!</v>
      </c>
      <c r="AX15" t="e">
        <f t="shared" si="30"/>
        <v>#VALUE!</v>
      </c>
      <c r="AY15" t="e">
        <f t="shared" si="31"/>
        <v>#VALUE!</v>
      </c>
      <c r="AZ15" t="e">
        <f t="shared" si="32"/>
        <v>#VALUE!</v>
      </c>
      <c r="BA15" t="e">
        <f t="shared" si="33"/>
        <v>#VALUE!</v>
      </c>
      <c r="BB15" s="1" t="e">
        <f t="shared" si="34"/>
        <v>#DIV/0!</v>
      </c>
      <c r="BC15" s="1" t="e">
        <f t="shared" si="35"/>
        <v>#DIV/0!</v>
      </c>
      <c r="BD15" s="1" t="e">
        <f t="shared" si="36"/>
        <v>#DIV/0!</v>
      </c>
    </row>
    <row r="16" spans="1:56" x14ac:dyDescent="0.25">
      <c r="B16" s="10"/>
      <c r="E16" s="10"/>
      <c r="F16" s="9"/>
      <c r="G16" s="10"/>
      <c r="H16" s="9"/>
      <c r="I16" s="14"/>
      <c r="J16" s="9">
        <f t="shared" si="39"/>
        <v>0</v>
      </c>
      <c r="K16" s="6" t="e">
        <f t="shared" si="40"/>
        <v>#DIV/0!</v>
      </c>
      <c r="L16" s="6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5</v>
      </c>
      <c r="U16">
        <v>0.33</v>
      </c>
      <c r="V16">
        <v>0.315</v>
      </c>
      <c r="W16" t="e">
        <f t="shared" si="7"/>
        <v>#DIV/0!</v>
      </c>
      <c r="X16" t="e">
        <f t="shared" si="8"/>
        <v>#DIV/0!</v>
      </c>
      <c r="Y16">
        <v>1.9E-2</v>
      </c>
      <c r="Z16" t="e">
        <f t="shared" si="9"/>
        <v>#DIV/0!</v>
      </c>
      <c r="AA16" t="e">
        <f t="shared" si="10"/>
        <v>#DIV/0!</v>
      </c>
      <c r="AB16" t="e">
        <f t="shared" si="11"/>
        <v>#DIV/0!</v>
      </c>
      <c r="AC16" t="e">
        <f t="shared" si="12"/>
        <v>#DIV/0!</v>
      </c>
      <c r="AD16">
        <v>71</v>
      </c>
      <c r="AE16">
        <f t="shared" si="13"/>
        <v>0.53148318112676063</v>
      </c>
      <c r="AF16">
        <f t="shared" si="14"/>
        <v>0.33681571661971832</v>
      </c>
      <c r="AG16" t="e">
        <f t="shared" si="15"/>
        <v>#DIV/0!</v>
      </c>
      <c r="AH16" t="e">
        <f t="shared" si="38"/>
        <v>#DIV/0!</v>
      </c>
      <c r="AI16" t="e">
        <f t="shared" si="16"/>
        <v>#DIV/0!</v>
      </c>
      <c r="AJ16" t="e">
        <f t="shared" si="17"/>
        <v>#DIV/0!</v>
      </c>
      <c r="AK16">
        <v>0.18</v>
      </c>
      <c r="AL16" t="str">
        <f t="shared" si="18"/>
        <v/>
      </c>
      <c r="AM16" t="e">
        <f t="shared" si="19"/>
        <v>#DIV/0!</v>
      </c>
      <c r="AN16" t="e">
        <f t="shared" si="20"/>
        <v>#DIV/0!</v>
      </c>
      <c r="AO16">
        <f t="shared" si="21"/>
        <v>6.2</v>
      </c>
      <c r="AP16">
        <f t="shared" si="22"/>
        <v>0</v>
      </c>
      <c r="AQ16" t="e">
        <f t="shared" si="23"/>
        <v>#VALUE!</v>
      </c>
      <c r="AR16" t="e">
        <f t="shared" si="24"/>
        <v>#VALUE!</v>
      </c>
      <c r="AS16" t="e">
        <f t="shared" si="25"/>
        <v>#VALUE!</v>
      </c>
      <c r="AT16" t="e">
        <f t="shared" si="26"/>
        <v>#VALUE!</v>
      </c>
      <c r="AU16" t="e">
        <f t="shared" si="27"/>
        <v>#VALUE!</v>
      </c>
      <c r="AV16" t="e">
        <f t="shared" si="28"/>
        <v>#VALUE!</v>
      </c>
      <c r="AW16" t="e">
        <f t="shared" si="29"/>
        <v>#VALUE!</v>
      </c>
      <c r="AX16" t="e">
        <f t="shared" si="30"/>
        <v>#VALUE!</v>
      </c>
      <c r="AY16" t="e">
        <f t="shared" si="31"/>
        <v>#VALUE!</v>
      </c>
      <c r="AZ16" t="e">
        <f t="shared" si="32"/>
        <v>#VALUE!</v>
      </c>
      <c r="BA16" t="e">
        <f t="shared" si="33"/>
        <v>#VALUE!</v>
      </c>
      <c r="BB16" s="1" t="e">
        <f t="shared" si="34"/>
        <v>#DIV/0!</v>
      </c>
      <c r="BC16" s="1" t="e">
        <f t="shared" si="35"/>
        <v>#DIV/0!</v>
      </c>
      <c r="BD16" s="1" t="e">
        <f t="shared" si="36"/>
        <v>#DIV/0!</v>
      </c>
    </row>
    <row r="17" spans="2:56" x14ac:dyDescent="0.25">
      <c r="B17" s="10"/>
      <c r="E17" s="10"/>
      <c r="F17" s="9"/>
      <c r="G17" s="10"/>
      <c r="H17" s="15"/>
      <c r="I17" s="10"/>
      <c r="J17" s="9">
        <f t="shared" si="39"/>
        <v>0</v>
      </c>
      <c r="K17" s="6" t="e">
        <f t="shared" si="40"/>
        <v>#DIV/0!</v>
      </c>
      <c r="L17" s="6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5</v>
      </c>
      <c r="U17">
        <v>0.33</v>
      </c>
      <c r="V17">
        <v>0.315</v>
      </c>
      <c r="W17" t="e">
        <f t="shared" si="7"/>
        <v>#DIV/0!</v>
      </c>
      <c r="X17" t="e">
        <f t="shared" si="8"/>
        <v>#DIV/0!</v>
      </c>
      <c r="Y17">
        <v>1.9E-2</v>
      </c>
      <c r="Z17" t="e">
        <f t="shared" si="9"/>
        <v>#DIV/0!</v>
      </c>
      <c r="AA17" t="e">
        <f t="shared" si="10"/>
        <v>#DIV/0!</v>
      </c>
      <c r="AB17" t="e">
        <f t="shared" si="11"/>
        <v>#DIV/0!</v>
      </c>
      <c r="AC17" t="e">
        <f t="shared" si="12"/>
        <v>#DIV/0!</v>
      </c>
      <c r="AD17">
        <v>71</v>
      </c>
      <c r="AE17">
        <f t="shared" si="13"/>
        <v>0.53148318112676063</v>
      </c>
      <c r="AF17">
        <f t="shared" si="14"/>
        <v>0.33681571661971832</v>
      </c>
      <c r="AG17" t="e">
        <f t="shared" si="15"/>
        <v>#DIV/0!</v>
      </c>
      <c r="AH17" t="e">
        <f t="shared" si="38"/>
        <v>#DIV/0!</v>
      </c>
      <c r="AI17" t="e">
        <f t="shared" si="16"/>
        <v>#DIV/0!</v>
      </c>
      <c r="AJ17" t="e">
        <f t="shared" si="17"/>
        <v>#DIV/0!</v>
      </c>
      <c r="AK17">
        <v>0.18</v>
      </c>
      <c r="AL17" t="str">
        <f t="shared" si="18"/>
        <v/>
      </c>
      <c r="AM17" t="e">
        <f t="shared" si="19"/>
        <v>#DIV/0!</v>
      </c>
      <c r="AN17" t="e">
        <f t="shared" si="20"/>
        <v>#DIV/0!</v>
      </c>
      <c r="AO17">
        <f t="shared" si="21"/>
        <v>6.2</v>
      </c>
      <c r="AP17">
        <f t="shared" si="22"/>
        <v>0</v>
      </c>
      <c r="AQ17" t="e">
        <f t="shared" si="23"/>
        <v>#VALUE!</v>
      </c>
      <c r="AR17" t="e">
        <f t="shared" si="24"/>
        <v>#VALUE!</v>
      </c>
      <c r="AS17" t="e">
        <f t="shared" si="25"/>
        <v>#VALUE!</v>
      </c>
      <c r="AT17" t="e">
        <f t="shared" si="26"/>
        <v>#VALUE!</v>
      </c>
      <c r="AU17" t="e">
        <f t="shared" si="27"/>
        <v>#VALUE!</v>
      </c>
      <c r="AV17" t="e">
        <f t="shared" si="28"/>
        <v>#VALUE!</v>
      </c>
      <c r="AW17" t="e">
        <f t="shared" si="29"/>
        <v>#VALUE!</v>
      </c>
      <c r="AX17" t="e">
        <f t="shared" si="30"/>
        <v>#VALUE!</v>
      </c>
      <c r="AY17" t="e">
        <f t="shared" si="31"/>
        <v>#VALUE!</v>
      </c>
      <c r="AZ17" t="e">
        <f t="shared" si="32"/>
        <v>#VALUE!</v>
      </c>
      <c r="BA17" t="e">
        <f t="shared" si="33"/>
        <v>#VALUE!</v>
      </c>
      <c r="BB17" s="1" t="e">
        <f t="shared" si="34"/>
        <v>#DIV/0!</v>
      </c>
      <c r="BC17" s="1" t="e">
        <f t="shared" si="35"/>
        <v>#DIV/0!</v>
      </c>
      <c r="BD17" s="1" t="e">
        <f t="shared" si="36"/>
        <v>#DIV/0!</v>
      </c>
    </row>
    <row r="18" spans="2:56" x14ac:dyDescent="0.25">
      <c r="B18" s="10"/>
      <c r="E18" s="10"/>
      <c r="F18" s="9"/>
      <c r="G18" s="10"/>
      <c r="H18" s="15"/>
      <c r="I18" s="10"/>
      <c r="J18" s="9">
        <f t="shared" si="39"/>
        <v>0</v>
      </c>
      <c r="K18" s="6" t="e">
        <f t="shared" si="40"/>
        <v>#DIV/0!</v>
      </c>
      <c r="L18" s="6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5</v>
      </c>
      <c r="U18">
        <v>0.33</v>
      </c>
      <c r="V18">
        <v>0.315</v>
      </c>
      <c r="W18" t="e">
        <f t="shared" si="7"/>
        <v>#DIV/0!</v>
      </c>
      <c r="X18" t="e">
        <f t="shared" si="8"/>
        <v>#DIV/0!</v>
      </c>
      <c r="Y18">
        <v>1.9E-2</v>
      </c>
      <c r="Z18" t="e">
        <f t="shared" si="9"/>
        <v>#DIV/0!</v>
      </c>
      <c r="AA18" t="e">
        <f t="shared" si="10"/>
        <v>#DIV/0!</v>
      </c>
      <c r="AB18" t="e">
        <f t="shared" si="11"/>
        <v>#DIV/0!</v>
      </c>
      <c r="AC18" t="e">
        <f t="shared" si="12"/>
        <v>#DIV/0!</v>
      </c>
      <c r="AD18">
        <v>71</v>
      </c>
      <c r="AE18">
        <f t="shared" si="13"/>
        <v>0.53148318112676063</v>
      </c>
      <c r="AF18">
        <f t="shared" si="14"/>
        <v>0.33681571661971832</v>
      </c>
      <c r="AG18" t="e">
        <f t="shared" si="15"/>
        <v>#DIV/0!</v>
      </c>
      <c r="AH18" t="e">
        <f t="shared" si="38"/>
        <v>#DIV/0!</v>
      </c>
      <c r="AI18" t="e">
        <f t="shared" si="16"/>
        <v>#DIV/0!</v>
      </c>
      <c r="AJ18" t="e">
        <f t="shared" si="17"/>
        <v>#DIV/0!</v>
      </c>
      <c r="AK18">
        <v>0.18</v>
      </c>
      <c r="AL18" t="str">
        <f t="shared" si="18"/>
        <v/>
      </c>
      <c r="AM18" t="e">
        <f t="shared" si="19"/>
        <v>#DIV/0!</v>
      </c>
      <c r="AN18" t="e">
        <f t="shared" si="20"/>
        <v>#DIV/0!</v>
      </c>
      <c r="AO18">
        <f t="shared" si="21"/>
        <v>6.2</v>
      </c>
      <c r="AP18">
        <f t="shared" si="22"/>
        <v>0</v>
      </c>
      <c r="AQ18" t="e">
        <f t="shared" si="23"/>
        <v>#VALUE!</v>
      </c>
      <c r="AR18" t="e">
        <f t="shared" si="24"/>
        <v>#VALUE!</v>
      </c>
      <c r="AS18" t="e">
        <f t="shared" si="25"/>
        <v>#VALUE!</v>
      </c>
      <c r="AT18" t="e">
        <f t="shared" si="26"/>
        <v>#VALUE!</v>
      </c>
      <c r="AU18" t="e">
        <f t="shared" si="27"/>
        <v>#VALUE!</v>
      </c>
      <c r="AV18" t="e">
        <f t="shared" si="28"/>
        <v>#VALUE!</v>
      </c>
      <c r="AW18" t="e">
        <f t="shared" si="29"/>
        <v>#VALUE!</v>
      </c>
      <c r="AX18" t="e">
        <f t="shared" si="30"/>
        <v>#VALUE!</v>
      </c>
      <c r="AY18" t="e">
        <f t="shared" si="31"/>
        <v>#VALUE!</v>
      </c>
      <c r="AZ18" t="e">
        <f t="shared" si="32"/>
        <v>#VALUE!</v>
      </c>
      <c r="BA18" t="e">
        <f t="shared" si="33"/>
        <v>#VALUE!</v>
      </c>
      <c r="BB18" s="1" t="e">
        <f t="shared" si="34"/>
        <v>#DIV/0!</v>
      </c>
      <c r="BC18" s="1" t="e">
        <f t="shared" si="35"/>
        <v>#DIV/0!</v>
      </c>
      <c r="BD18" s="1" t="e">
        <f t="shared" si="36"/>
        <v>#DIV/0!</v>
      </c>
    </row>
    <row r="19" spans="2:56" x14ac:dyDescent="0.25">
      <c r="B19" s="10"/>
      <c r="E19" s="10"/>
      <c r="F19" s="9"/>
      <c r="G19" s="10"/>
      <c r="H19" s="15"/>
      <c r="I19" s="10"/>
      <c r="J19" s="9">
        <f t="shared" si="39"/>
        <v>0</v>
      </c>
      <c r="K19" s="6" t="e">
        <f t="shared" si="40"/>
        <v>#DIV/0!</v>
      </c>
      <c r="L19" s="6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5</v>
      </c>
      <c r="U19">
        <v>0.33</v>
      </c>
      <c r="V19">
        <v>0.315</v>
      </c>
      <c r="W19" t="e">
        <f t="shared" si="7"/>
        <v>#DIV/0!</v>
      </c>
      <c r="X19" t="e">
        <f t="shared" si="8"/>
        <v>#DIV/0!</v>
      </c>
      <c r="Y19">
        <v>1.9E-2</v>
      </c>
      <c r="Z19" t="e">
        <f t="shared" si="9"/>
        <v>#DIV/0!</v>
      </c>
      <c r="AA19" t="e">
        <f t="shared" si="10"/>
        <v>#DIV/0!</v>
      </c>
      <c r="AB19" t="e">
        <f t="shared" si="11"/>
        <v>#DIV/0!</v>
      </c>
      <c r="AC19" t="e">
        <f t="shared" si="12"/>
        <v>#DIV/0!</v>
      </c>
      <c r="AD19">
        <v>71</v>
      </c>
      <c r="AE19">
        <f t="shared" si="13"/>
        <v>0.53148318112676063</v>
      </c>
      <c r="AF19">
        <f t="shared" si="14"/>
        <v>0.33681571661971832</v>
      </c>
      <c r="AG19" t="e">
        <f t="shared" si="15"/>
        <v>#DIV/0!</v>
      </c>
      <c r="AH19" t="e">
        <f t="shared" si="38"/>
        <v>#DIV/0!</v>
      </c>
      <c r="AI19" t="e">
        <f t="shared" si="16"/>
        <v>#DIV/0!</v>
      </c>
      <c r="AJ19" t="e">
        <f t="shared" si="17"/>
        <v>#DIV/0!</v>
      </c>
      <c r="AK19">
        <v>0.18</v>
      </c>
      <c r="AL19" t="str">
        <f t="shared" si="18"/>
        <v/>
      </c>
      <c r="AM19" t="e">
        <f t="shared" si="19"/>
        <v>#DIV/0!</v>
      </c>
      <c r="AN19" t="e">
        <f t="shared" si="20"/>
        <v>#DIV/0!</v>
      </c>
      <c r="AO19">
        <f t="shared" si="21"/>
        <v>6.2</v>
      </c>
      <c r="AP19">
        <f t="shared" si="22"/>
        <v>0</v>
      </c>
      <c r="AQ19" t="e">
        <f t="shared" si="23"/>
        <v>#VALUE!</v>
      </c>
      <c r="AR19" t="e">
        <f t="shared" si="24"/>
        <v>#VALUE!</v>
      </c>
      <c r="AS19" t="e">
        <f t="shared" si="25"/>
        <v>#VALUE!</v>
      </c>
      <c r="AT19" t="e">
        <f t="shared" si="26"/>
        <v>#VALUE!</v>
      </c>
      <c r="AU19" t="e">
        <f t="shared" si="27"/>
        <v>#VALUE!</v>
      </c>
      <c r="AV19" t="e">
        <f t="shared" si="28"/>
        <v>#VALUE!</v>
      </c>
      <c r="AW19" t="e">
        <f t="shared" si="29"/>
        <v>#VALUE!</v>
      </c>
      <c r="AX19" t="e">
        <f t="shared" si="30"/>
        <v>#VALUE!</v>
      </c>
      <c r="AY19" t="e">
        <f t="shared" si="31"/>
        <v>#VALUE!</v>
      </c>
      <c r="AZ19" t="e">
        <f t="shared" si="32"/>
        <v>#VALUE!</v>
      </c>
      <c r="BA19" t="e">
        <f t="shared" si="33"/>
        <v>#VALUE!</v>
      </c>
      <c r="BB19" s="1" t="e">
        <f t="shared" si="34"/>
        <v>#DIV/0!</v>
      </c>
      <c r="BC19" s="1" t="e">
        <f t="shared" si="35"/>
        <v>#DIV/0!</v>
      </c>
      <c r="BD19" s="1" t="e">
        <f t="shared" si="36"/>
        <v>#DIV/0!</v>
      </c>
    </row>
    <row r="20" spans="2:56" x14ac:dyDescent="0.25">
      <c r="B20" s="10"/>
      <c r="E20" s="10"/>
      <c r="F20" s="9"/>
      <c r="G20" s="10"/>
      <c r="H20" s="15"/>
      <c r="I20" s="10"/>
      <c r="J20" s="9">
        <f t="shared" si="39"/>
        <v>0</v>
      </c>
      <c r="K20" s="6" t="e">
        <f t="shared" si="40"/>
        <v>#DIV/0!</v>
      </c>
      <c r="L20" s="6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5</v>
      </c>
      <c r="U20">
        <v>0.33</v>
      </c>
      <c r="V20">
        <v>0.315</v>
      </c>
      <c r="W20" t="e">
        <f t="shared" si="7"/>
        <v>#DIV/0!</v>
      </c>
      <c r="X20" t="e">
        <f t="shared" si="8"/>
        <v>#DIV/0!</v>
      </c>
      <c r="Y20">
        <v>1.9E-2</v>
      </c>
      <c r="Z20" t="e">
        <f t="shared" si="9"/>
        <v>#DIV/0!</v>
      </c>
      <c r="AA20" t="e">
        <f t="shared" si="10"/>
        <v>#DIV/0!</v>
      </c>
      <c r="AB20" t="e">
        <f t="shared" si="11"/>
        <v>#DIV/0!</v>
      </c>
      <c r="AC20" t="e">
        <f t="shared" si="12"/>
        <v>#DIV/0!</v>
      </c>
      <c r="AD20">
        <v>71</v>
      </c>
      <c r="AE20">
        <f t="shared" si="13"/>
        <v>0.53148318112676063</v>
      </c>
      <c r="AF20">
        <f t="shared" si="14"/>
        <v>0.33681571661971832</v>
      </c>
      <c r="AG20" t="e">
        <f t="shared" si="15"/>
        <v>#DIV/0!</v>
      </c>
      <c r="AH20" t="e">
        <f t="shared" si="38"/>
        <v>#DIV/0!</v>
      </c>
      <c r="AI20" t="e">
        <f t="shared" si="16"/>
        <v>#DIV/0!</v>
      </c>
      <c r="AJ20" t="e">
        <f t="shared" si="17"/>
        <v>#DIV/0!</v>
      </c>
      <c r="AK20">
        <v>0.18</v>
      </c>
      <c r="AL20" t="str">
        <f t="shared" si="18"/>
        <v/>
      </c>
      <c r="AM20" t="e">
        <f t="shared" si="19"/>
        <v>#DIV/0!</v>
      </c>
      <c r="AN20" t="e">
        <f t="shared" si="20"/>
        <v>#DIV/0!</v>
      </c>
      <c r="AO20">
        <f t="shared" si="21"/>
        <v>6.2</v>
      </c>
      <c r="AP20">
        <f t="shared" si="22"/>
        <v>0</v>
      </c>
      <c r="AQ20" t="e">
        <f t="shared" si="23"/>
        <v>#VALUE!</v>
      </c>
      <c r="AR20" t="e">
        <f t="shared" si="24"/>
        <v>#VALUE!</v>
      </c>
      <c r="AS20" t="e">
        <f t="shared" si="25"/>
        <v>#VALUE!</v>
      </c>
      <c r="AT20" t="e">
        <f t="shared" si="26"/>
        <v>#VALUE!</v>
      </c>
      <c r="AU20" t="e">
        <f t="shared" si="27"/>
        <v>#VALUE!</v>
      </c>
      <c r="AV20" t="e">
        <f t="shared" si="28"/>
        <v>#VALUE!</v>
      </c>
      <c r="AW20" t="e">
        <f t="shared" si="29"/>
        <v>#VALUE!</v>
      </c>
      <c r="AX20" t="e">
        <f t="shared" si="30"/>
        <v>#VALUE!</v>
      </c>
      <c r="AY20" t="e">
        <f t="shared" si="31"/>
        <v>#VALUE!</v>
      </c>
      <c r="AZ20" t="e">
        <f t="shared" si="32"/>
        <v>#VALUE!</v>
      </c>
      <c r="BA20" t="e">
        <f t="shared" si="33"/>
        <v>#VALUE!</v>
      </c>
      <c r="BB20" s="1" t="e">
        <f t="shared" si="34"/>
        <v>#DIV/0!</v>
      </c>
      <c r="BC20" s="1" t="e">
        <f t="shared" si="35"/>
        <v>#DIV/0!</v>
      </c>
      <c r="BD20" s="1" t="e">
        <f t="shared" si="36"/>
        <v>#DIV/0!</v>
      </c>
    </row>
    <row r="21" spans="2:56" x14ac:dyDescent="0.25">
      <c r="B21" s="10"/>
      <c r="E21" s="10"/>
      <c r="F21" s="9"/>
      <c r="G21" s="10"/>
      <c r="H21" s="15"/>
      <c r="I21" s="10"/>
      <c r="J21" s="9">
        <f t="shared" si="39"/>
        <v>0</v>
      </c>
      <c r="K21" s="6" t="e">
        <f t="shared" si="40"/>
        <v>#DIV/0!</v>
      </c>
      <c r="L21" s="6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5</v>
      </c>
      <c r="U21">
        <v>0.33</v>
      </c>
      <c r="V21">
        <v>0.315</v>
      </c>
      <c r="W21" t="e">
        <f t="shared" si="7"/>
        <v>#DIV/0!</v>
      </c>
      <c r="X21" t="e">
        <f t="shared" si="8"/>
        <v>#DIV/0!</v>
      </c>
      <c r="Y21">
        <v>1.9E-2</v>
      </c>
      <c r="Z21" t="e">
        <f t="shared" si="9"/>
        <v>#DIV/0!</v>
      </c>
      <c r="AA21" t="e">
        <f t="shared" si="10"/>
        <v>#DIV/0!</v>
      </c>
      <c r="AB21" t="e">
        <f t="shared" si="11"/>
        <v>#DIV/0!</v>
      </c>
      <c r="AC21" t="e">
        <f t="shared" si="12"/>
        <v>#DIV/0!</v>
      </c>
      <c r="AD21">
        <v>71</v>
      </c>
      <c r="AE21">
        <f t="shared" si="13"/>
        <v>0.53148318112676063</v>
      </c>
      <c r="AF21">
        <f t="shared" si="14"/>
        <v>0.33681571661971832</v>
      </c>
      <c r="AG21" t="e">
        <f t="shared" si="15"/>
        <v>#DIV/0!</v>
      </c>
      <c r="AH21" t="e">
        <f t="shared" si="38"/>
        <v>#DIV/0!</v>
      </c>
      <c r="AI21" t="e">
        <f t="shared" si="16"/>
        <v>#DIV/0!</v>
      </c>
      <c r="AJ21" t="e">
        <f t="shared" si="17"/>
        <v>#DIV/0!</v>
      </c>
      <c r="AK21">
        <v>0.18</v>
      </c>
      <c r="AL21" t="str">
        <f t="shared" si="18"/>
        <v/>
      </c>
      <c r="AM21" t="e">
        <f t="shared" si="19"/>
        <v>#DIV/0!</v>
      </c>
      <c r="AN21" t="e">
        <f t="shared" si="20"/>
        <v>#DIV/0!</v>
      </c>
      <c r="AO21">
        <f t="shared" si="21"/>
        <v>6.2</v>
      </c>
      <c r="AP21">
        <f t="shared" si="22"/>
        <v>0</v>
      </c>
      <c r="AQ21" t="e">
        <f t="shared" si="23"/>
        <v>#VALUE!</v>
      </c>
      <c r="AR21" t="e">
        <f t="shared" si="24"/>
        <v>#VALUE!</v>
      </c>
      <c r="AS21" t="e">
        <f t="shared" si="25"/>
        <v>#VALUE!</v>
      </c>
      <c r="AT21" t="e">
        <f t="shared" si="26"/>
        <v>#VALUE!</v>
      </c>
      <c r="AU21" t="e">
        <f t="shared" si="27"/>
        <v>#VALUE!</v>
      </c>
      <c r="AV21" t="e">
        <f t="shared" si="28"/>
        <v>#VALUE!</v>
      </c>
      <c r="AW21" t="e">
        <f t="shared" si="29"/>
        <v>#VALUE!</v>
      </c>
      <c r="AX21" t="e">
        <f t="shared" si="30"/>
        <v>#VALUE!</v>
      </c>
      <c r="AY21" t="e">
        <f t="shared" si="31"/>
        <v>#VALUE!</v>
      </c>
      <c r="AZ21" t="e">
        <f t="shared" si="32"/>
        <v>#VALUE!</v>
      </c>
      <c r="BA21" t="e">
        <f t="shared" si="33"/>
        <v>#VALUE!</v>
      </c>
      <c r="BB21" s="1" t="e">
        <f t="shared" si="34"/>
        <v>#DIV/0!</v>
      </c>
      <c r="BC21" s="1" t="e">
        <f t="shared" si="35"/>
        <v>#DIV/0!</v>
      </c>
      <c r="BD21" s="1" t="e">
        <f t="shared" si="36"/>
        <v>#DIV/0!</v>
      </c>
    </row>
    <row r="22" spans="2:56" x14ac:dyDescent="0.25">
      <c r="B22" s="10"/>
      <c r="E22" s="10"/>
      <c r="F22" s="15"/>
      <c r="G22" s="10"/>
      <c r="H22" s="15"/>
      <c r="I22" s="10"/>
      <c r="J22" s="9">
        <f t="shared" si="39"/>
        <v>0</v>
      </c>
      <c r="K22" s="6" t="e">
        <f t="shared" si="40"/>
        <v>#DIV/0!</v>
      </c>
      <c r="L22" s="6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5</v>
      </c>
      <c r="U22">
        <v>0.33</v>
      </c>
      <c r="V22">
        <v>0.315</v>
      </c>
      <c r="W22" t="e">
        <f t="shared" si="7"/>
        <v>#DIV/0!</v>
      </c>
      <c r="X22" t="e">
        <f t="shared" si="8"/>
        <v>#DIV/0!</v>
      </c>
      <c r="Y22">
        <v>1.9E-2</v>
      </c>
      <c r="Z22" t="e">
        <f t="shared" si="9"/>
        <v>#DIV/0!</v>
      </c>
      <c r="AA22" t="e">
        <f t="shared" si="10"/>
        <v>#DIV/0!</v>
      </c>
      <c r="AB22" t="e">
        <f t="shared" si="11"/>
        <v>#DIV/0!</v>
      </c>
      <c r="AC22" t="e">
        <f t="shared" si="12"/>
        <v>#DIV/0!</v>
      </c>
      <c r="AD22">
        <v>71</v>
      </c>
      <c r="AE22">
        <f t="shared" si="13"/>
        <v>0.53148318112676063</v>
      </c>
      <c r="AF22">
        <f t="shared" si="14"/>
        <v>0.33681571661971832</v>
      </c>
      <c r="AG22" t="e">
        <f t="shared" si="15"/>
        <v>#DIV/0!</v>
      </c>
      <c r="AH22" t="e">
        <f t="shared" si="38"/>
        <v>#DIV/0!</v>
      </c>
      <c r="AI22" t="e">
        <f t="shared" si="16"/>
        <v>#DIV/0!</v>
      </c>
      <c r="AJ22" t="e">
        <f t="shared" si="17"/>
        <v>#DIV/0!</v>
      </c>
      <c r="AK22">
        <v>0.18</v>
      </c>
      <c r="AL22" t="str">
        <f t="shared" si="18"/>
        <v/>
      </c>
      <c r="AM22" t="e">
        <f t="shared" si="19"/>
        <v>#DIV/0!</v>
      </c>
      <c r="AN22" t="e">
        <f t="shared" si="20"/>
        <v>#DIV/0!</v>
      </c>
      <c r="AO22">
        <f t="shared" si="21"/>
        <v>6.2</v>
      </c>
      <c r="AP22">
        <f t="shared" si="22"/>
        <v>0</v>
      </c>
      <c r="AQ22" t="e">
        <f t="shared" si="23"/>
        <v>#VALUE!</v>
      </c>
      <c r="AR22" t="e">
        <f t="shared" si="24"/>
        <v>#VALUE!</v>
      </c>
      <c r="AS22" t="e">
        <f t="shared" si="25"/>
        <v>#VALUE!</v>
      </c>
      <c r="AT22" t="e">
        <f t="shared" si="26"/>
        <v>#VALUE!</v>
      </c>
      <c r="AU22" t="e">
        <f t="shared" si="27"/>
        <v>#VALUE!</v>
      </c>
      <c r="AV22" t="e">
        <f t="shared" si="28"/>
        <v>#VALUE!</v>
      </c>
      <c r="AW22" t="e">
        <f t="shared" si="29"/>
        <v>#VALUE!</v>
      </c>
      <c r="AX22" t="e">
        <f t="shared" si="30"/>
        <v>#VALUE!</v>
      </c>
      <c r="AY22" t="e">
        <f t="shared" si="31"/>
        <v>#VALUE!</v>
      </c>
      <c r="AZ22" t="e">
        <f t="shared" si="32"/>
        <v>#VALUE!</v>
      </c>
      <c r="BA22" t="e">
        <f t="shared" si="33"/>
        <v>#VALUE!</v>
      </c>
      <c r="BB22" s="1" t="e">
        <f t="shared" si="34"/>
        <v>#DIV/0!</v>
      </c>
      <c r="BC22" s="1" t="e">
        <f t="shared" si="35"/>
        <v>#DIV/0!</v>
      </c>
      <c r="BD22" s="1" t="e">
        <f t="shared" si="36"/>
        <v>#DIV/0!</v>
      </c>
    </row>
    <row r="23" spans="2:56" x14ac:dyDescent="0.25">
      <c r="B23" s="10"/>
      <c r="E23" s="10"/>
      <c r="F23" s="15"/>
      <c r="G23" s="10"/>
      <c r="H23" s="15"/>
      <c r="I23" s="10"/>
      <c r="J23" s="9">
        <f t="shared" si="39"/>
        <v>0</v>
      </c>
      <c r="K23" s="6" t="e">
        <f t="shared" si="40"/>
        <v>#DIV/0!</v>
      </c>
      <c r="L23" s="6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5</v>
      </c>
      <c r="U23">
        <v>0.33</v>
      </c>
      <c r="V23">
        <v>0.315</v>
      </c>
      <c r="W23" t="e">
        <f t="shared" si="7"/>
        <v>#DIV/0!</v>
      </c>
      <c r="X23" t="e">
        <f t="shared" si="8"/>
        <v>#DIV/0!</v>
      </c>
      <c r="Y23">
        <v>1.9E-2</v>
      </c>
      <c r="Z23" t="e">
        <f t="shared" si="9"/>
        <v>#DIV/0!</v>
      </c>
      <c r="AA23" t="e">
        <f t="shared" si="10"/>
        <v>#DIV/0!</v>
      </c>
      <c r="AB23" t="e">
        <f t="shared" si="11"/>
        <v>#DIV/0!</v>
      </c>
      <c r="AC23" t="e">
        <f t="shared" si="12"/>
        <v>#DIV/0!</v>
      </c>
      <c r="AD23">
        <v>71</v>
      </c>
      <c r="AE23">
        <f t="shared" si="13"/>
        <v>0.53148318112676063</v>
      </c>
      <c r="AF23">
        <f t="shared" si="14"/>
        <v>0.33681571661971832</v>
      </c>
      <c r="AG23" t="e">
        <f t="shared" si="15"/>
        <v>#DIV/0!</v>
      </c>
      <c r="AH23" t="e">
        <f t="shared" si="38"/>
        <v>#DIV/0!</v>
      </c>
      <c r="AI23" t="e">
        <f t="shared" si="16"/>
        <v>#DIV/0!</v>
      </c>
      <c r="AJ23" t="e">
        <f t="shared" si="17"/>
        <v>#DIV/0!</v>
      </c>
      <c r="AK23">
        <v>0.18</v>
      </c>
      <c r="AL23" t="str">
        <f t="shared" si="18"/>
        <v/>
      </c>
      <c r="AM23" t="e">
        <f t="shared" si="19"/>
        <v>#DIV/0!</v>
      </c>
      <c r="AN23" t="e">
        <f t="shared" si="20"/>
        <v>#DIV/0!</v>
      </c>
      <c r="AO23">
        <f t="shared" si="21"/>
        <v>6.2</v>
      </c>
      <c r="AP23">
        <f t="shared" si="22"/>
        <v>0</v>
      </c>
      <c r="AQ23" t="e">
        <f t="shared" si="23"/>
        <v>#VALUE!</v>
      </c>
      <c r="AR23" t="e">
        <f t="shared" si="24"/>
        <v>#VALUE!</v>
      </c>
      <c r="AS23" t="e">
        <f t="shared" si="25"/>
        <v>#VALUE!</v>
      </c>
      <c r="AT23" t="e">
        <f t="shared" si="26"/>
        <v>#VALUE!</v>
      </c>
      <c r="AU23" t="e">
        <f t="shared" si="27"/>
        <v>#VALUE!</v>
      </c>
      <c r="AV23" t="e">
        <f t="shared" si="28"/>
        <v>#VALUE!</v>
      </c>
      <c r="AW23" t="e">
        <f t="shared" si="29"/>
        <v>#VALUE!</v>
      </c>
      <c r="AX23" t="e">
        <f t="shared" si="30"/>
        <v>#VALUE!</v>
      </c>
      <c r="AY23" t="e">
        <f t="shared" si="31"/>
        <v>#VALUE!</v>
      </c>
      <c r="AZ23" t="e">
        <f t="shared" si="32"/>
        <v>#VALUE!</v>
      </c>
      <c r="BA23" t="e">
        <f t="shared" si="33"/>
        <v>#VALUE!</v>
      </c>
      <c r="BB23" s="1" t="e">
        <f t="shared" si="34"/>
        <v>#DIV/0!</v>
      </c>
      <c r="BC23" s="1" t="e">
        <f t="shared" si="35"/>
        <v>#DIV/0!</v>
      </c>
      <c r="BD23" s="1" t="e">
        <f t="shared" si="36"/>
        <v>#DIV/0!</v>
      </c>
    </row>
    <row r="24" spans="2:56" x14ac:dyDescent="0.25">
      <c r="B24" s="10"/>
      <c r="E24" s="10"/>
      <c r="F24" s="15"/>
      <c r="G24" s="10"/>
      <c r="H24" s="15"/>
      <c r="I24" s="10"/>
      <c r="J24" s="9">
        <f t="shared" si="39"/>
        <v>0</v>
      </c>
      <c r="K24" s="6" t="e">
        <f t="shared" si="40"/>
        <v>#DIV/0!</v>
      </c>
      <c r="L24" s="6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5</v>
      </c>
      <c r="U24">
        <v>0.33</v>
      </c>
      <c r="V24">
        <v>0.315</v>
      </c>
      <c r="W24" t="e">
        <f t="shared" si="7"/>
        <v>#DIV/0!</v>
      </c>
      <c r="X24" t="e">
        <f t="shared" si="8"/>
        <v>#DIV/0!</v>
      </c>
      <c r="Y24">
        <v>1.9E-2</v>
      </c>
      <c r="Z24" t="e">
        <f t="shared" si="9"/>
        <v>#DIV/0!</v>
      </c>
      <c r="AA24" t="e">
        <f t="shared" si="10"/>
        <v>#DIV/0!</v>
      </c>
      <c r="AB24" t="e">
        <f t="shared" si="11"/>
        <v>#DIV/0!</v>
      </c>
      <c r="AC24" t="e">
        <f t="shared" si="12"/>
        <v>#DIV/0!</v>
      </c>
      <c r="AD24">
        <v>71</v>
      </c>
      <c r="AE24">
        <f t="shared" si="13"/>
        <v>0.53148318112676063</v>
      </c>
      <c r="AF24">
        <f t="shared" si="14"/>
        <v>0.33681571661971832</v>
      </c>
      <c r="AG24" t="e">
        <f t="shared" si="15"/>
        <v>#DIV/0!</v>
      </c>
      <c r="AH24" t="e">
        <f t="shared" si="38"/>
        <v>#DIV/0!</v>
      </c>
      <c r="AI24" t="e">
        <f t="shared" si="16"/>
        <v>#DIV/0!</v>
      </c>
      <c r="AJ24" t="e">
        <f t="shared" si="17"/>
        <v>#DIV/0!</v>
      </c>
      <c r="AK24">
        <v>0.18</v>
      </c>
      <c r="AL24" t="str">
        <f t="shared" si="18"/>
        <v/>
      </c>
      <c r="AM24" t="e">
        <f t="shared" si="19"/>
        <v>#DIV/0!</v>
      </c>
      <c r="AN24" t="e">
        <f t="shared" si="20"/>
        <v>#DIV/0!</v>
      </c>
      <c r="AO24">
        <f t="shared" si="21"/>
        <v>6.2</v>
      </c>
      <c r="AP24">
        <f t="shared" si="22"/>
        <v>0</v>
      </c>
      <c r="AQ24" t="e">
        <f t="shared" si="23"/>
        <v>#VALUE!</v>
      </c>
      <c r="AR24" t="e">
        <f t="shared" si="24"/>
        <v>#VALUE!</v>
      </c>
      <c r="AS24" t="e">
        <f t="shared" si="25"/>
        <v>#VALUE!</v>
      </c>
      <c r="AT24" t="e">
        <f t="shared" si="26"/>
        <v>#VALUE!</v>
      </c>
      <c r="AU24" t="e">
        <f t="shared" si="27"/>
        <v>#VALUE!</v>
      </c>
      <c r="AV24" t="e">
        <f t="shared" si="28"/>
        <v>#VALUE!</v>
      </c>
      <c r="AW24" t="e">
        <f t="shared" si="29"/>
        <v>#VALUE!</v>
      </c>
      <c r="AX24" t="e">
        <f t="shared" si="30"/>
        <v>#VALUE!</v>
      </c>
      <c r="AY24" t="e">
        <f t="shared" si="31"/>
        <v>#VALUE!</v>
      </c>
      <c r="AZ24" t="e">
        <f t="shared" si="32"/>
        <v>#VALUE!</v>
      </c>
      <c r="BA24" t="e">
        <f t="shared" si="33"/>
        <v>#VALUE!</v>
      </c>
      <c r="BB24" s="1" t="e">
        <f t="shared" si="34"/>
        <v>#DIV/0!</v>
      </c>
      <c r="BC24" s="1" t="e">
        <f t="shared" si="35"/>
        <v>#DIV/0!</v>
      </c>
      <c r="BD24" s="1" t="e">
        <f t="shared" si="36"/>
        <v>#DIV/0!</v>
      </c>
    </row>
    <row r="25" spans="2:56" x14ac:dyDescent="0.25">
      <c r="B25" s="10"/>
      <c r="E25" s="10"/>
      <c r="F25" s="15"/>
      <c r="G25" s="10"/>
      <c r="H25" s="15"/>
      <c r="I25" s="10"/>
      <c r="J25" s="9">
        <f t="shared" si="39"/>
        <v>0</v>
      </c>
      <c r="K25" s="6" t="e">
        <f t="shared" si="40"/>
        <v>#DIV/0!</v>
      </c>
      <c r="L25" s="6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5</v>
      </c>
      <c r="U25">
        <v>0.33</v>
      </c>
      <c r="V25">
        <v>0.315</v>
      </c>
      <c r="W25" t="e">
        <f t="shared" si="7"/>
        <v>#DIV/0!</v>
      </c>
      <c r="X25" t="e">
        <f t="shared" si="8"/>
        <v>#DIV/0!</v>
      </c>
      <c r="Y25">
        <v>1.9E-2</v>
      </c>
      <c r="Z25" t="e">
        <f t="shared" si="9"/>
        <v>#DIV/0!</v>
      </c>
      <c r="AA25" t="e">
        <f t="shared" si="10"/>
        <v>#DIV/0!</v>
      </c>
      <c r="AB25" t="e">
        <f t="shared" si="11"/>
        <v>#DIV/0!</v>
      </c>
      <c r="AC25" t="e">
        <f t="shared" si="12"/>
        <v>#DIV/0!</v>
      </c>
      <c r="AD25">
        <v>71</v>
      </c>
      <c r="AE25">
        <f t="shared" si="13"/>
        <v>0.53148318112676063</v>
      </c>
      <c r="AF25">
        <f t="shared" si="14"/>
        <v>0.33681571661971832</v>
      </c>
      <c r="AG25" t="e">
        <f t="shared" si="15"/>
        <v>#DIV/0!</v>
      </c>
      <c r="AH25" t="e">
        <f t="shared" si="38"/>
        <v>#DIV/0!</v>
      </c>
      <c r="AI25" t="e">
        <f t="shared" si="16"/>
        <v>#DIV/0!</v>
      </c>
      <c r="AJ25" t="e">
        <f t="shared" si="17"/>
        <v>#DIV/0!</v>
      </c>
      <c r="AK25">
        <v>0.18</v>
      </c>
      <c r="AL25" t="str">
        <f t="shared" si="18"/>
        <v/>
      </c>
      <c r="AM25" t="e">
        <f t="shared" si="19"/>
        <v>#DIV/0!</v>
      </c>
      <c r="AN25" t="e">
        <f t="shared" si="20"/>
        <v>#DIV/0!</v>
      </c>
      <c r="AO25">
        <f t="shared" si="21"/>
        <v>6.2</v>
      </c>
      <c r="AP25">
        <f t="shared" si="22"/>
        <v>0</v>
      </c>
      <c r="AQ25" t="e">
        <f t="shared" si="23"/>
        <v>#VALUE!</v>
      </c>
      <c r="AR25" t="e">
        <f t="shared" si="24"/>
        <v>#VALUE!</v>
      </c>
      <c r="AS25" t="e">
        <f t="shared" si="25"/>
        <v>#VALUE!</v>
      </c>
      <c r="AT25" t="e">
        <f t="shared" si="26"/>
        <v>#VALUE!</v>
      </c>
      <c r="AU25" t="e">
        <f t="shared" si="27"/>
        <v>#VALUE!</v>
      </c>
      <c r="AV25" t="e">
        <f t="shared" si="28"/>
        <v>#VALUE!</v>
      </c>
      <c r="AW25" t="e">
        <f t="shared" si="29"/>
        <v>#VALUE!</v>
      </c>
      <c r="AX25" t="e">
        <f t="shared" si="30"/>
        <v>#VALUE!</v>
      </c>
      <c r="AY25" t="e">
        <f t="shared" si="31"/>
        <v>#VALUE!</v>
      </c>
      <c r="AZ25" t="e">
        <f t="shared" si="32"/>
        <v>#VALUE!</v>
      </c>
      <c r="BA25" t="e">
        <f t="shared" si="33"/>
        <v>#VALUE!</v>
      </c>
      <c r="BB25" s="1" t="e">
        <f t="shared" si="34"/>
        <v>#DIV/0!</v>
      </c>
      <c r="BC25" s="1" t="e">
        <f t="shared" si="35"/>
        <v>#DIV/0!</v>
      </c>
      <c r="BD25" s="1" t="e">
        <f t="shared" si="36"/>
        <v>#DIV/0!</v>
      </c>
    </row>
    <row r="26" spans="2:56" x14ac:dyDescent="0.25">
      <c r="J26" s="9">
        <f t="shared" si="39"/>
        <v>0</v>
      </c>
      <c r="K26" s="6" t="e">
        <f t="shared" si="40"/>
        <v>#DIV/0!</v>
      </c>
      <c r="L26" s="6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5</v>
      </c>
      <c r="U26">
        <v>0.33</v>
      </c>
      <c r="V26">
        <v>0.315</v>
      </c>
      <c r="W26" t="e">
        <f t="shared" si="7"/>
        <v>#DIV/0!</v>
      </c>
      <c r="X26" t="e">
        <f t="shared" si="8"/>
        <v>#DIV/0!</v>
      </c>
      <c r="Y26">
        <v>1.9E-2</v>
      </c>
      <c r="Z26" t="e">
        <f t="shared" si="9"/>
        <v>#DIV/0!</v>
      </c>
      <c r="AA26" t="e">
        <f t="shared" si="10"/>
        <v>#DIV/0!</v>
      </c>
      <c r="AB26" t="e">
        <f t="shared" si="11"/>
        <v>#DIV/0!</v>
      </c>
      <c r="AC26" t="e">
        <f t="shared" si="12"/>
        <v>#DIV/0!</v>
      </c>
      <c r="AD26">
        <v>71</v>
      </c>
      <c r="AE26">
        <f t="shared" si="13"/>
        <v>0.53148318112676063</v>
      </c>
      <c r="AF26">
        <f t="shared" si="14"/>
        <v>0.33681571661971832</v>
      </c>
      <c r="AG26" t="e">
        <f t="shared" si="15"/>
        <v>#DIV/0!</v>
      </c>
      <c r="AH26" t="e">
        <f t="shared" si="38"/>
        <v>#DIV/0!</v>
      </c>
      <c r="AI26" t="e">
        <f t="shared" si="16"/>
        <v>#DIV/0!</v>
      </c>
      <c r="AJ26" t="e">
        <f t="shared" si="17"/>
        <v>#DIV/0!</v>
      </c>
      <c r="AK26">
        <v>0.18</v>
      </c>
      <c r="AL26" t="str">
        <f t="shared" si="18"/>
        <v/>
      </c>
      <c r="AM26" t="e">
        <f t="shared" si="19"/>
        <v>#DIV/0!</v>
      </c>
      <c r="AN26" t="e">
        <f t="shared" si="20"/>
        <v>#DIV/0!</v>
      </c>
      <c r="AO26">
        <f t="shared" si="21"/>
        <v>6.2</v>
      </c>
      <c r="AP26">
        <f t="shared" si="22"/>
        <v>0</v>
      </c>
      <c r="AQ26" t="e">
        <f t="shared" si="23"/>
        <v>#VALUE!</v>
      </c>
      <c r="AR26" t="e">
        <f t="shared" si="24"/>
        <v>#VALUE!</v>
      </c>
      <c r="AS26" t="e">
        <f t="shared" si="25"/>
        <v>#VALUE!</v>
      </c>
      <c r="AT26" t="e">
        <f t="shared" si="26"/>
        <v>#VALUE!</v>
      </c>
      <c r="AU26" t="e">
        <f t="shared" si="27"/>
        <v>#VALUE!</v>
      </c>
      <c r="AV26" t="e">
        <f t="shared" si="28"/>
        <v>#VALUE!</v>
      </c>
      <c r="AW26" t="e">
        <f t="shared" si="29"/>
        <v>#VALUE!</v>
      </c>
      <c r="AX26" t="e">
        <f t="shared" si="30"/>
        <v>#VALUE!</v>
      </c>
      <c r="AY26" t="e">
        <f t="shared" si="31"/>
        <v>#VALUE!</v>
      </c>
      <c r="AZ26" t="e">
        <f t="shared" si="32"/>
        <v>#VALUE!</v>
      </c>
      <c r="BA26" t="e">
        <f t="shared" si="33"/>
        <v>#VALUE!</v>
      </c>
      <c r="BB26" s="1" t="e">
        <f t="shared" si="34"/>
        <v>#DIV/0!</v>
      </c>
      <c r="BC26" s="1" t="e">
        <f t="shared" si="35"/>
        <v>#DIV/0!</v>
      </c>
      <c r="BD26" s="1" t="e">
        <f t="shared" si="36"/>
        <v>#DIV/0!</v>
      </c>
    </row>
    <row r="27" spans="2:56" x14ac:dyDescent="0.25">
      <c r="J27" s="9">
        <f t="shared" si="39"/>
        <v>0</v>
      </c>
      <c r="K27" s="6" t="e">
        <f t="shared" si="40"/>
        <v>#DIV/0!</v>
      </c>
      <c r="L27" s="6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5</v>
      </c>
      <c r="U27">
        <v>0.33</v>
      </c>
      <c r="V27">
        <v>0.315</v>
      </c>
      <c r="W27" t="e">
        <f t="shared" si="7"/>
        <v>#DIV/0!</v>
      </c>
      <c r="X27" t="e">
        <f t="shared" si="8"/>
        <v>#DIV/0!</v>
      </c>
      <c r="Y27">
        <v>1.9E-2</v>
      </c>
      <c r="Z27" t="e">
        <f t="shared" si="9"/>
        <v>#DIV/0!</v>
      </c>
      <c r="AA27" t="e">
        <f t="shared" si="10"/>
        <v>#DIV/0!</v>
      </c>
      <c r="AB27" t="e">
        <f t="shared" si="11"/>
        <v>#DIV/0!</v>
      </c>
      <c r="AC27" t="e">
        <f t="shared" si="12"/>
        <v>#DIV/0!</v>
      </c>
      <c r="AD27">
        <v>71</v>
      </c>
      <c r="AE27">
        <f t="shared" si="13"/>
        <v>0.53148318112676063</v>
      </c>
      <c r="AF27">
        <f t="shared" si="14"/>
        <v>0.33681571661971832</v>
      </c>
      <c r="AG27" t="e">
        <f t="shared" si="15"/>
        <v>#DIV/0!</v>
      </c>
      <c r="AH27" t="e">
        <f t="shared" si="38"/>
        <v>#DIV/0!</v>
      </c>
      <c r="AI27" t="e">
        <f t="shared" si="16"/>
        <v>#DIV/0!</v>
      </c>
      <c r="AJ27" t="e">
        <f t="shared" si="17"/>
        <v>#DIV/0!</v>
      </c>
      <c r="AK27">
        <v>0.18</v>
      </c>
      <c r="AL27" t="str">
        <f t="shared" si="18"/>
        <v/>
      </c>
      <c r="AM27" t="e">
        <f t="shared" si="19"/>
        <v>#DIV/0!</v>
      </c>
      <c r="AN27" t="e">
        <f t="shared" si="20"/>
        <v>#DIV/0!</v>
      </c>
      <c r="AO27">
        <f t="shared" si="21"/>
        <v>6.2</v>
      </c>
      <c r="AP27">
        <f t="shared" si="22"/>
        <v>0</v>
      </c>
      <c r="AQ27" t="e">
        <f t="shared" si="23"/>
        <v>#VALUE!</v>
      </c>
      <c r="AR27" t="e">
        <f t="shared" si="24"/>
        <v>#VALUE!</v>
      </c>
      <c r="AS27" t="e">
        <f t="shared" si="25"/>
        <v>#VALUE!</v>
      </c>
      <c r="AT27" t="e">
        <f t="shared" si="26"/>
        <v>#VALUE!</v>
      </c>
      <c r="AU27" t="e">
        <f t="shared" si="27"/>
        <v>#VALUE!</v>
      </c>
      <c r="AV27" t="e">
        <f t="shared" si="28"/>
        <v>#VALUE!</v>
      </c>
      <c r="AW27" t="e">
        <f t="shared" si="29"/>
        <v>#VALUE!</v>
      </c>
      <c r="AX27" t="e">
        <f t="shared" si="30"/>
        <v>#VALUE!</v>
      </c>
      <c r="AY27" t="e">
        <f t="shared" si="31"/>
        <v>#VALUE!</v>
      </c>
      <c r="AZ27" t="e">
        <f t="shared" si="32"/>
        <v>#VALUE!</v>
      </c>
      <c r="BA27" t="e">
        <f t="shared" si="33"/>
        <v>#VALUE!</v>
      </c>
      <c r="BB27" s="1" t="e">
        <f t="shared" si="34"/>
        <v>#DIV/0!</v>
      </c>
      <c r="BC27" s="1" t="e">
        <f t="shared" si="35"/>
        <v>#DIV/0!</v>
      </c>
      <c r="BD27" s="1" t="e">
        <f t="shared" si="36"/>
        <v>#DIV/0!</v>
      </c>
    </row>
    <row r="28" spans="2:56" x14ac:dyDescent="0.25">
      <c r="H28" s="9"/>
      <c r="J28" s="9">
        <f t="shared" si="39"/>
        <v>0</v>
      </c>
      <c r="K28" s="6" t="e">
        <f t="shared" si="40"/>
        <v>#DIV/0!</v>
      </c>
      <c r="L28" s="6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5</v>
      </c>
      <c r="U28">
        <v>0.33</v>
      </c>
      <c r="V28">
        <v>0.315</v>
      </c>
      <c r="W28" t="e">
        <f t="shared" si="7"/>
        <v>#DIV/0!</v>
      </c>
      <c r="X28" t="e">
        <f t="shared" si="8"/>
        <v>#DIV/0!</v>
      </c>
      <c r="Y28">
        <v>1.9E-2</v>
      </c>
      <c r="Z28" t="e">
        <f t="shared" si="9"/>
        <v>#DIV/0!</v>
      </c>
      <c r="AA28" t="e">
        <f t="shared" si="10"/>
        <v>#DIV/0!</v>
      </c>
      <c r="AB28" t="e">
        <f t="shared" si="11"/>
        <v>#DIV/0!</v>
      </c>
      <c r="AC28" t="e">
        <f t="shared" si="12"/>
        <v>#DIV/0!</v>
      </c>
      <c r="AD28">
        <v>71</v>
      </c>
      <c r="AE28">
        <f t="shared" si="13"/>
        <v>0.53148318112676063</v>
      </c>
      <c r="AF28">
        <f t="shared" si="14"/>
        <v>0.33681571661971832</v>
      </c>
      <c r="AG28" t="e">
        <f t="shared" si="15"/>
        <v>#DIV/0!</v>
      </c>
      <c r="AH28" t="e">
        <f t="shared" si="38"/>
        <v>#DIV/0!</v>
      </c>
      <c r="AI28" t="e">
        <f t="shared" si="16"/>
        <v>#DIV/0!</v>
      </c>
      <c r="AJ28" t="e">
        <f t="shared" si="17"/>
        <v>#DIV/0!</v>
      </c>
      <c r="AK28">
        <v>0.18</v>
      </c>
      <c r="AL28" t="str">
        <f t="shared" si="18"/>
        <v/>
      </c>
      <c r="AM28" t="e">
        <f t="shared" si="19"/>
        <v>#DIV/0!</v>
      </c>
      <c r="AN28" t="e">
        <f t="shared" si="20"/>
        <v>#DIV/0!</v>
      </c>
      <c r="AO28">
        <f t="shared" si="21"/>
        <v>6.2</v>
      </c>
      <c r="AP28">
        <f t="shared" si="22"/>
        <v>0</v>
      </c>
      <c r="AQ28" t="e">
        <f t="shared" si="23"/>
        <v>#VALUE!</v>
      </c>
      <c r="AR28" t="e">
        <f t="shared" si="24"/>
        <v>#VALUE!</v>
      </c>
      <c r="AS28" t="e">
        <f t="shared" si="25"/>
        <v>#VALUE!</v>
      </c>
      <c r="AT28" t="e">
        <f t="shared" si="26"/>
        <v>#VALUE!</v>
      </c>
      <c r="AU28" t="e">
        <f t="shared" si="27"/>
        <v>#VALUE!</v>
      </c>
      <c r="AV28" t="e">
        <f t="shared" si="28"/>
        <v>#VALUE!</v>
      </c>
      <c r="AW28" t="e">
        <f t="shared" si="29"/>
        <v>#VALUE!</v>
      </c>
      <c r="AX28" t="e">
        <f t="shared" si="30"/>
        <v>#VALUE!</v>
      </c>
      <c r="AY28" t="e">
        <f t="shared" si="31"/>
        <v>#VALUE!</v>
      </c>
      <c r="AZ28" t="e">
        <f t="shared" si="32"/>
        <v>#VALUE!</v>
      </c>
      <c r="BA28" t="e">
        <f t="shared" si="33"/>
        <v>#VALUE!</v>
      </c>
      <c r="BB28" s="1" t="e">
        <f t="shared" si="34"/>
        <v>#DIV/0!</v>
      </c>
      <c r="BC28" s="1" t="e">
        <f t="shared" si="35"/>
        <v>#DIV/0!</v>
      </c>
      <c r="BD28" s="1" t="e">
        <f t="shared" si="36"/>
        <v>#DIV/0!</v>
      </c>
    </row>
    <row r="29" spans="2:56" x14ac:dyDescent="0.25">
      <c r="J29" s="9">
        <f t="shared" si="39"/>
        <v>0</v>
      </c>
      <c r="K29" s="6" t="e">
        <f t="shared" si="40"/>
        <v>#DIV/0!</v>
      </c>
      <c r="L29" s="6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5</v>
      </c>
      <c r="U29">
        <v>0.33</v>
      </c>
      <c r="V29">
        <v>0.315</v>
      </c>
      <c r="W29" t="e">
        <f t="shared" si="7"/>
        <v>#DIV/0!</v>
      </c>
      <c r="X29" t="e">
        <f t="shared" si="8"/>
        <v>#DIV/0!</v>
      </c>
      <c r="Y29">
        <v>1.9E-2</v>
      </c>
      <c r="Z29" t="e">
        <f t="shared" si="9"/>
        <v>#DIV/0!</v>
      </c>
      <c r="AA29" t="e">
        <f t="shared" si="10"/>
        <v>#DIV/0!</v>
      </c>
      <c r="AB29" t="e">
        <f t="shared" si="11"/>
        <v>#DIV/0!</v>
      </c>
      <c r="AC29" t="e">
        <f t="shared" si="12"/>
        <v>#DIV/0!</v>
      </c>
      <c r="AD29">
        <v>71</v>
      </c>
      <c r="AE29">
        <f t="shared" si="13"/>
        <v>0.53148318112676063</v>
      </c>
      <c r="AF29">
        <f t="shared" si="14"/>
        <v>0.33681571661971832</v>
      </c>
      <c r="AG29" t="e">
        <f t="shared" si="15"/>
        <v>#DIV/0!</v>
      </c>
      <c r="AH29" t="e">
        <f t="shared" si="38"/>
        <v>#DIV/0!</v>
      </c>
      <c r="AI29" t="e">
        <f t="shared" si="16"/>
        <v>#DIV/0!</v>
      </c>
      <c r="AJ29" t="e">
        <f t="shared" si="17"/>
        <v>#DIV/0!</v>
      </c>
      <c r="AK29">
        <v>0.18</v>
      </c>
      <c r="AL29" t="str">
        <f t="shared" si="18"/>
        <v/>
      </c>
      <c r="AM29" t="e">
        <f t="shared" si="19"/>
        <v>#DIV/0!</v>
      </c>
      <c r="AN29" t="e">
        <f t="shared" si="20"/>
        <v>#DIV/0!</v>
      </c>
      <c r="AO29">
        <f t="shared" si="21"/>
        <v>6.2</v>
      </c>
      <c r="AP29">
        <f t="shared" si="22"/>
        <v>0</v>
      </c>
      <c r="AQ29" t="e">
        <f t="shared" si="23"/>
        <v>#VALUE!</v>
      </c>
      <c r="AR29" t="e">
        <f t="shared" si="24"/>
        <v>#VALUE!</v>
      </c>
      <c r="AS29" t="e">
        <f t="shared" si="25"/>
        <v>#VALUE!</v>
      </c>
      <c r="AT29" t="e">
        <f t="shared" si="26"/>
        <v>#VALUE!</v>
      </c>
      <c r="AU29" t="e">
        <f t="shared" si="27"/>
        <v>#VALUE!</v>
      </c>
      <c r="AV29" t="e">
        <f t="shared" si="28"/>
        <v>#VALUE!</v>
      </c>
      <c r="AW29" t="e">
        <f t="shared" si="29"/>
        <v>#VALUE!</v>
      </c>
      <c r="AX29" t="e">
        <f t="shared" si="30"/>
        <v>#VALUE!</v>
      </c>
      <c r="AY29" t="e">
        <f t="shared" si="31"/>
        <v>#VALUE!</v>
      </c>
      <c r="AZ29" t="e">
        <f t="shared" si="32"/>
        <v>#VALUE!</v>
      </c>
      <c r="BA29" t="e">
        <f t="shared" si="33"/>
        <v>#VALUE!</v>
      </c>
      <c r="BB29" s="1" t="e">
        <f t="shared" si="34"/>
        <v>#DIV/0!</v>
      </c>
      <c r="BC29" s="1" t="e">
        <f t="shared" si="35"/>
        <v>#DIV/0!</v>
      </c>
      <c r="BD29" s="1" t="e">
        <f t="shared" si="36"/>
        <v>#DIV/0!</v>
      </c>
    </row>
    <row r="30" spans="2:56" x14ac:dyDescent="0.25">
      <c r="J30" s="9">
        <f t="shared" si="39"/>
        <v>0</v>
      </c>
      <c r="K30" s="6" t="e">
        <f t="shared" si="40"/>
        <v>#DIV/0!</v>
      </c>
      <c r="L30" s="6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5</v>
      </c>
      <c r="U30">
        <v>0.33</v>
      </c>
      <c r="V30">
        <v>0.315</v>
      </c>
      <c r="W30" t="e">
        <f t="shared" si="7"/>
        <v>#DIV/0!</v>
      </c>
      <c r="X30" t="e">
        <f t="shared" si="8"/>
        <v>#DIV/0!</v>
      </c>
      <c r="Y30">
        <v>1.9E-2</v>
      </c>
      <c r="Z30" t="e">
        <f t="shared" si="9"/>
        <v>#DIV/0!</v>
      </c>
      <c r="AA30" t="e">
        <f t="shared" si="10"/>
        <v>#DIV/0!</v>
      </c>
      <c r="AB30" t="e">
        <f t="shared" si="11"/>
        <v>#DIV/0!</v>
      </c>
      <c r="AC30" t="e">
        <f t="shared" si="12"/>
        <v>#DIV/0!</v>
      </c>
      <c r="AD30">
        <v>71</v>
      </c>
      <c r="AE30">
        <f t="shared" si="13"/>
        <v>0.53148318112676063</v>
      </c>
      <c r="AF30">
        <f t="shared" si="14"/>
        <v>0.33681571661971832</v>
      </c>
      <c r="AG30" t="e">
        <f t="shared" si="15"/>
        <v>#DIV/0!</v>
      </c>
      <c r="AH30" t="e">
        <f t="shared" si="38"/>
        <v>#DIV/0!</v>
      </c>
      <c r="AI30" t="e">
        <f t="shared" si="16"/>
        <v>#DIV/0!</v>
      </c>
      <c r="AJ30" t="e">
        <f t="shared" si="17"/>
        <v>#DIV/0!</v>
      </c>
      <c r="AK30">
        <v>0.18</v>
      </c>
      <c r="AL30" t="str">
        <f t="shared" si="18"/>
        <v/>
      </c>
      <c r="AM30" t="e">
        <f t="shared" si="19"/>
        <v>#DIV/0!</v>
      </c>
      <c r="AN30" t="e">
        <f t="shared" si="20"/>
        <v>#DIV/0!</v>
      </c>
      <c r="AO30">
        <f t="shared" si="21"/>
        <v>6.2</v>
      </c>
      <c r="AP30">
        <f t="shared" si="22"/>
        <v>0</v>
      </c>
      <c r="AQ30" t="e">
        <f t="shared" si="23"/>
        <v>#VALUE!</v>
      </c>
      <c r="AR30" t="e">
        <f t="shared" si="24"/>
        <v>#VALUE!</v>
      </c>
      <c r="AS30" t="e">
        <f t="shared" si="25"/>
        <v>#VALUE!</v>
      </c>
      <c r="AT30" t="e">
        <f t="shared" si="26"/>
        <v>#VALUE!</v>
      </c>
      <c r="AU30" t="e">
        <f t="shared" si="27"/>
        <v>#VALUE!</v>
      </c>
      <c r="AV30" t="e">
        <f t="shared" si="28"/>
        <v>#VALUE!</v>
      </c>
      <c r="AW30" t="e">
        <f t="shared" si="29"/>
        <v>#VALUE!</v>
      </c>
      <c r="AX30" t="e">
        <f t="shared" si="30"/>
        <v>#VALUE!</v>
      </c>
      <c r="AY30" t="e">
        <f t="shared" si="31"/>
        <v>#VALUE!</v>
      </c>
      <c r="AZ30" t="e">
        <f t="shared" si="32"/>
        <v>#VALUE!</v>
      </c>
      <c r="BA30" t="e">
        <f t="shared" si="33"/>
        <v>#VALUE!</v>
      </c>
      <c r="BB30" s="1" t="e">
        <f t="shared" si="34"/>
        <v>#DIV/0!</v>
      </c>
      <c r="BC30" s="1" t="e">
        <f t="shared" si="35"/>
        <v>#DIV/0!</v>
      </c>
      <c r="BD30" s="1" t="e">
        <f t="shared" si="36"/>
        <v>#DIV/0!</v>
      </c>
    </row>
    <row r="31" spans="2:56" x14ac:dyDescent="0.25">
      <c r="J31" s="9">
        <f t="shared" si="39"/>
        <v>0</v>
      </c>
      <c r="K31" s="6" t="e">
        <f t="shared" si="40"/>
        <v>#DIV/0!</v>
      </c>
      <c r="L31" s="6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5</v>
      </c>
      <c r="U31">
        <v>0.33</v>
      </c>
      <c r="V31">
        <v>0.315</v>
      </c>
      <c r="W31" t="e">
        <f t="shared" si="7"/>
        <v>#DIV/0!</v>
      </c>
      <c r="X31" t="e">
        <f t="shared" si="8"/>
        <v>#DIV/0!</v>
      </c>
      <c r="Y31">
        <v>1.9E-2</v>
      </c>
      <c r="Z31" t="e">
        <f t="shared" si="9"/>
        <v>#DIV/0!</v>
      </c>
      <c r="AA31" t="e">
        <f t="shared" si="10"/>
        <v>#DIV/0!</v>
      </c>
      <c r="AB31" t="e">
        <f t="shared" si="11"/>
        <v>#DIV/0!</v>
      </c>
      <c r="AC31" t="e">
        <f t="shared" si="12"/>
        <v>#DIV/0!</v>
      </c>
      <c r="AD31">
        <v>71</v>
      </c>
      <c r="AE31">
        <f t="shared" si="13"/>
        <v>0.53148318112676063</v>
      </c>
      <c r="AF31">
        <f t="shared" si="14"/>
        <v>0.33681571661971832</v>
      </c>
      <c r="AG31" t="e">
        <f t="shared" si="15"/>
        <v>#DIV/0!</v>
      </c>
      <c r="AH31" t="e">
        <f t="shared" si="38"/>
        <v>#DIV/0!</v>
      </c>
      <c r="AI31" t="e">
        <f t="shared" si="16"/>
        <v>#DIV/0!</v>
      </c>
      <c r="AJ31" t="e">
        <f t="shared" si="17"/>
        <v>#DIV/0!</v>
      </c>
      <c r="AK31">
        <v>0.18</v>
      </c>
      <c r="AL31" t="str">
        <f t="shared" si="18"/>
        <v/>
      </c>
      <c r="AM31" t="e">
        <f t="shared" si="19"/>
        <v>#DIV/0!</v>
      </c>
      <c r="AN31" t="e">
        <f t="shared" si="20"/>
        <v>#DIV/0!</v>
      </c>
      <c r="AO31">
        <f t="shared" si="21"/>
        <v>6.2</v>
      </c>
      <c r="AP31">
        <f t="shared" si="22"/>
        <v>0</v>
      </c>
      <c r="AQ31" t="e">
        <f t="shared" si="23"/>
        <v>#VALUE!</v>
      </c>
      <c r="AR31" t="e">
        <f t="shared" si="24"/>
        <v>#VALUE!</v>
      </c>
      <c r="AS31" t="e">
        <f t="shared" si="25"/>
        <v>#VALUE!</v>
      </c>
      <c r="AT31" t="e">
        <f t="shared" si="26"/>
        <v>#VALUE!</v>
      </c>
      <c r="AU31" t="e">
        <f t="shared" si="27"/>
        <v>#VALUE!</v>
      </c>
      <c r="AV31" t="e">
        <f t="shared" si="28"/>
        <v>#VALUE!</v>
      </c>
      <c r="AW31" t="e">
        <f t="shared" si="29"/>
        <v>#VALUE!</v>
      </c>
      <c r="AX31" t="e">
        <f t="shared" si="30"/>
        <v>#VALUE!</v>
      </c>
      <c r="AY31" t="e">
        <f t="shared" si="31"/>
        <v>#VALUE!</v>
      </c>
      <c r="AZ31" t="e">
        <f t="shared" si="32"/>
        <v>#VALUE!</v>
      </c>
      <c r="BA31" t="e">
        <f t="shared" si="33"/>
        <v>#VALUE!</v>
      </c>
      <c r="BB31" s="1" t="e">
        <f t="shared" si="34"/>
        <v>#DIV/0!</v>
      </c>
      <c r="BC31" s="1" t="e">
        <f t="shared" si="35"/>
        <v>#DIV/0!</v>
      </c>
      <c r="BD31" s="1" t="e">
        <f t="shared" si="36"/>
        <v>#DIV/0!</v>
      </c>
    </row>
    <row r="32" spans="2:56" x14ac:dyDescent="0.25">
      <c r="J32" s="9">
        <f t="shared" si="39"/>
        <v>0</v>
      </c>
      <c r="K32" s="6" t="e">
        <f t="shared" si="40"/>
        <v>#DIV/0!</v>
      </c>
      <c r="L32" s="6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5</v>
      </c>
      <c r="U32">
        <v>0.33</v>
      </c>
      <c r="V32">
        <v>0.315</v>
      </c>
      <c r="W32" t="e">
        <f t="shared" si="7"/>
        <v>#DIV/0!</v>
      </c>
      <c r="X32" t="e">
        <f t="shared" si="8"/>
        <v>#DIV/0!</v>
      </c>
      <c r="Y32">
        <v>1.9E-2</v>
      </c>
      <c r="Z32" t="e">
        <f t="shared" si="9"/>
        <v>#DIV/0!</v>
      </c>
      <c r="AA32" t="e">
        <f t="shared" si="10"/>
        <v>#DIV/0!</v>
      </c>
      <c r="AB32" t="e">
        <f t="shared" si="11"/>
        <v>#DIV/0!</v>
      </c>
      <c r="AC32" t="e">
        <f t="shared" si="12"/>
        <v>#DIV/0!</v>
      </c>
      <c r="AD32">
        <v>71</v>
      </c>
      <c r="AE32">
        <f t="shared" si="13"/>
        <v>0.53148318112676063</v>
      </c>
      <c r="AF32">
        <f t="shared" si="14"/>
        <v>0.33681571661971832</v>
      </c>
      <c r="AG32" t="e">
        <f t="shared" si="15"/>
        <v>#DIV/0!</v>
      </c>
      <c r="AH32" t="e">
        <f t="shared" si="38"/>
        <v>#DIV/0!</v>
      </c>
      <c r="AI32" t="e">
        <f t="shared" si="16"/>
        <v>#DIV/0!</v>
      </c>
      <c r="AJ32" t="e">
        <f t="shared" si="17"/>
        <v>#DIV/0!</v>
      </c>
      <c r="AK32">
        <v>0.18</v>
      </c>
      <c r="AL32" t="str">
        <f t="shared" si="18"/>
        <v/>
      </c>
      <c r="AM32" t="e">
        <f t="shared" si="19"/>
        <v>#DIV/0!</v>
      </c>
      <c r="AN32" t="e">
        <f t="shared" si="20"/>
        <v>#DIV/0!</v>
      </c>
      <c r="AO32">
        <f t="shared" si="21"/>
        <v>6.2</v>
      </c>
      <c r="AP32">
        <f t="shared" si="22"/>
        <v>0</v>
      </c>
      <c r="AQ32" t="e">
        <f t="shared" si="23"/>
        <v>#VALUE!</v>
      </c>
      <c r="AR32" t="e">
        <f t="shared" si="24"/>
        <v>#VALUE!</v>
      </c>
      <c r="AS32" t="e">
        <f t="shared" si="25"/>
        <v>#VALUE!</v>
      </c>
      <c r="AT32" t="e">
        <f t="shared" si="26"/>
        <v>#VALUE!</v>
      </c>
      <c r="AU32" t="e">
        <f t="shared" si="27"/>
        <v>#VALUE!</v>
      </c>
      <c r="AV32" t="e">
        <f t="shared" si="28"/>
        <v>#VALUE!</v>
      </c>
      <c r="AW32" t="e">
        <f t="shared" si="29"/>
        <v>#VALUE!</v>
      </c>
      <c r="AX32" t="e">
        <f t="shared" si="30"/>
        <v>#VALUE!</v>
      </c>
      <c r="AY32" t="e">
        <f t="shared" si="31"/>
        <v>#VALUE!</v>
      </c>
      <c r="AZ32" t="e">
        <f t="shared" si="32"/>
        <v>#VALUE!</v>
      </c>
      <c r="BA32" t="e">
        <f t="shared" si="33"/>
        <v>#VALUE!</v>
      </c>
      <c r="BB32" s="1" t="e">
        <f t="shared" si="34"/>
        <v>#DIV/0!</v>
      </c>
      <c r="BC32" s="1" t="e">
        <f t="shared" si="35"/>
        <v>#DIV/0!</v>
      </c>
      <c r="BD32" s="1" t="e">
        <f t="shared" si="36"/>
        <v>#DIV/0!</v>
      </c>
    </row>
    <row r="33" spans="10:56" x14ac:dyDescent="0.25">
      <c r="J33" s="9">
        <f t="shared" si="39"/>
        <v>0</v>
      </c>
      <c r="K33" s="6" t="e">
        <f t="shared" si="40"/>
        <v>#DIV/0!</v>
      </c>
      <c r="L33" s="6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5</v>
      </c>
      <c r="U33">
        <v>0.33</v>
      </c>
      <c r="V33">
        <v>0.315</v>
      </c>
      <c r="W33" t="e">
        <f t="shared" si="7"/>
        <v>#DIV/0!</v>
      </c>
      <c r="X33" t="e">
        <f t="shared" si="8"/>
        <v>#DIV/0!</v>
      </c>
      <c r="Y33">
        <v>1.9E-2</v>
      </c>
      <c r="Z33" t="e">
        <f t="shared" si="9"/>
        <v>#DIV/0!</v>
      </c>
      <c r="AA33" t="e">
        <f t="shared" si="10"/>
        <v>#DIV/0!</v>
      </c>
      <c r="AB33" t="e">
        <f t="shared" si="11"/>
        <v>#DIV/0!</v>
      </c>
      <c r="AC33" t="e">
        <f t="shared" si="12"/>
        <v>#DIV/0!</v>
      </c>
      <c r="AD33">
        <v>71</v>
      </c>
      <c r="AE33">
        <f t="shared" si="13"/>
        <v>0.53148318112676063</v>
      </c>
      <c r="AF33">
        <f t="shared" si="14"/>
        <v>0.33681571661971832</v>
      </c>
      <c r="AG33" t="e">
        <f t="shared" si="15"/>
        <v>#DIV/0!</v>
      </c>
      <c r="AH33" t="e">
        <f t="shared" si="38"/>
        <v>#DIV/0!</v>
      </c>
      <c r="AI33" t="e">
        <f t="shared" si="16"/>
        <v>#DIV/0!</v>
      </c>
      <c r="AJ33" t="e">
        <f t="shared" si="17"/>
        <v>#DIV/0!</v>
      </c>
      <c r="AK33">
        <v>0.18</v>
      </c>
      <c r="AL33" t="str">
        <f t="shared" si="18"/>
        <v/>
      </c>
      <c r="AM33" t="e">
        <f t="shared" si="19"/>
        <v>#DIV/0!</v>
      </c>
      <c r="AN33" t="e">
        <f t="shared" si="20"/>
        <v>#DIV/0!</v>
      </c>
      <c r="AO33">
        <f t="shared" si="21"/>
        <v>6.2</v>
      </c>
      <c r="AP33">
        <f t="shared" si="22"/>
        <v>0</v>
      </c>
      <c r="AQ33" t="e">
        <f t="shared" si="23"/>
        <v>#VALUE!</v>
      </c>
      <c r="AR33" t="e">
        <f t="shared" si="24"/>
        <v>#VALUE!</v>
      </c>
      <c r="AS33" t="e">
        <f t="shared" si="25"/>
        <v>#VALUE!</v>
      </c>
      <c r="AT33" t="e">
        <f t="shared" si="26"/>
        <v>#VALUE!</v>
      </c>
      <c r="AU33" t="e">
        <f t="shared" si="27"/>
        <v>#VALUE!</v>
      </c>
      <c r="AV33" t="e">
        <f t="shared" si="28"/>
        <v>#VALUE!</v>
      </c>
      <c r="AW33" t="e">
        <f t="shared" si="29"/>
        <v>#VALUE!</v>
      </c>
      <c r="AX33" t="e">
        <f t="shared" si="30"/>
        <v>#VALUE!</v>
      </c>
      <c r="AY33" t="e">
        <f t="shared" si="31"/>
        <v>#VALUE!</v>
      </c>
      <c r="AZ33" t="e">
        <f t="shared" si="32"/>
        <v>#VALUE!</v>
      </c>
      <c r="BA33" t="e">
        <f t="shared" si="33"/>
        <v>#VALUE!</v>
      </c>
      <c r="BB33" s="1" t="e">
        <f t="shared" si="34"/>
        <v>#DIV/0!</v>
      </c>
      <c r="BC33" s="1" t="e">
        <f t="shared" si="35"/>
        <v>#DIV/0!</v>
      </c>
      <c r="BD33" s="1" t="e">
        <f t="shared" si="36"/>
        <v>#DIV/0!</v>
      </c>
    </row>
    <row r="34" spans="10:56" x14ac:dyDescent="0.25">
      <c r="J34" s="9">
        <f t="shared" si="39"/>
        <v>0</v>
      </c>
      <c r="K34" s="6" t="e">
        <f t="shared" si="40"/>
        <v>#DIV/0!</v>
      </c>
      <c r="L34" s="6">
        <f t="shared" ref="L34:L65" si="41">J34-H34</f>
        <v>0</v>
      </c>
      <c r="N34" t="str">
        <f t="shared" ref="N34:N65" si="42">IF(M34="DA",1,IF(M34="NE",0,IF(M34="DELOMA",0.5,"")))</f>
        <v/>
      </c>
      <c r="O34" t="e">
        <f t="shared" ref="O34:O65" si="43">N34*L34</f>
        <v>#VALUE!</v>
      </c>
      <c r="P34" t="e">
        <f t="shared" ref="P34:P65" si="44">L34-O34</f>
        <v>#VALUE!</v>
      </c>
      <c r="Q34" s="1" t="e">
        <f t="shared" ref="Q34:Q65" si="45">(K34-G34)/(J34-F34)</f>
        <v>#DIV/0!</v>
      </c>
      <c r="R34" s="1" t="e">
        <f t="shared" ref="R34:R65" si="46">(I34-G34)/(H34-F34)</f>
        <v>#DIV/0!</v>
      </c>
      <c r="S34" s="1" t="e">
        <f t="shared" ref="S34:S65" si="47">(K34-I34)/L34</f>
        <v>#DIV/0!</v>
      </c>
      <c r="T34">
        <v>5</v>
      </c>
      <c r="U34">
        <v>0.33</v>
      </c>
      <c r="V34">
        <v>0.315</v>
      </c>
      <c r="W34" t="e">
        <f t="shared" ref="W34:W65" si="48">V34*(I34/2+K34/2)^0.75</f>
        <v>#DIV/0!</v>
      </c>
      <c r="X34" t="e">
        <f t="shared" ref="X34:X65" si="49">W34*L34</f>
        <v>#DIV/0!</v>
      </c>
      <c r="Y34">
        <v>1.9E-2</v>
      </c>
      <c r="Z34" t="e">
        <f t="shared" ref="Z34:Z65" si="50">Y34*(K34+I34)/2</f>
        <v>#DIV/0!</v>
      </c>
      <c r="AA34" t="e">
        <f t="shared" ref="AA34:AA65" si="51">Z34*L34</f>
        <v>#DIV/0!</v>
      </c>
      <c r="AB34" t="e">
        <f t="shared" ref="AB34:AB65" si="52">S34*(T34+0.5*U34*(I34+K34))</f>
        <v>#DIV/0!</v>
      </c>
      <c r="AC34" t="e">
        <f t="shared" ref="AC34:AC65" si="53">AB34*L34</f>
        <v>#DIV/0!</v>
      </c>
      <c r="AD34">
        <v>71</v>
      </c>
      <c r="AE34">
        <f t="shared" ref="AE34:AE65" si="54">(1.123-(4.092*0.001*AD34)+(1.126*0.00001*(AD34*AD34))-(25.4/AD34))</f>
        <v>0.53148318112676063</v>
      </c>
      <c r="AF34">
        <f t="shared" ref="AF34:AF65" si="55">(1.164-(5.16*0.001*AD34)+(1.308*0.00001*(AD34*AD34))-(37.4/AD34))</f>
        <v>0.33681571661971832</v>
      </c>
      <c r="AG34" t="e">
        <f t="shared" ref="AG34:AG65" si="56">((W34+Z34)/AE34+AB34/AF34)/(AD34/100)</f>
        <v>#DIV/0!</v>
      </c>
      <c r="AH34" t="e">
        <f t="shared" si="38"/>
        <v>#DIV/0!</v>
      </c>
      <c r="AI34" t="e">
        <f t="shared" ref="AI34:AI65" si="57">AH34*28</f>
        <v>#DIV/0!</v>
      </c>
      <c r="AJ34" t="e">
        <f t="shared" ref="AJ34:AJ65" si="58">(AG34*(1-AD34/100)+(0.04*AG34))*(0.92/18.45)</f>
        <v>#DIV/0!</v>
      </c>
      <c r="AK34">
        <v>0.18</v>
      </c>
      <c r="AL34" t="str">
        <f t="shared" ref="AL34:AL65" si="59">IF(M34="DA",0.0047,IF(M34="NE",0.02,IF(M34="DELOMA",0.01235,"")))</f>
        <v/>
      </c>
      <c r="AM34" t="e">
        <f t="shared" ref="AM34:AM65" si="60">(AJ34*L34)*(AK34*0.67*AL34)</f>
        <v>#DIV/0!</v>
      </c>
      <c r="AN34" t="e">
        <f t="shared" ref="AN34:AN65" si="61">28*AM34</f>
        <v>#DIV/0!</v>
      </c>
      <c r="AO34">
        <f t="shared" ref="AO34:AO65" si="62">0.4*15.5</f>
        <v>6.2</v>
      </c>
      <c r="AP34">
        <f t="shared" ref="AP34:AP65" si="63">L34*AO34/365</f>
        <v>0</v>
      </c>
      <c r="AQ34" t="e">
        <f t="shared" ref="AQ34:AQ65" si="64">N34*AP34</f>
        <v>#VALUE!</v>
      </c>
      <c r="AR34" t="e">
        <f t="shared" ref="AR34:AR65" si="65">AP34-AQ34</f>
        <v>#VALUE!</v>
      </c>
      <c r="AS34" t="e">
        <f t="shared" ref="AS34:AS65" si="66">0.5*AR34</f>
        <v>#VALUE!</v>
      </c>
      <c r="AT34" t="e">
        <f t="shared" ref="AT34:AT65" si="67">0.22*AS34</f>
        <v>#VALUE!</v>
      </c>
      <c r="AU34" t="e">
        <f t="shared" ref="AU34:AU65" si="68">0.01*AT34</f>
        <v>#VALUE!</v>
      </c>
      <c r="AV34" t="e">
        <f t="shared" ref="AV34:AV65" si="69">AU34*44/28</f>
        <v>#VALUE!</v>
      </c>
      <c r="AW34" t="e">
        <f t="shared" ref="AW34:AW65" si="70">265*AV34</f>
        <v>#VALUE!</v>
      </c>
      <c r="AX34" t="e">
        <f t="shared" ref="AX34:AX65" si="71">0.78*AS34</f>
        <v>#VALUE!</v>
      </c>
      <c r="AY34" t="e">
        <f t="shared" ref="AY34:AY65" si="72">0.02*AX34</f>
        <v>#VALUE!</v>
      </c>
      <c r="AZ34" t="e">
        <f t="shared" ref="AZ34:AZ65" si="73">AY34*44/28</f>
        <v>#VALUE!</v>
      </c>
      <c r="BA34" t="e">
        <f t="shared" ref="BA34:BA65" si="74">265*AZ34</f>
        <v>#VALUE!</v>
      </c>
      <c r="BB34" s="1" t="e">
        <f t="shared" ref="BB34:BB65" si="75">AI34+AN34+AW34+BA34</f>
        <v>#DIV/0!</v>
      </c>
      <c r="BC34" s="1" t="e">
        <f t="shared" ref="BC34:BC65" si="76">BB34/L34*365</f>
        <v>#DIV/0!</v>
      </c>
      <c r="BD34" s="1" t="e">
        <f t="shared" ref="BD34:BD65" si="77">BB34/(K34-I34)</f>
        <v>#DIV/0!</v>
      </c>
    </row>
    <row r="35" spans="10:56" x14ac:dyDescent="0.25">
      <c r="J35" s="9">
        <f t="shared" si="39"/>
        <v>0</v>
      </c>
      <c r="K35" s="6" t="e">
        <f t="shared" si="40"/>
        <v>#DIV/0!</v>
      </c>
      <c r="L35" s="6">
        <f t="shared" si="41"/>
        <v>0</v>
      </c>
      <c r="N35" t="str">
        <f t="shared" si="42"/>
        <v/>
      </c>
      <c r="O35" t="e">
        <f t="shared" si="43"/>
        <v>#VALUE!</v>
      </c>
      <c r="P35" t="e">
        <f t="shared" si="44"/>
        <v>#VALUE!</v>
      </c>
      <c r="Q35" s="1" t="e">
        <f t="shared" si="45"/>
        <v>#DIV/0!</v>
      </c>
      <c r="R35" s="1" t="e">
        <f t="shared" si="46"/>
        <v>#DIV/0!</v>
      </c>
      <c r="S35" s="1" t="e">
        <f t="shared" si="47"/>
        <v>#DIV/0!</v>
      </c>
      <c r="T35">
        <v>5</v>
      </c>
      <c r="U35">
        <v>0.33</v>
      </c>
      <c r="V35">
        <v>0.315</v>
      </c>
      <c r="W35" t="e">
        <f t="shared" si="48"/>
        <v>#DIV/0!</v>
      </c>
      <c r="X35" t="e">
        <f t="shared" si="49"/>
        <v>#DIV/0!</v>
      </c>
      <c r="Y35">
        <v>1.9E-2</v>
      </c>
      <c r="Z35" t="e">
        <f t="shared" si="50"/>
        <v>#DIV/0!</v>
      </c>
      <c r="AA35" t="e">
        <f t="shared" si="51"/>
        <v>#DIV/0!</v>
      </c>
      <c r="AB35" t="e">
        <f t="shared" si="52"/>
        <v>#DIV/0!</v>
      </c>
      <c r="AC35" t="e">
        <f t="shared" si="53"/>
        <v>#DIV/0!</v>
      </c>
      <c r="AD35">
        <v>71</v>
      </c>
      <c r="AE35">
        <f t="shared" si="54"/>
        <v>0.53148318112676063</v>
      </c>
      <c r="AF35">
        <f t="shared" si="55"/>
        <v>0.33681571661971832</v>
      </c>
      <c r="AG35" t="e">
        <f t="shared" si="56"/>
        <v>#DIV/0!</v>
      </c>
      <c r="AH35" t="e">
        <f t="shared" si="38"/>
        <v>#DIV/0!</v>
      </c>
      <c r="AI35" t="e">
        <f t="shared" si="57"/>
        <v>#DIV/0!</v>
      </c>
      <c r="AJ35" t="e">
        <f t="shared" si="58"/>
        <v>#DIV/0!</v>
      </c>
      <c r="AK35">
        <v>0.18</v>
      </c>
      <c r="AL35" t="str">
        <f t="shared" si="59"/>
        <v/>
      </c>
      <c r="AM35" t="e">
        <f t="shared" si="60"/>
        <v>#DIV/0!</v>
      </c>
      <c r="AN35" t="e">
        <f t="shared" si="61"/>
        <v>#DIV/0!</v>
      </c>
      <c r="AO35">
        <f t="shared" si="62"/>
        <v>6.2</v>
      </c>
      <c r="AP35">
        <f t="shared" si="63"/>
        <v>0</v>
      </c>
      <c r="AQ35" t="e">
        <f t="shared" si="64"/>
        <v>#VALUE!</v>
      </c>
      <c r="AR35" t="e">
        <f t="shared" si="65"/>
        <v>#VALUE!</v>
      </c>
      <c r="AS35" t="e">
        <f t="shared" si="66"/>
        <v>#VALUE!</v>
      </c>
      <c r="AT35" t="e">
        <f t="shared" si="67"/>
        <v>#VALUE!</v>
      </c>
      <c r="AU35" t="e">
        <f t="shared" si="68"/>
        <v>#VALUE!</v>
      </c>
      <c r="AV35" t="e">
        <f t="shared" si="69"/>
        <v>#VALUE!</v>
      </c>
      <c r="AW35" t="e">
        <f t="shared" si="70"/>
        <v>#VALUE!</v>
      </c>
      <c r="AX35" t="e">
        <f t="shared" si="71"/>
        <v>#VALUE!</v>
      </c>
      <c r="AY35" t="e">
        <f t="shared" si="72"/>
        <v>#VALUE!</v>
      </c>
      <c r="AZ35" t="e">
        <f t="shared" si="73"/>
        <v>#VALUE!</v>
      </c>
      <c r="BA35" t="e">
        <f t="shared" si="74"/>
        <v>#VALUE!</v>
      </c>
      <c r="BB35" s="1" t="e">
        <f t="shared" si="75"/>
        <v>#DIV/0!</v>
      </c>
      <c r="BC35" s="1" t="e">
        <f t="shared" si="76"/>
        <v>#DIV/0!</v>
      </c>
      <c r="BD35" s="1" t="e">
        <f t="shared" si="77"/>
        <v>#DIV/0!</v>
      </c>
    </row>
    <row r="36" spans="10:56" x14ac:dyDescent="0.25">
      <c r="J36" s="9">
        <f t="shared" si="39"/>
        <v>0</v>
      </c>
      <c r="K36" s="6" t="e">
        <f t="shared" si="40"/>
        <v>#DIV/0!</v>
      </c>
      <c r="L36" s="6">
        <f t="shared" si="41"/>
        <v>0</v>
      </c>
      <c r="N36" t="str">
        <f t="shared" si="42"/>
        <v/>
      </c>
      <c r="O36" t="e">
        <f t="shared" si="43"/>
        <v>#VALUE!</v>
      </c>
      <c r="P36" t="e">
        <f t="shared" si="44"/>
        <v>#VALUE!</v>
      </c>
      <c r="Q36" s="1" t="e">
        <f t="shared" si="45"/>
        <v>#DIV/0!</v>
      </c>
      <c r="R36" s="1" t="e">
        <f t="shared" si="46"/>
        <v>#DIV/0!</v>
      </c>
      <c r="S36" s="1" t="e">
        <f t="shared" si="47"/>
        <v>#DIV/0!</v>
      </c>
      <c r="T36">
        <v>5</v>
      </c>
      <c r="U36">
        <v>0.33</v>
      </c>
      <c r="V36">
        <v>0.315</v>
      </c>
      <c r="W36" t="e">
        <f t="shared" si="48"/>
        <v>#DIV/0!</v>
      </c>
      <c r="X36" t="e">
        <f t="shared" si="49"/>
        <v>#DIV/0!</v>
      </c>
      <c r="Y36">
        <v>1.9E-2</v>
      </c>
      <c r="Z36" t="e">
        <f t="shared" si="50"/>
        <v>#DIV/0!</v>
      </c>
      <c r="AA36" t="e">
        <f t="shared" si="51"/>
        <v>#DIV/0!</v>
      </c>
      <c r="AB36" t="e">
        <f t="shared" si="52"/>
        <v>#DIV/0!</v>
      </c>
      <c r="AC36" t="e">
        <f t="shared" si="53"/>
        <v>#DIV/0!</v>
      </c>
      <c r="AD36">
        <v>71</v>
      </c>
      <c r="AE36">
        <f t="shared" si="54"/>
        <v>0.53148318112676063</v>
      </c>
      <c r="AF36">
        <f t="shared" si="55"/>
        <v>0.33681571661971832</v>
      </c>
      <c r="AG36" t="e">
        <f t="shared" si="56"/>
        <v>#DIV/0!</v>
      </c>
      <c r="AH36" t="e">
        <f t="shared" si="38"/>
        <v>#DIV/0!</v>
      </c>
      <c r="AI36" t="e">
        <f t="shared" si="57"/>
        <v>#DIV/0!</v>
      </c>
      <c r="AJ36" t="e">
        <f t="shared" si="58"/>
        <v>#DIV/0!</v>
      </c>
      <c r="AK36">
        <v>0.18</v>
      </c>
      <c r="AL36" t="str">
        <f t="shared" si="59"/>
        <v/>
      </c>
      <c r="AM36" t="e">
        <f t="shared" si="60"/>
        <v>#DIV/0!</v>
      </c>
      <c r="AN36" t="e">
        <f t="shared" si="61"/>
        <v>#DIV/0!</v>
      </c>
      <c r="AO36">
        <f t="shared" si="62"/>
        <v>6.2</v>
      </c>
      <c r="AP36">
        <f t="shared" si="63"/>
        <v>0</v>
      </c>
      <c r="AQ36" t="e">
        <f t="shared" si="64"/>
        <v>#VALUE!</v>
      </c>
      <c r="AR36" t="e">
        <f t="shared" si="65"/>
        <v>#VALUE!</v>
      </c>
      <c r="AS36" t="e">
        <f t="shared" si="66"/>
        <v>#VALUE!</v>
      </c>
      <c r="AT36" t="e">
        <f t="shared" si="67"/>
        <v>#VALUE!</v>
      </c>
      <c r="AU36" t="e">
        <f t="shared" si="68"/>
        <v>#VALUE!</v>
      </c>
      <c r="AV36" t="e">
        <f t="shared" si="69"/>
        <v>#VALUE!</v>
      </c>
      <c r="AW36" t="e">
        <f t="shared" si="70"/>
        <v>#VALUE!</v>
      </c>
      <c r="AX36" t="e">
        <f t="shared" si="71"/>
        <v>#VALUE!</v>
      </c>
      <c r="AY36" t="e">
        <f t="shared" si="72"/>
        <v>#VALUE!</v>
      </c>
      <c r="AZ36" t="e">
        <f t="shared" si="73"/>
        <v>#VALUE!</v>
      </c>
      <c r="BA36" t="e">
        <f t="shared" si="74"/>
        <v>#VALUE!</v>
      </c>
      <c r="BB36" s="1" t="e">
        <f t="shared" si="75"/>
        <v>#DIV/0!</v>
      </c>
      <c r="BC36" s="1" t="e">
        <f t="shared" si="76"/>
        <v>#DIV/0!</v>
      </c>
      <c r="BD36" s="1" t="e">
        <f t="shared" si="77"/>
        <v>#DIV/0!</v>
      </c>
    </row>
    <row r="37" spans="10:56" x14ac:dyDescent="0.25">
      <c r="J37" s="9">
        <f t="shared" si="39"/>
        <v>0</v>
      </c>
      <c r="K37" s="6" t="e">
        <f t="shared" si="40"/>
        <v>#DIV/0!</v>
      </c>
      <c r="L37" s="6">
        <f t="shared" si="41"/>
        <v>0</v>
      </c>
      <c r="N37" t="str">
        <f t="shared" si="42"/>
        <v/>
      </c>
      <c r="O37" t="e">
        <f t="shared" si="43"/>
        <v>#VALUE!</v>
      </c>
      <c r="P37" t="e">
        <f t="shared" si="44"/>
        <v>#VALUE!</v>
      </c>
      <c r="Q37" s="1" t="e">
        <f t="shared" si="45"/>
        <v>#DIV/0!</v>
      </c>
      <c r="R37" s="1" t="e">
        <f t="shared" si="46"/>
        <v>#DIV/0!</v>
      </c>
      <c r="S37" s="1" t="e">
        <f t="shared" si="47"/>
        <v>#DIV/0!</v>
      </c>
      <c r="T37">
        <v>5</v>
      </c>
      <c r="U37">
        <v>0.33</v>
      </c>
      <c r="V37">
        <v>0.315</v>
      </c>
      <c r="W37" t="e">
        <f t="shared" si="48"/>
        <v>#DIV/0!</v>
      </c>
      <c r="X37" t="e">
        <f t="shared" si="49"/>
        <v>#DIV/0!</v>
      </c>
      <c r="Y37">
        <v>1.9E-2</v>
      </c>
      <c r="Z37" t="e">
        <f t="shared" si="50"/>
        <v>#DIV/0!</v>
      </c>
      <c r="AA37" t="e">
        <f t="shared" si="51"/>
        <v>#DIV/0!</v>
      </c>
      <c r="AB37" t="e">
        <f t="shared" si="52"/>
        <v>#DIV/0!</v>
      </c>
      <c r="AC37" t="e">
        <f t="shared" si="53"/>
        <v>#DIV/0!</v>
      </c>
      <c r="AD37">
        <v>71</v>
      </c>
      <c r="AE37">
        <f t="shared" si="54"/>
        <v>0.53148318112676063</v>
      </c>
      <c r="AF37">
        <f t="shared" si="55"/>
        <v>0.33681571661971832</v>
      </c>
      <c r="AG37" t="e">
        <f t="shared" si="56"/>
        <v>#DIV/0!</v>
      </c>
      <c r="AH37" t="e">
        <f t="shared" si="38"/>
        <v>#DIV/0!</v>
      </c>
      <c r="AI37" t="e">
        <f t="shared" si="57"/>
        <v>#DIV/0!</v>
      </c>
      <c r="AJ37" t="e">
        <f t="shared" si="58"/>
        <v>#DIV/0!</v>
      </c>
      <c r="AK37">
        <v>0.18</v>
      </c>
      <c r="AL37" t="str">
        <f t="shared" si="59"/>
        <v/>
      </c>
      <c r="AM37" t="e">
        <f t="shared" si="60"/>
        <v>#DIV/0!</v>
      </c>
      <c r="AN37" t="e">
        <f t="shared" si="61"/>
        <v>#DIV/0!</v>
      </c>
      <c r="AO37">
        <f t="shared" si="62"/>
        <v>6.2</v>
      </c>
      <c r="AP37">
        <f t="shared" si="63"/>
        <v>0</v>
      </c>
      <c r="AQ37" t="e">
        <f t="shared" si="64"/>
        <v>#VALUE!</v>
      </c>
      <c r="AR37" t="e">
        <f t="shared" si="65"/>
        <v>#VALUE!</v>
      </c>
      <c r="AS37" t="e">
        <f t="shared" si="66"/>
        <v>#VALUE!</v>
      </c>
      <c r="AT37" t="e">
        <f t="shared" si="67"/>
        <v>#VALUE!</v>
      </c>
      <c r="AU37" t="e">
        <f t="shared" si="68"/>
        <v>#VALUE!</v>
      </c>
      <c r="AV37" t="e">
        <f t="shared" si="69"/>
        <v>#VALUE!</v>
      </c>
      <c r="AW37" t="e">
        <f t="shared" si="70"/>
        <v>#VALUE!</v>
      </c>
      <c r="AX37" t="e">
        <f t="shared" si="71"/>
        <v>#VALUE!</v>
      </c>
      <c r="AY37" t="e">
        <f t="shared" si="72"/>
        <v>#VALUE!</v>
      </c>
      <c r="AZ37" t="e">
        <f t="shared" si="73"/>
        <v>#VALUE!</v>
      </c>
      <c r="BA37" t="e">
        <f t="shared" si="74"/>
        <v>#VALUE!</v>
      </c>
      <c r="BB37" s="1" t="e">
        <f t="shared" si="75"/>
        <v>#DIV/0!</v>
      </c>
      <c r="BC37" s="1" t="e">
        <f t="shared" si="76"/>
        <v>#DIV/0!</v>
      </c>
      <c r="BD37" s="1" t="e">
        <f t="shared" si="77"/>
        <v>#DIV/0!</v>
      </c>
    </row>
    <row r="38" spans="10:56" x14ac:dyDescent="0.25">
      <c r="J38" s="9">
        <f t="shared" si="39"/>
        <v>0</v>
      </c>
      <c r="K38" s="6" t="e">
        <f t="shared" si="40"/>
        <v>#DIV/0!</v>
      </c>
      <c r="L38" s="6">
        <f t="shared" si="41"/>
        <v>0</v>
      </c>
      <c r="N38" t="str">
        <f t="shared" si="42"/>
        <v/>
      </c>
      <c r="O38" t="e">
        <f t="shared" si="43"/>
        <v>#VALUE!</v>
      </c>
      <c r="P38" t="e">
        <f t="shared" si="44"/>
        <v>#VALUE!</v>
      </c>
      <c r="Q38" s="1" t="e">
        <f t="shared" si="45"/>
        <v>#DIV/0!</v>
      </c>
      <c r="R38" s="1" t="e">
        <f t="shared" si="46"/>
        <v>#DIV/0!</v>
      </c>
      <c r="S38" s="1" t="e">
        <f t="shared" si="47"/>
        <v>#DIV/0!</v>
      </c>
      <c r="T38">
        <v>5</v>
      </c>
      <c r="U38">
        <v>0.33</v>
      </c>
      <c r="V38">
        <v>0.315</v>
      </c>
      <c r="W38" t="e">
        <f t="shared" si="48"/>
        <v>#DIV/0!</v>
      </c>
      <c r="X38" t="e">
        <f t="shared" si="49"/>
        <v>#DIV/0!</v>
      </c>
      <c r="Y38">
        <v>1.9E-2</v>
      </c>
      <c r="Z38" t="e">
        <f t="shared" si="50"/>
        <v>#DIV/0!</v>
      </c>
      <c r="AA38" t="e">
        <f t="shared" si="51"/>
        <v>#DIV/0!</v>
      </c>
      <c r="AB38" t="e">
        <f t="shared" si="52"/>
        <v>#DIV/0!</v>
      </c>
      <c r="AC38" t="e">
        <f t="shared" si="53"/>
        <v>#DIV/0!</v>
      </c>
      <c r="AD38">
        <v>71</v>
      </c>
      <c r="AE38">
        <f t="shared" si="54"/>
        <v>0.53148318112676063</v>
      </c>
      <c r="AF38">
        <f t="shared" si="55"/>
        <v>0.33681571661971832</v>
      </c>
      <c r="AG38" t="e">
        <f t="shared" si="56"/>
        <v>#DIV/0!</v>
      </c>
      <c r="AH38" t="e">
        <f t="shared" si="38"/>
        <v>#DIV/0!</v>
      </c>
      <c r="AI38" t="e">
        <f t="shared" si="57"/>
        <v>#DIV/0!</v>
      </c>
      <c r="AJ38" t="e">
        <f t="shared" si="58"/>
        <v>#DIV/0!</v>
      </c>
      <c r="AK38">
        <v>0.18</v>
      </c>
      <c r="AL38" t="str">
        <f t="shared" si="59"/>
        <v/>
      </c>
      <c r="AM38" t="e">
        <f t="shared" si="60"/>
        <v>#DIV/0!</v>
      </c>
      <c r="AN38" t="e">
        <f t="shared" si="61"/>
        <v>#DIV/0!</v>
      </c>
      <c r="AO38">
        <f t="shared" si="62"/>
        <v>6.2</v>
      </c>
      <c r="AP38">
        <f t="shared" si="63"/>
        <v>0</v>
      </c>
      <c r="AQ38" t="e">
        <f t="shared" si="64"/>
        <v>#VALUE!</v>
      </c>
      <c r="AR38" t="e">
        <f t="shared" si="65"/>
        <v>#VALUE!</v>
      </c>
      <c r="AS38" t="e">
        <f t="shared" si="66"/>
        <v>#VALUE!</v>
      </c>
      <c r="AT38" t="e">
        <f t="shared" si="67"/>
        <v>#VALUE!</v>
      </c>
      <c r="AU38" t="e">
        <f t="shared" si="68"/>
        <v>#VALUE!</v>
      </c>
      <c r="AV38" t="e">
        <f t="shared" si="69"/>
        <v>#VALUE!</v>
      </c>
      <c r="AW38" t="e">
        <f t="shared" si="70"/>
        <v>#VALUE!</v>
      </c>
      <c r="AX38" t="e">
        <f t="shared" si="71"/>
        <v>#VALUE!</v>
      </c>
      <c r="AY38" t="e">
        <f t="shared" si="72"/>
        <v>#VALUE!</v>
      </c>
      <c r="AZ38" t="e">
        <f t="shared" si="73"/>
        <v>#VALUE!</v>
      </c>
      <c r="BA38" t="e">
        <f t="shared" si="74"/>
        <v>#VALUE!</v>
      </c>
      <c r="BB38" s="1" t="e">
        <f t="shared" si="75"/>
        <v>#DIV/0!</v>
      </c>
      <c r="BC38" s="1" t="e">
        <f t="shared" si="76"/>
        <v>#DIV/0!</v>
      </c>
      <c r="BD38" s="1" t="e">
        <f t="shared" si="77"/>
        <v>#DIV/0!</v>
      </c>
    </row>
    <row r="39" spans="10:56" x14ac:dyDescent="0.25">
      <c r="J39" s="9">
        <f t="shared" si="39"/>
        <v>0</v>
      </c>
      <c r="K39" s="6" t="e">
        <f t="shared" si="40"/>
        <v>#DIV/0!</v>
      </c>
      <c r="L39" s="6">
        <f t="shared" si="41"/>
        <v>0</v>
      </c>
      <c r="N39" t="str">
        <f t="shared" si="42"/>
        <v/>
      </c>
      <c r="O39" t="e">
        <f t="shared" si="43"/>
        <v>#VALUE!</v>
      </c>
      <c r="P39" t="e">
        <f t="shared" si="44"/>
        <v>#VALUE!</v>
      </c>
      <c r="Q39" s="1" t="e">
        <f t="shared" si="45"/>
        <v>#DIV/0!</v>
      </c>
      <c r="R39" s="1" t="e">
        <f t="shared" si="46"/>
        <v>#DIV/0!</v>
      </c>
      <c r="S39" s="1" t="e">
        <f t="shared" si="47"/>
        <v>#DIV/0!</v>
      </c>
      <c r="T39">
        <v>5</v>
      </c>
      <c r="U39">
        <v>0.33</v>
      </c>
      <c r="V39">
        <v>0.315</v>
      </c>
      <c r="W39" t="e">
        <f t="shared" si="48"/>
        <v>#DIV/0!</v>
      </c>
      <c r="X39" t="e">
        <f t="shared" si="49"/>
        <v>#DIV/0!</v>
      </c>
      <c r="Y39">
        <v>1.9E-2</v>
      </c>
      <c r="Z39" t="e">
        <f t="shared" si="50"/>
        <v>#DIV/0!</v>
      </c>
      <c r="AA39" t="e">
        <f t="shared" si="51"/>
        <v>#DIV/0!</v>
      </c>
      <c r="AB39" t="e">
        <f t="shared" si="52"/>
        <v>#DIV/0!</v>
      </c>
      <c r="AC39" t="e">
        <f t="shared" si="53"/>
        <v>#DIV/0!</v>
      </c>
      <c r="AD39">
        <v>71</v>
      </c>
      <c r="AE39">
        <f t="shared" si="54"/>
        <v>0.53148318112676063</v>
      </c>
      <c r="AF39">
        <f t="shared" si="55"/>
        <v>0.33681571661971832</v>
      </c>
      <c r="AG39" t="e">
        <f t="shared" si="56"/>
        <v>#DIV/0!</v>
      </c>
      <c r="AH39" t="e">
        <f t="shared" si="38"/>
        <v>#DIV/0!</v>
      </c>
      <c r="AI39" t="e">
        <f t="shared" si="57"/>
        <v>#DIV/0!</v>
      </c>
      <c r="AJ39" t="e">
        <f t="shared" si="58"/>
        <v>#DIV/0!</v>
      </c>
      <c r="AK39">
        <v>0.18</v>
      </c>
      <c r="AL39" t="str">
        <f t="shared" si="59"/>
        <v/>
      </c>
      <c r="AM39" t="e">
        <f t="shared" si="60"/>
        <v>#DIV/0!</v>
      </c>
      <c r="AN39" t="e">
        <f t="shared" si="61"/>
        <v>#DIV/0!</v>
      </c>
      <c r="AO39">
        <f t="shared" si="62"/>
        <v>6.2</v>
      </c>
      <c r="AP39">
        <f t="shared" si="63"/>
        <v>0</v>
      </c>
      <c r="AQ39" t="e">
        <f t="shared" si="64"/>
        <v>#VALUE!</v>
      </c>
      <c r="AR39" t="e">
        <f t="shared" si="65"/>
        <v>#VALUE!</v>
      </c>
      <c r="AS39" t="e">
        <f t="shared" si="66"/>
        <v>#VALUE!</v>
      </c>
      <c r="AT39" t="e">
        <f t="shared" si="67"/>
        <v>#VALUE!</v>
      </c>
      <c r="AU39" t="e">
        <f t="shared" si="68"/>
        <v>#VALUE!</v>
      </c>
      <c r="AV39" t="e">
        <f t="shared" si="69"/>
        <v>#VALUE!</v>
      </c>
      <c r="AW39" t="e">
        <f t="shared" si="70"/>
        <v>#VALUE!</v>
      </c>
      <c r="AX39" t="e">
        <f t="shared" si="71"/>
        <v>#VALUE!</v>
      </c>
      <c r="AY39" t="e">
        <f t="shared" si="72"/>
        <v>#VALUE!</v>
      </c>
      <c r="AZ39" t="e">
        <f t="shared" si="73"/>
        <v>#VALUE!</v>
      </c>
      <c r="BA39" t="e">
        <f t="shared" si="74"/>
        <v>#VALUE!</v>
      </c>
      <c r="BB39" s="1" t="e">
        <f t="shared" si="75"/>
        <v>#DIV/0!</v>
      </c>
      <c r="BC39" s="1" t="e">
        <f t="shared" si="76"/>
        <v>#DIV/0!</v>
      </c>
      <c r="BD39" s="1" t="e">
        <f t="shared" si="77"/>
        <v>#DIV/0!</v>
      </c>
    </row>
    <row r="40" spans="10:56" x14ac:dyDescent="0.25">
      <c r="J40" s="9">
        <f t="shared" si="39"/>
        <v>0</v>
      </c>
      <c r="K40" s="6" t="e">
        <f t="shared" si="40"/>
        <v>#DIV/0!</v>
      </c>
      <c r="L40" s="6">
        <f t="shared" si="41"/>
        <v>0</v>
      </c>
      <c r="N40" t="str">
        <f t="shared" si="42"/>
        <v/>
      </c>
      <c r="O40" t="e">
        <f t="shared" si="43"/>
        <v>#VALUE!</v>
      </c>
      <c r="P40" t="e">
        <f t="shared" si="44"/>
        <v>#VALUE!</v>
      </c>
      <c r="Q40" s="1" t="e">
        <f t="shared" si="45"/>
        <v>#DIV/0!</v>
      </c>
      <c r="R40" s="1" t="e">
        <f t="shared" si="46"/>
        <v>#DIV/0!</v>
      </c>
      <c r="S40" s="1" t="e">
        <f t="shared" si="47"/>
        <v>#DIV/0!</v>
      </c>
      <c r="T40">
        <v>5</v>
      </c>
      <c r="U40">
        <v>0.33</v>
      </c>
      <c r="V40">
        <v>0.315</v>
      </c>
      <c r="W40" t="e">
        <f t="shared" si="48"/>
        <v>#DIV/0!</v>
      </c>
      <c r="X40" t="e">
        <f t="shared" si="49"/>
        <v>#DIV/0!</v>
      </c>
      <c r="Y40">
        <v>1.9E-2</v>
      </c>
      <c r="Z40" t="e">
        <f t="shared" si="50"/>
        <v>#DIV/0!</v>
      </c>
      <c r="AA40" t="e">
        <f t="shared" si="51"/>
        <v>#DIV/0!</v>
      </c>
      <c r="AB40" t="e">
        <f t="shared" si="52"/>
        <v>#DIV/0!</v>
      </c>
      <c r="AC40" t="e">
        <f t="shared" si="53"/>
        <v>#DIV/0!</v>
      </c>
      <c r="AD40">
        <v>71</v>
      </c>
      <c r="AE40">
        <f t="shared" si="54"/>
        <v>0.53148318112676063</v>
      </c>
      <c r="AF40">
        <f t="shared" si="55"/>
        <v>0.33681571661971832</v>
      </c>
      <c r="AG40" t="e">
        <f t="shared" si="56"/>
        <v>#DIV/0!</v>
      </c>
      <c r="AH40" t="e">
        <f t="shared" si="38"/>
        <v>#DIV/0!</v>
      </c>
      <c r="AI40" t="e">
        <f t="shared" si="57"/>
        <v>#DIV/0!</v>
      </c>
      <c r="AJ40" t="e">
        <f t="shared" si="58"/>
        <v>#DIV/0!</v>
      </c>
      <c r="AK40">
        <v>0.18</v>
      </c>
      <c r="AL40" t="str">
        <f t="shared" si="59"/>
        <v/>
      </c>
      <c r="AM40" t="e">
        <f t="shared" si="60"/>
        <v>#DIV/0!</v>
      </c>
      <c r="AN40" t="e">
        <f t="shared" si="61"/>
        <v>#DIV/0!</v>
      </c>
      <c r="AO40">
        <f t="shared" si="62"/>
        <v>6.2</v>
      </c>
      <c r="AP40">
        <f t="shared" si="63"/>
        <v>0</v>
      </c>
      <c r="AQ40" t="e">
        <f t="shared" si="64"/>
        <v>#VALUE!</v>
      </c>
      <c r="AR40" t="e">
        <f t="shared" si="65"/>
        <v>#VALUE!</v>
      </c>
      <c r="AS40" t="e">
        <f t="shared" si="66"/>
        <v>#VALUE!</v>
      </c>
      <c r="AT40" t="e">
        <f t="shared" si="67"/>
        <v>#VALUE!</v>
      </c>
      <c r="AU40" t="e">
        <f t="shared" si="68"/>
        <v>#VALUE!</v>
      </c>
      <c r="AV40" t="e">
        <f t="shared" si="69"/>
        <v>#VALUE!</v>
      </c>
      <c r="AW40" t="e">
        <f t="shared" si="70"/>
        <v>#VALUE!</v>
      </c>
      <c r="AX40" t="e">
        <f t="shared" si="71"/>
        <v>#VALUE!</v>
      </c>
      <c r="AY40" t="e">
        <f t="shared" si="72"/>
        <v>#VALUE!</v>
      </c>
      <c r="AZ40" t="e">
        <f t="shared" si="73"/>
        <v>#VALUE!</v>
      </c>
      <c r="BA40" t="e">
        <f t="shared" si="74"/>
        <v>#VALUE!</v>
      </c>
      <c r="BB40" s="1" t="e">
        <f t="shared" si="75"/>
        <v>#DIV/0!</v>
      </c>
      <c r="BC40" s="1" t="e">
        <f t="shared" si="76"/>
        <v>#DIV/0!</v>
      </c>
      <c r="BD40" s="1" t="e">
        <f t="shared" si="77"/>
        <v>#DIV/0!</v>
      </c>
    </row>
    <row r="41" spans="10:56" x14ac:dyDescent="0.25">
      <c r="J41" s="9">
        <f t="shared" si="39"/>
        <v>0</v>
      </c>
      <c r="K41" s="6" t="e">
        <f t="shared" si="40"/>
        <v>#DIV/0!</v>
      </c>
      <c r="L41" s="6">
        <f t="shared" si="41"/>
        <v>0</v>
      </c>
      <c r="N41" t="str">
        <f t="shared" si="42"/>
        <v/>
      </c>
      <c r="O41" t="e">
        <f t="shared" si="43"/>
        <v>#VALUE!</v>
      </c>
      <c r="P41" t="e">
        <f t="shared" si="44"/>
        <v>#VALUE!</v>
      </c>
      <c r="Q41" s="1" t="e">
        <f t="shared" si="45"/>
        <v>#DIV/0!</v>
      </c>
      <c r="R41" s="1" t="e">
        <f t="shared" si="46"/>
        <v>#DIV/0!</v>
      </c>
      <c r="S41" s="1" t="e">
        <f t="shared" si="47"/>
        <v>#DIV/0!</v>
      </c>
      <c r="T41">
        <v>5</v>
      </c>
      <c r="U41">
        <v>0.33</v>
      </c>
      <c r="V41">
        <v>0.315</v>
      </c>
      <c r="W41" t="e">
        <f t="shared" si="48"/>
        <v>#DIV/0!</v>
      </c>
      <c r="X41" t="e">
        <f t="shared" si="49"/>
        <v>#DIV/0!</v>
      </c>
      <c r="Y41">
        <v>1.9E-2</v>
      </c>
      <c r="Z41" t="e">
        <f t="shared" si="50"/>
        <v>#DIV/0!</v>
      </c>
      <c r="AA41" t="e">
        <f t="shared" si="51"/>
        <v>#DIV/0!</v>
      </c>
      <c r="AB41" t="e">
        <f t="shared" si="52"/>
        <v>#DIV/0!</v>
      </c>
      <c r="AC41" t="e">
        <f t="shared" si="53"/>
        <v>#DIV/0!</v>
      </c>
      <c r="AD41">
        <v>71</v>
      </c>
      <c r="AE41">
        <f t="shared" si="54"/>
        <v>0.53148318112676063</v>
      </c>
      <c r="AF41">
        <f t="shared" si="55"/>
        <v>0.33681571661971832</v>
      </c>
      <c r="AG41" t="e">
        <f t="shared" si="56"/>
        <v>#DIV/0!</v>
      </c>
      <c r="AH41" t="e">
        <f t="shared" si="38"/>
        <v>#DIV/0!</v>
      </c>
      <c r="AI41" t="e">
        <f t="shared" si="57"/>
        <v>#DIV/0!</v>
      </c>
      <c r="AJ41" t="e">
        <f t="shared" si="58"/>
        <v>#DIV/0!</v>
      </c>
      <c r="AK41">
        <v>0.18</v>
      </c>
      <c r="AL41" t="str">
        <f t="shared" si="59"/>
        <v/>
      </c>
      <c r="AM41" t="e">
        <f t="shared" si="60"/>
        <v>#DIV/0!</v>
      </c>
      <c r="AN41" t="e">
        <f t="shared" si="61"/>
        <v>#DIV/0!</v>
      </c>
      <c r="AO41">
        <f t="shared" si="62"/>
        <v>6.2</v>
      </c>
      <c r="AP41">
        <f t="shared" si="63"/>
        <v>0</v>
      </c>
      <c r="AQ41" t="e">
        <f t="shared" si="64"/>
        <v>#VALUE!</v>
      </c>
      <c r="AR41" t="e">
        <f t="shared" si="65"/>
        <v>#VALUE!</v>
      </c>
      <c r="AS41" t="e">
        <f t="shared" si="66"/>
        <v>#VALUE!</v>
      </c>
      <c r="AT41" t="e">
        <f t="shared" si="67"/>
        <v>#VALUE!</v>
      </c>
      <c r="AU41" t="e">
        <f t="shared" si="68"/>
        <v>#VALUE!</v>
      </c>
      <c r="AV41" t="e">
        <f t="shared" si="69"/>
        <v>#VALUE!</v>
      </c>
      <c r="AW41" t="e">
        <f t="shared" si="70"/>
        <v>#VALUE!</v>
      </c>
      <c r="AX41" t="e">
        <f t="shared" si="71"/>
        <v>#VALUE!</v>
      </c>
      <c r="AY41" t="e">
        <f t="shared" si="72"/>
        <v>#VALUE!</v>
      </c>
      <c r="AZ41" t="e">
        <f t="shared" si="73"/>
        <v>#VALUE!</v>
      </c>
      <c r="BA41" t="e">
        <f t="shared" si="74"/>
        <v>#VALUE!</v>
      </c>
      <c r="BB41" s="1" t="e">
        <f t="shared" si="75"/>
        <v>#DIV/0!</v>
      </c>
      <c r="BC41" s="1" t="e">
        <f t="shared" si="76"/>
        <v>#DIV/0!</v>
      </c>
      <c r="BD41" s="1" t="e">
        <f t="shared" si="77"/>
        <v>#DIV/0!</v>
      </c>
    </row>
    <row r="42" spans="10:56" x14ac:dyDescent="0.25">
      <c r="J42" s="9">
        <f t="shared" si="39"/>
        <v>0</v>
      </c>
      <c r="K42" s="6" t="e">
        <f t="shared" si="40"/>
        <v>#DIV/0!</v>
      </c>
      <c r="L42" s="6">
        <f t="shared" si="41"/>
        <v>0</v>
      </c>
      <c r="N42" t="str">
        <f t="shared" si="42"/>
        <v/>
      </c>
      <c r="O42" t="e">
        <f t="shared" si="43"/>
        <v>#VALUE!</v>
      </c>
      <c r="P42" t="e">
        <f t="shared" si="44"/>
        <v>#VALUE!</v>
      </c>
      <c r="Q42" s="1" t="e">
        <f t="shared" si="45"/>
        <v>#DIV/0!</v>
      </c>
      <c r="R42" s="1" t="e">
        <f t="shared" si="46"/>
        <v>#DIV/0!</v>
      </c>
      <c r="S42" s="1" t="e">
        <f t="shared" si="47"/>
        <v>#DIV/0!</v>
      </c>
      <c r="T42">
        <v>5</v>
      </c>
      <c r="U42">
        <v>0.33</v>
      </c>
      <c r="V42">
        <v>0.315</v>
      </c>
      <c r="W42" t="e">
        <f t="shared" si="48"/>
        <v>#DIV/0!</v>
      </c>
      <c r="X42" t="e">
        <f t="shared" si="49"/>
        <v>#DIV/0!</v>
      </c>
      <c r="Y42">
        <v>1.9E-2</v>
      </c>
      <c r="Z42" t="e">
        <f t="shared" si="50"/>
        <v>#DIV/0!</v>
      </c>
      <c r="AA42" t="e">
        <f t="shared" si="51"/>
        <v>#DIV/0!</v>
      </c>
      <c r="AB42" t="e">
        <f t="shared" si="52"/>
        <v>#DIV/0!</v>
      </c>
      <c r="AC42" t="e">
        <f t="shared" si="53"/>
        <v>#DIV/0!</v>
      </c>
      <c r="AD42">
        <v>71</v>
      </c>
      <c r="AE42">
        <f t="shared" si="54"/>
        <v>0.53148318112676063</v>
      </c>
      <c r="AF42">
        <f t="shared" si="55"/>
        <v>0.33681571661971832</v>
      </c>
      <c r="AG42" t="e">
        <f t="shared" si="56"/>
        <v>#DIV/0!</v>
      </c>
      <c r="AH42" t="e">
        <f t="shared" si="38"/>
        <v>#DIV/0!</v>
      </c>
      <c r="AI42" t="e">
        <f t="shared" si="57"/>
        <v>#DIV/0!</v>
      </c>
      <c r="AJ42" t="e">
        <f t="shared" si="58"/>
        <v>#DIV/0!</v>
      </c>
      <c r="AK42">
        <v>0.18</v>
      </c>
      <c r="AL42" t="str">
        <f t="shared" si="59"/>
        <v/>
      </c>
      <c r="AM42" t="e">
        <f t="shared" si="60"/>
        <v>#DIV/0!</v>
      </c>
      <c r="AN42" t="e">
        <f t="shared" si="61"/>
        <v>#DIV/0!</v>
      </c>
      <c r="AO42">
        <f t="shared" si="62"/>
        <v>6.2</v>
      </c>
      <c r="AP42">
        <f t="shared" si="63"/>
        <v>0</v>
      </c>
      <c r="AQ42" t="e">
        <f t="shared" si="64"/>
        <v>#VALUE!</v>
      </c>
      <c r="AR42" t="e">
        <f t="shared" si="65"/>
        <v>#VALUE!</v>
      </c>
      <c r="AS42" t="e">
        <f t="shared" si="66"/>
        <v>#VALUE!</v>
      </c>
      <c r="AT42" t="e">
        <f t="shared" si="67"/>
        <v>#VALUE!</v>
      </c>
      <c r="AU42" t="e">
        <f t="shared" si="68"/>
        <v>#VALUE!</v>
      </c>
      <c r="AV42" t="e">
        <f t="shared" si="69"/>
        <v>#VALUE!</v>
      </c>
      <c r="AW42" t="e">
        <f t="shared" si="70"/>
        <v>#VALUE!</v>
      </c>
      <c r="AX42" t="e">
        <f t="shared" si="71"/>
        <v>#VALUE!</v>
      </c>
      <c r="AY42" t="e">
        <f t="shared" si="72"/>
        <v>#VALUE!</v>
      </c>
      <c r="AZ42" t="e">
        <f t="shared" si="73"/>
        <v>#VALUE!</v>
      </c>
      <c r="BA42" t="e">
        <f t="shared" si="74"/>
        <v>#VALUE!</v>
      </c>
      <c r="BB42" s="1" t="e">
        <f t="shared" si="75"/>
        <v>#DIV/0!</v>
      </c>
      <c r="BC42" s="1" t="e">
        <f t="shared" si="76"/>
        <v>#DIV/0!</v>
      </c>
      <c r="BD42" s="1" t="e">
        <f t="shared" si="77"/>
        <v>#DIV/0!</v>
      </c>
    </row>
    <row r="43" spans="10:56" x14ac:dyDescent="0.25">
      <c r="J43" s="9">
        <f t="shared" si="39"/>
        <v>0</v>
      </c>
      <c r="K43" s="6" t="e">
        <f t="shared" si="40"/>
        <v>#DIV/0!</v>
      </c>
      <c r="L43" s="6">
        <f t="shared" si="41"/>
        <v>0</v>
      </c>
      <c r="N43" t="str">
        <f t="shared" si="42"/>
        <v/>
      </c>
      <c r="O43" t="e">
        <f t="shared" si="43"/>
        <v>#VALUE!</v>
      </c>
      <c r="P43" t="e">
        <f t="shared" si="44"/>
        <v>#VALUE!</v>
      </c>
      <c r="Q43" s="1" t="e">
        <f t="shared" si="45"/>
        <v>#DIV/0!</v>
      </c>
      <c r="R43" s="1" t="e">
        <f t="shared" si="46"/>
        <v>#DIV/0!</v>
      </c>
      <c r="S43" s="1" t="e">
        <f t="shared" si="47"/>
        <v>#DIV/0!</v>
      </c>
      <c r="T43">
        <v>5</v>
      </c>
      <c r="U43">
        <v>0.33</v>
      </c>
      <c r="V43">
        <v>0.315</v>
      </c>
      <c r="W43" t="e">
        <f t="shared" si="48"/>
        <v>#DIV/0!</v>
      </c>
      <c r="X43" t="e">
        <f t="shared" si="49"/>
        <v>#DIV/0!</v>
      </c>
      <c r="Y43">
        <v>1.9E-2</v>
      </c>
      <c r="Z43" t="e">
        <f t="shared" si="50"/>
        <v>#DIV/0!</v>
      </c>
      <c r="AA43" t="e">
        <f t="shared" si="51"/>
        <v>#DIV/0!</v>
      </c>
      <c r="AB43" t="e">
        <f t="shared" si="52"/>
        <v>#DIV/0!</v>
      </c>
      <c r="AC43" t="e">
        <f t="shared" si="53"/>
        <v>#DIV/0!</v>
      </c>
      <c r="AD43">
        <v>71</v>
      </c>
      <c r="AE43">
        <f t="shared" si="54"/>
        <v>0.53148318112676063</v>
      </c>
      <c r="AF43">
        <f t="shared" si="55"/>
        <v>0.33681571661971832</v>
      </c>
      <c r="AG43" t="e">
        <f t="shared" si="56"/>
        <v>#DIV/0!</v>
      </c>
      <c r="AH43" t="e">
        <f t="shared" si="38"/>
        <v>#DIV/0!</v>
      </c>
      <c r="AI43" t="e">
        <f t="shared" si="57"/>
        <v>#DIV/0!</v>
      </c>
      <c r="AJ43" t="e">
        <f t="shared" si="58"/>
        <v>#DIV/0!</v>
      </c>
      <c r="AK43">
        <v>0.18</v>
      </c>
      <c r="AL43" t="str">
        <f t="shared" si="59"/>
        <v/>
      </c>
      <c r="AM43" t="e">
        <f t="shared" si="60"/>
        <v>#DIV/0!</v>
      </c>
      <c r="AN43" t="e">
        <f t="shared" si="61"/>
        <v>#DIV/0!</v>
      </c>
      <c r="AO43">
        <f t="shared" si="62"/>
        <v>6.2</v>
      </c>
      <c r="AP43">
        <f t="shared" si="63"/>
        <v>0</v>
      </c>
      <c r="AQ43" t="e">
        <f t="shared" si="64"/>
        <v>#VALUE!</v>
      </c>
      <c r="AR43" t="e">
        <f t="shared" si="65"/>
        <v>#VALUE!</v>
      </c>
      <c r="AS43" t="e">
        <f t="shared" si="66"/>
        <v>#VALUE!</v>
      </c>
      <c r="AT43" t="e">
        <f t="shared" si="67"/>
        <v>#VALUE!</v>
      </c>
      <c r="AU43" t="e">
        <f t="shared" si="68"/>
        <v>#VALUE!</v>
      </c>
      <c r="AV43" t="e">
        <f t="shared" si="69"/>
        <v>#VALUE!</v>
      </c>
      <c r="AW43" t="e">
        <f t="shared" si="70"/>
        <v>#VALUE!</v>
      </c>
      <c r="AX43" t="e">
        <f t="shared" si="71"/>
        <v>#VALUE!</v>
      </c>
      <c r="AY43" t="e">
        <f t="shared" si="72"/>
        <v>#VALUE!</v>
      </c>
      <c r="AZ43" t="e">
        <f t="shared" si="73"/>
        <v>#VALUE!</v>
      </c>
      <c r="BA43" t="e">
        <f t="shared" si="74"/>
        <v>#VALUE!</v>
      </c>
      <c r="BB43" s="1" t="e">
        <f t="shared" si="75"/>
        <v>#DIV/0!</v>
      </c>
      <c r="BC43" s="1" t="e">
        <f t="shared" si="76"/>
        <v>#DIV/0!</v>
      </c>
      <c r="BD43" s="1" t="e">
        <f t="shared" si="77"/>
        <v>#DIV/0!</v>
      </c>
    </row>
    <row r="44" spans="10:56" x14ac:dyDescent="0.25">
      <c r="J44" s="9">
        <f t="shared" si="39"/>
        <v>0</v>
      </c>
      <c r="K44" s="6" t="e">
        <f t="shared" si="40"/>
        <v>#DIV/0!</v>
      </c>
      <c r="L44" s="6">
        <f t="shared" si="41"/>
        <v>0</v>
      </c>
      <c r="N44" t="str">
        <f t="shared" si="42"/>
        <v/>
      </c>
      <c r="O44" t="e">
        <f t="shared" si="43"/>
        <v>#VALUE!</v>
      </c>
      <c r="P44" t="e">
        <f t="shared" si="44"/>
        <v>#VALUE!</v>
      </c>
      <c r="Q44" s="1" t="e">
        <f t="shared" si="45"/>
        <v>#DIV/0!</v>
      </c>
      <c r="R44" s="1" t="e">
        <f t="shared" si="46"/>
        <v>#DIV/0!</v>
      </c>
      <c r="S44" s="1" t="e">
        <f t="shared" si="47"/>
        <v>#DIV/0!</v>
      </c>
      <c r="T44">
        <v>5</v>
      </c>
      <c r="U44">
        <v>0.33</v>
      </c>
      <c r="V44">
        <v>0.315</v>
      </c>
      <c r="W44" t="e">
        <f t="shared" si="48"/>
        <v>#DIV/0!</v>
      </c>
      <c r="X44" t="e">
        <f t="shared" si="49"/>
        <v>#DIV/0!</v>
      </c>
      <c r="Y44">
        <v>1.9E-2</v>
      </c>
      <c r="Z44" t="e">
        <f t="shared" si="50"/>
        <v>#DIV/0!</v>
      </c>
      <c r="AA44" t="e">
        <f t="shared" si="51"/>
        <v>#DIV/0!</v>
      </c>
      <c r="AB44" t="e">
        <f t="shared" si="52"/>
        <v>#DIV/0!</v>
      </c>
      <c r="AC44" t="e">
        <f t="shared" si="53"/>
        <v>#DIV/0!</v>
      </c>
      <c r="AD44">
        <v>71</v>
      </c>
      <c r="AE44">
        <f t="shared" si="54"/>
        <v>0.53148318112676063</v>
      </c>
      <c r="AF44">
        <f t="shared" si="55"/>
        <v>0.33681571661971832</v>
      </c>
      <c r="AG44" t="e">
        <f t="shared" si="56"/>
        <v>#DIV/0!</v>
      </c>
      <c r="AH44" t="e">
        <f t="shared" si="38"/>
        <v>#DIV/0!</v>
      </c>
      <c r="AI44" t="e">
        <f t="shared" si="57"/>
        <v>#DIV/0!</v>
      </c>
      <c r="AJ44" t="e">
        <f t="shared" si="58"/>
        <v>#DIV/0!</v>
      </c>
      <c r="AK44">
        <v>0.18</v>
      </c>
      <c r="AL44" t="str">
        <f t="shared" si="59"/>
        <v/>
      </c>
      <c r="AM44" t="e">
        <f t="shared" si="60"/>
        <v>#DIV/0!</v>
      </c>
      <c r="AN44" t="e">
        <f t="shared" si="61"/>
        <v>#DIV/0!</v>
      </c>
      <c r="AO44">
        <f t="shared" si="62"/>
        <v>6.2</v>
      </c>
      <c r="AP44">
        <f t="shared" si="63"/>
        <v>0</v>
      </c>
      <c r="AQ44" t="e">
        <f t="shared" si="64"/>
        <v>#VALUE!</v>
      </c>
      <c r="AR44" t="e">
        <f t="shared" si="65"/>
        <v>#VALUE!</v>
      </c>
      <c r="AS44" t="e">
        <f t="shared" si="66"/>
        <v>#VALUE!</v>
      </c>
      <c r="AT44" t="e">
        <f t="shared" si="67"/>
        <v>#VALUE!</v>
      </c>
      <c r="AU44" t="e">
        <f t="shared" si="68"/>
        <v>#VALUE!</v>
      </c>
      <c r="AV44" t="e">
        <f t="shared" si="69"/>
        <v>#VALUE!</v>
      </c>
      <c r="AW44" t="e">
        <f t="shared" si="70"/>
        <v>#VALUE!</v>
      </c>
      <c r="AX44" t="e">
        <f t="shared" si="71"/>
        <v>#VALUE!</v>
      </c>
      <c r="AY44" t="e">
        <f t="shared" si="72"/>
        <v>#VALUE!</v>
      </c>
      <c r="AZ44" t="e">
        <f t="shared" si="73"/>
        <v>#VALUE!</v>
      </c>
      <c r="BA44" t="e">
        <f t="shared" si="74"/>
        <v>#VALUE!</v>
      </c>
      <c r="BB44" s="1" t="e">
        <f t="shared" si="75"/>
        <v>#DIV/0!</v>
      </c>
      <c r="BC44" s="1" t="e">
        <f t="shared" si="76"/>
        <v>#DIV/0!</v>
      </c>
      <c r="BD44" s="1" t="e">
        <f t="shared" si="77"/>
        <v>#DIV/0!</v>
      </c>
    </row>
    <row r="45" spans="10:56" x14ac:dyDescent="0.25">
      <c r="J45" s="9">
        <f t="shared" si="39"/>
        <v>0</v>
      </c>
      <c r="K45" s="6" t="e">
        <f t="shared" si="40"/>
        <v>#DIV/0!</v>
      </c>
      <c r="L45" s="6">
        <f t="shared" si="41"/>
        <v>0</v>
      </c>
      <c r="N45" t="str">
        <f t="shared" si="42"/>
        <v/>
      </c>
      <c r="O45" t="e">
        <f t="shared" si="43"/>
        <v>#VALUE!</v>
      </c>
      <c r="P45" t="e">
        <f t="shared" si="44"/>
        <v>#VALUE!</v>
      </c>
      <c r="Q45" s="1" t="e">
        <f t="shared" si="45"/>
        <v>#DIV/0!</v>
      </c>
      <c r="R45" s="1" t="e">
        <f t="shared" si="46"/>
        <v>#DIV/0!</v>
      </c>
      <c r="S45" s="1" t="e">
        <f t="shared" si="47"/>
        <v>#DIV/0!</v>
      </c>
      <c r="T45">
        <v>5</v>
      </c>
      <c r="U45">
        <v>0.33</v>
      </c>
      <c r="V45">
        <v>0.315</v>
      </c>
      <c r="W45" t="e">
        <f t="shared" si="48"/>
        <v>#DIV/0!</v>
      </c>
      <c r="X45" t="e">
        <f t="shared" si="49"/>
        <v>#DIV/0!</v>
      </c>
      <c r="Y45">
        <v>1.9E-2</v>
      </c>
      <c r="Z45" t="e">
        <f t="shared" si="50"/>
        <v>#DIV/0!</v>
      </c>
      <c r="AA45" t="e">
        <f t="shared" si="51"/>
        <v>#DIV/0!</v>
      </c>
      <c r="AB45" t="e">
        <f t="shared" si="52"/>
        <v>#DIV/0!</v>
      </c>
      <c r="AC45" t="e">
        <f t="shared" si="53"/>
        <v>#DIV/0!</v>
      </c>
      <c r="AD45">
        <v>71</v>
      </c>
      <c r="AE45">
        <f t="shared" si="54"/>
        <v>0.53148318112676063</v>
      </c>
      <c r="AF45">
        <f t="shared" si="55"/>
        <v>0.33681571661971832</v>
      </c>
      <c r="AG45" t="e">
        <f t="shared" si="56"/>
        <v>#DIV/0!</v>
      </c>
      <c r="AH45" t="e">
        <f t="shared" si="38"/>
        <v>#DIV/0!</v>
      </c>
      <c r="AI45" t="e">
        <f t="shared" si="57"/>
        <v>#DIV/0!</v>
      </c>
      <c r="AJ45" t="e">
        <f t="shared" si="58"/>
        <v>#DIV/0!</v>
      </c>
      <c r="AK45">
        <v>0.18</v>
      </c>
      <c r="AL45" t="str">
        <f t="shared" si="59"/>
        <v/>
      </c>
      <c r="AM45" t="e">
        <f t="shared" si="60"/>
        <v>#DIV/0!</v>
      </c>
      <c r="AN45" t="e">
        <f t="shared" si="61"/>
        <v>#DIV/0!</v>
      </c>
      <c r="AO45">
        <f t="shared" si="62"/>
        <v>6.2</v>
      </c>
      <c r="AP45">
        <f t="shared" si="63"/>
        <v>0</v>
      </c>
      <c r="AQ45" t="e">
        <f t="shared" si="64"/>
        <v>#VALUE!</v>
      </c>
      <c r="AR45" t="e">
        <f t="shared" si="65"/>
        <v>#VALUE!</v>
      </c>
      <c r="AS45" t="e">
        <f t="shared" si="66"/>
        <v>#VALUE!</v>
      </c>
      <c r="AT45" t="e">
        <f t="shared" si="67"/>
        <v>#VALUE!</v>
      </c>
      <c r="AU45" t="e">
        <f t="shared" si="68"/>
        <v>#VALUE!</v>
      </c>
      <c r="AV45" t="e">
        <f t="shared" si="69"/>
        <v>#VALUE!</v>
      </c>
      <c r="AW45" t="e">
        <f t="shared" si="70"/>
        <v>#VALUE!</v>
      </c>
      <c r="AX45" t="e">
        <f t="shared" si="71"/>
        <v>#VALUE!</v>
      </c>
      <c r="AY45" t="e">
        <f t="shared" si="72"/>
        <v>#VALUE!</v>
      </c>
      <c r="AZ45" t="e">
        <f t="shared" si="73"/>
        <v>#VALUE!</v>
      </c>
      <c r="BA45" t="e">
        <f t="shared" si="74"/>
        <v>#VALUE!</v>
      </c>
      <c r="BB45" s="1" t="e">
        <f t="shared" si="75"/>
        <v>#DIV/0!</v>
      </c>
      <c r="BC45" s="1" t="e">
        <f t="shared" si="76"/>
        <v>#DIV/0!</v>
      </c>
      <c r="BD45" s="1" t="e">
        <f t="shared" si="77"/>
        <v>#DIV/0!</v>
      </c>
    </row>
    <row r="46" spans="10:56" x14ac:dyDescent="0.25">
      <c r="J46" s="9">
        <f t="shared" si="39"/>
        <v>0</v>
      </c>
      <c r="K46" s="6" t="e">
        <f t="shared" si="40"/>
        <v>#DIV/0!</v>
      </c>
      <c r="L46" s="6">
        <f t="shared" si="41"/>
        <v>0</v>
      </c>
      <c r="N46" t="str">
        <f t="shared" si="42"/>
        <v/>
      </c>
      <c r="O46" t="e">
        <f t="shared" si="43"/>
        <v>#VALUE!</v>
      </c>
      <c r="P46" t="e">
        <f t="shared" si="44"/>
        <v>#VALUE!</v>
      </c>
      <c r="Q46" s="1" t="e">
        <f t="shared" si="45"/>
        <v>#DIV/0!</v>
      </c>
      <c r="R46" s="1" t="e">
        <f t="shared" si="46"/>
        <v>#DIV/0!</v>
      </c>
      <c r="S46" s="1" t="e">
        <f t="shared" si="47"/>
        <v>#DIV/0!</v>
      </c>
      <c r="T46">
        <v>5</v>
      </c>
      <c r="U46">
        <v>0.33</v>
      </c>
      <c r="V46">
        <v>0.315</v>
      </c>
      <c r="W46" t="e">
        <f t="shared" si="48"/>
        <v>#DIV/0!</v>
      </c>
      <c r="X46" t="e">
        <f t="shared" si="49"/>
        <v>#DIV/0!</v>
      </c>
      <c r="Y46">
        <v>1.9E-2</v>
      </c>
      <c r="Z46" t="e">
        <f t="shared" si="50"/>
        <v>#DIV/0!</v>
      </c>
      <c r="AA46" t="e">
        <f t="shared" si="51"/>
        <v>#DIV/0!</v>
      </c>
      <c r="AB46" t="e">
        <f t="shared" si="52"/>
        <v>#DIV/0!</v>
      </c>
      <c r="AC46" t="e">
        <f t="shared" si="53"/>
        <v>#DIV/0!</v>
      </c>
      <c r="AD46">
        <v>71</v>
      </c>
      <c r="AE46">
        <f t="shared" si="54"/>
        <v>0.53148318112676063</v>
      </c>
      <c r="AF46">
        <f t="shared" si="55"/>
        <v>0.33681571661971832</v>
      </c>
      <c r="AG46" t="e">
        <f t="shared" si="56"/>
        <v>#DIV/0!</v>
      </c>
      <c r="AH46" t="e">
        <f t="shared" si="38"/>
        <v>#DIV/0!</v>
      </c>
      <c r="AI46" t="e">
        <f t="shared" si="57"/>
        <v>#DIV/0!</v>
      </c>
      <c r="AJ46" t="e">
        <f t="shared" si="58"/>
        <v>#DIV/0!</v>
      </c>
      <c r="AK46">
        <v>0.18</v>
      </c>
      <c r="AL46" t="str">
        <f t="shared" si="59"/>
        <v/>
      </c>
      <c r="AM46" t="e">
        <f t="shared" si="60"/>
        <v>#DIV/0!</v>
      </c>
      <c r="AN46" t="e">
        <f t="shared" si="61"/>
        <v>#DIV/0!</v>
      </c>
      <c r="AO46">
        <f t="shared" si="62"/>
        <v>6.2</v>
      </c>
      <c r="AP46">
        <f t="shared" si="63"/>
        <v>0</v>
      </c>
      <c r="AQ46" t="e">
        <f t="shared" si="64"/>
        <v>#VALUE!</v>
      </c>
      <c r="AR46" t="e">
        <f t="shared" si="65"/>
        <v>#VALUE!</v>
      </c>
      <c r="AS46" t="e">
        <f t="shared" si="66"/>
        <v>#VALUE!</v>
      </c>
      <c r="AT46" t="e">
        <f t="shared" si="67"/>
        <v>#VALUE!</v>
      </c>
      <c r="AU46" t="e">
        <f t="shared" si="68"/>
        <v>#VALUE!</v>
      </c>
      <c r="AV46" t="e">
        <f t="shared" si="69"/>
        <v>#VALUE!</v>
      </c>
      <c r="AW46" t="e">
        <f t="shared" si="70"/>
        <v>#VALUE!</v>
      </c>
      <c r="AX46" t="e">
        <f t="shared" si="71"/>
        <v>#VALUE!</v>
      </c>
      <c r="AY46" t="e">
        <f t="shared" si="72"/>
        <v>#VALUE!</v>
      </c>
      <c r="AZ46" t="e">
        <f t="shared" si="73"/>
        <v>#VALUE!</v>
      </c>
      <c r="BA46" t="e">
        <f t="shared" si="74"/>
        <v>#VALUE!</v>
      </c>
      <c r="BB46" s="1" t="e">
        <f t="shared" si="75"/>
        <v>#DIV/0!</v>
      </c>
      <c r="BC46" s="1" t="e">
        <f t="shared" si="76"/>
        <v>#DIV/0!</v>
      </c>
      <c r="BD46" s="1" t="e">
        <f t="shared" si="77"/>
        <v>#DIV/0!</v>
      </c>
    </row>
    <row r="47" spans="10:56" x14ac:dyDescent="0.25">
      <c r="J47" s="9">
        <f t="shared" si="39"/>
        <v>0</v>
      </c>
      <c r="K47" s="6" t="e">
        <f t="shared" si="40"/>
        <v>#DIV/0!</v>
      </c>
      <c r="L47" s="6">
        <f t="shared" si="41"/>
        <v>0</v>
      </c>
      <c r="N47" t="str">
        <f t="shared" si="42"/>
        <v/>
      </c>
      <c r="O47" t="e">
        <f t="shared" si="43"/>
        <v>#VALUE!</v>
      </c>
      <c r="P47" t="e">
        <f t="shared" si="44"/>
        <v>#VALUE!</v>
      </c>
      <c r="Q47" s="1" t="e">
        <f t="shared" si="45"/>
        <v>#DIV/0!</v>
      </c>
      <c r="R47" s="1" t="e">
        <f t="shared" si="46"/>
        <v>#DIV/0!</v>
      </c>
      <c r="S47" s="1" t="e">
        <f t="shared" si="47"/>
        <v>#DIV/0!</v>
      </c>
      <c r="T47">
        <v>5</v>
      </c>
      <c r="U47">
        <v>0.33</v>
      </c>
      <c r="V47">
        <v>0.315</v>
      </c>
      <c r="W47" t="e">
        <f t="shared" si="48"/>
        <v>#DIV/0!</v>
      </c>
      <c r="X47" t="e">
        <f t="shared" si="49"/>
        <v>#DIV/0!</v>
      </c>
      <c r="Y47">
        <v>1.9E-2</v>
      </c>
      <c r="Z47" t="e">
        <f t="shared" si="50"/>
        <v>#DIV/0!</v>
      </c>
      <c r="AA47" t="e">
        <f t="shared" si="51"/>
        <v>#DIV/0!</v>
      </c>
      <c r="AB47" t="e">
        <f t="shared" si="52"/>
        <v>#DIV/0!</v>
      </c>
      <c r="AC47" t="e">
        <f t="shared" si="53"/>
        <v>#DIV/0!</v>
      </c>
      <c r="AD47">
        <v>71</v>
      </c>
      <c r="AE47">
        <f t="shared" si="54"/>
        <v>0.53148318112676063</v>
      </c>
      <c r="AF47">
        <f t="shared" si="55"/>
        <v>0.33681571661971832</v>
      </c>
      <c r="AG47" t="e">
        <f t="shared" si="56"/>
        <v>#DIV/0!</v>
      </c>
      <c r="AH47" t="e">
        <f t="shared" si="38"/>
        <v>#DIV/0!</v>
      </c>
      <c r="AI47" t="e">
        <f t="shared" si="57"/>
        <v>#DIV/0!</v>
      </c>
      <c r="AJ47" t="e">
        <f t="shared" si="58"/>
        <v>#DIV/0!</v>
      </c>
      <c r="AK47">
        <v>0.18</v>
      </c>
      <c r="AL47" t="str">
        <f t="shared" si="59"/>
        <v/>
      </c>
      <c r="AM47" t="e">
        <f t="shared" si="60"/>
        <v>#DIV/0!</v>
      </c>
      <c r="AN47" t="e">
        <f t="shared" si="61"/>
        <v>#DIV/0!</v>
      </c>
      <c r="AO47">
        <f t="shared" si="62"/>
        <v>6.2</v>
      </c>
      <c r="AP47">
        <f t="shared" si="63"/>
        <v>0</v>
      </c>
      <c r="AQ47" t="e">
        <f t="shared" si="64"/>
        <v>#VALUE!</v>
      </c>
      <c r="AR47" t="e">
        <f t="shared" si="65"/>
        <v>#VALUE!</v>
      </c>
      <c r="AS47" t="e">
        <f t="shared" si="66"/>
        <v>#VALUE!</v>
      </c>
      <c r="AT47" t="e">
        <f t="shared" si="67"/>
        <v>#VALUE!</v>
      </c>
      <c r="AU47" t="e">
        <f t="shared" si="68"/>
        <v>#VALUE!</v>
      </c>
      <c r="AV47" t="e">
        <f t="shared" si="69"/>
        <v>#VALUE!</v>
      </c>
      <c r="AW47" t="e">
        <f t="shared" si="70"/>
        <v>#VALUE!</v>
      </c>
      <c r="AX47" t="e">
        <f t="shared" si="71"/>
        <v>#VALUE!</v>
      </c>
      <c r="AY47" t="e">
        <f t="shared" si="72"/>
        <v>#VALUE!</v>
      </c>
      <c r="AZ47" t="e">
        <f t="shared" si="73"/>
        <v>#VALUE!</v>
      </c>
      <c r="BA47" t="e">
        <f t="shared" si="74"/>
        <v>#VALUE!</v>
      </c>
      <c r="BB47" s="1" t="e">
        <f t="shared" si="75"/>
        <v>#DIV/0!</v>
      </c>
      <c r="BC47" s="1" t="e">
        <f t="shared" si="76"/>
        <v>#DIV/0!</v>
      </c>
      <c r="BD47" s="1" t="e">
        <f t="shared" si="77"/>
        <v>#DIV/0!</v>
      </c>
    </row>
    <row r="48" spans="10:56" x14ac:dyDescent="0.25">
      <c r="J48" s="9">
        <f t="shared" si="39"/>
        <v>0</v>
      </c>
      <c r="K48" s="6" t="e">
        <f t="shared" si="40"/>
        <v>#DIV/0!</v>
      </c>
      <c r="L48" s="6">
        <f t="shared" si="41"/>
        <v>0</v>
      </c>
      <c r="N48" t="str">
        <f t="shared" si="42"/>
        <v/>
      </c>
      <c r="O48" t="e">
        <f t="shared" si="43"/>
        <v>#VALUE!</v>
      </c>
      <c r="P48" t="e">
        <f t="shared" si="44"/>
        <v>#VALUE!</v>
      </c>
      <c r="Q48" s="1" t="e">
        <f t="shared" si="45"/>
        <v>#DIV/0!</v>
      </c>
      <c r="R48" s="1" t="e">
        <f t="shared" si="46"/>
        <v>#DIV/0!</v>
      </c>
      <c r="S48" s="1" t="e">
        <f t="shared" si="47"/>
        <v>#DIV/0!</v>
      </c>
      <c r="T48">
        <v>5</v>
      </c>
      <c r="U48">
        <v>0.33</v>
      </c>
      <c r="V48">
        <v>0.315</v>
      </c>
      <c r="W48" t="e">
        <f t="shared" si="48"/>
        <v>#DIV/0!</v>
      </c>
      <c r="X48" t="e">
        <f t="shared" si="49"/>
        <v>#DIV/0!</v>
      </c>
      <c r="Y48">
        <v>1.9E-2</v>
      </c>
      <c r="Z48" t="e">
        <f t="shared" si="50"/>
        <v>#DIV/0!</v>
      </c>
      <c r="AA48" t="e">
        <f t="shared" si="51"/>
        <v>#DIV/0!</v>
      </c>
      <c r="AB48" t="e">
        <f t="shared" si="52"/>
        <v>#DIV/0!</v>
      </c>
      <c r="AC48" t="e">
        <f t="shared" si="53"/>
        <v>#DIV/0!</v>
      </c>
      <c r="AD48">
        <v>71</v>
      </c>
      <c r="AE48">
        <f t="shared" si="54"/>
        <v>0.53148318112676063</v>
      </c>
      <c r="AF48">
        <f t="shared" si="55"/>
        <v>0.33681571661971832</v>
      </c>
      <c r="AG48" t="e">
        <f t="shared" si="56"/>
        <v>#DIV/0!</v>
      </c>
      <c r="AH48" t="e">
        <f t="shared" si="38"/>
        <v>#DIV/0!</v>
      </c>
      <c r="AI48" t="e">
        <f t="shared" si="57"/>
        <v>#DIV/0!</v>
      </c>
      <c r="AJ48" t="e">
        <f t="shared" si="58"/>
        <v>#DIV/0!</v>
      </c>
      <c r="AK48">
        <v>0.18</v>
      </c>
      <c r="AL48" t="str">
        <f t="shared" si="59"/>
        <v/>
      </c>
      <c r="AM48" t="e">
        <f t="shared" si="60"/>
        <v>#DIV/0!</v>
      </c>
      <c r="AN48" t="e">
        <f t="shared" si="61"/>
        <v>#DIV/0!</v>
      </c>
      <c r="AO48">
        <f t="shared" si="62"/>
        <v>6.2</v>
      </c>
      <c r="AP48">
        <f t="shared" si="63"/>
        <v>0</v>
      </c>
      <c r="AQ48" t="e">
        <f t="shared" si="64"/>
        <v>#VALUE!</v>
      </c>
      <c r="AR48" t="e">
        <f t="shared" si="65"/>
        <v>#VALUE!</v>
      </c>
      <c r="AS48" t="e">
        <f t="shared" si="66"/>
        <v>#VALUE!</v>
      </c>
      <c r="AT48" t="e">
        <f t="shared" si="67"/>
        <v>#VALUE!</v>
      </c>
      <c r="AU48" t="e">
        <f t="shared" si="68"/>
        <v>#VALUE!</v>
      </c>
      <c r="AV48" t="e">
        <f t="shared" si="69"/>
        <v>#VALUE!</v>
      </c>
      <c r="AW48" t="e">
        <f t="shared" si="70"/>
        <v>#VALUE!</v>
      </c>
      <c r="AX48" t="e">
        <f t="shared" si="71"/>
        <v>#VALUE!</v>
      </c>
      <c r="AY48" t="e">
        <f t="shared" si="72"/>
        <v>#VALUE!</v>
      </c>
      <c r="AZ48" t="e">
        <f t="shared" si="73"/>
        <v>#VALUE!</v>
      </c>
      <c r="BA48" t="e">
        <f t="shared" si="74"/>
        <v>#VALUE!</v>
      </c>
      <c r="BB48" s="1" t="e">
        <f t="shared" si="75"/>
        <v>#DIV/0!</v>
      </c>
      <c r="BC48" s="1" t="e">
        <f t="shared" si="76"/>
        <v>#DIV/0!</v>
      </c>
      <c r="BD48" s="1" t="e">
        <f t="shared" si="77"/>
        <v>#DIV/0!</v>
      </c>
    </row>
    <row r="49" spans="10:56" x14ac:dyDescent="0.25">
      <c r="J49" s="9">
        <f t="shared" si="39"/>
        <v>0</v>
      </c>
      <c r="K49" s="6" t="e">
        <f t="shared" si="40"/>
        <v>#DIV/0!</v>
      </c>
      <c r="L49" s="6">
        <f t="shared" si="41"/>
        <v>0</v>
      </c>
      <c r="N49" t="str">
        <f t="shared" si="42"/>
        <v/>
      </c>
      <c r="O49" t="e">
        <f t="shared" si="43"/>
        <v>#VALUE!</v>
      </c>
      <c r="P49" t="e">
        <f t="shared" si="44"/>
        <v>#VALUE!</v>
      </c>
      <c r="Q49" s="1" t="e">
        <f t="shared" si="45"/>
        <v>#DIV/0!</v>
      </c>
      <c r="R49" s="1" t="e">
        <f t="shared" si="46"/>
        <v>#DIV/0!</v>
      </c>
      <c r="S49" s="1" t="e">
        <f t="shared" si="47"/>
        <v>#DIV/0!</v>
      </c>
      <c r="T49">
        <v>5</v>
      </c>
      <c r="U49">
        <v>0.33</v>
      </c>
      <c r="V49">
        <v>0.315</v>
      </c>
      <c r="W49" t="e">
        <f t="shared" si="48"/>
        <v>#DIV/0!</v>
      </c>
      <c r="X49" t="e">
        <f t="shared" si="49"/>
        <v>#DIV/0!</v>
      </c>
      <c r="Y49">
        <v>1.9E-2</v>
      </c>
      <c r="Z49" t="e">
        <f t="shared" si="50"/>
        <v>#DIV/0!</v>
      </c>
      <c r="AA49" t="e">
        <f t="shared" si="51"/>
        <v>#DIV/0!</v>
      </c>
      <c r="AB49" t="e">
        <f t="shared" si="52"/>
        <v>#DIV/0!</v>
      </c>
      <c r="AC49" t="e">
        <f t="shared" si="53"/>
        <v>#DIV/0!</v>
      </c>
      <c r="AD49">
        <v>71</v>
      </c>
      <c r="AE49">
        <f t="shared" si="54"/>
        <v>0.53148318112676063</v>
      </c>
      <c r="AF49">
        <f t="shared" si="55"/>
        <v>0.33681571661971832</v>
      </c>
      <c r="AG49" t="e">
        <f t="shared" si="56"/>
        <v>#DIV/0!</v>
      </c>
      <c r="AH49" t="e">
        <f t="shared" si="38"/>
        <v>#DIV/0!</v>
      </c>
      <c r="AI49" t="e">
        <f t="shared" si="57"/>
        <v>#DIV/0!</v>
      </c>
      <c r="AJ49" t="e">
        <f t="shared" si="58"/>
        <v>#DIV/0!</v>
      </c>
      <c r="AK49">
        <v>0.18</v>
      </c>
      <c r="AL49" t="str">
        <f t="shared" si="59"/>
        <v/>
      </c>
      <c r="AM49" t="e">
        <f t="shared" si="60"/>
        <v>#DIV/0!</v>
      </c>
      <c r="AN49" t="e">
        <f t="shared" si="61"/>
        <v>#DIV/0!</v>
      </c>
      <c r="AO49">
        <f t="shared" si="62"/>
        <v>6.2</v>
      </c>
      <c r="AP49">
        <f t="shared" si="63"/>
        <v>0</v>
      </c>
      <c r="AQ49" t="e">
        <f t="shared" si="64"/>
        <v>#VALUE!</v>
      </c>
      <c r="AR49" t="e">
        <f t="shared" si="65"/>
        <v>#VALUE!</v>
      </c>
      <c r="AS49" t="e">
        <f t="shared" si="66"/>
        <v>#VALUE!</v>
      </c>
      <c r="AT49" t="e">
        <f t="shared" si="67"/>
        <v>#VALUE!</v>
      </c>
      <c r="AU49" t="e">
        <f t="shared" si="68"/>
        <v>#VALUE!</v>
      </c>
      <c r="AV49" t="e">
        <f t="shared" si="69"/>
        <v>#VALUE!</v>
      </c>
      <c r="AW49" t="e">
        <f t="shared" si="70"/>
        <v>#VALUE!</v>
      </c>
      <c r="AX49" t="e">
        <f t="shared" si="71"/>
        <v>#VALUE!</v>
      </c>
      <c r="AY49" t="e">
        <f t="shared" si="72"/>
        <v>#VALUE!</v>
      </c>
      <c r="AZ49" t="e">
        <f t="shared" si="73"/>
        <v>#VALUE!</v>
      </c>
      <c r="BA49" t="e">
        <f t="shared" si="74"/>
        <v>#VALUE!</v>
      </c>
      <c r="BB49" s="1" t="e">
        <f t="shared" si="75"/>
        <v>#DIV/0!</v>
      </c>
      <c r="BC49" s="1" t="e">
        <f t="shared" si="76"/>
        <v>#DIV/0!</v>
      </c>
      <c r="BD49" s="1" t="e">
        <f t="shared" si="77"/>
        <v>#DIV/0!</v>
      </c>
    </row>
    <row r="50" spans="10:56" x14ac:dyDescent="0.25">
      <c r="J50" s="9">
        <f t="shared" si="39"/>
        <v>0</v>
      </c>
      <c r="K50" s="6" t="e">
        <f t="shared" si="40"/>
        <v>#DIV/0!</v>
      </c>
      <c r="L50" s="6">
        <f t="shared" si="41"/>
        <v>0</v>
      </c>
      <c r="N50" t="str">
        <f t="shared" si="42"/>
        <v/>
      </c>
      <c r="O50" t="e">
        <f t="shared" si="43"/>
        <v>#VALUE!</v>
      </c>
      <c r="P50" t="e">
        <f t="shared" si="44"/>
        <v>#VALUE!</v>
      </c>
      <c r="Q50" s="1" t="e">
        <f t="shared" si="45"/>
        <v>#DIV/0!</v>
      </c>
      <c r="R50" s="1" t="e">
        <f t="shared" si="46"/>
        <v>#DIV/0!</v>
      </c>
      <c r="S50" s="1" t="e">
        <f t="shared" si="47"/>
        <v>#DIV/0!</v>
      </c>
      <c r="T50">
        <v>5</v>
      </c>
      <c r="U50">
        <v>0.33</v>
      </c>
      <c r="V50">
        <v>0.315</v>
      </c>
      <c r="W50" t="e">
        <f t="shared" si="48"/>
        <v>#DIV/0!</v>
      </c>
      <c r="X50" t="e">
        <f t="shared" si="49"/>
        <v>#DIV/0!</v>
      </c>
      <c r="Y50">
        <v>1.9E-2</v>
      </c>
      <c r="Z50" t="e">
        <f t="shared" si="50"/>
        <v>#DIV/0!</v>
      </c>
      <c r="AA50" t="e">
        <f t="shared" si="51"/>
        <v>#DIV/0!</v>
      </c>
      <c r="AB50" t="e">
        <f t="shared" si="52"/>
        <v>#DIV/0!</v>
      </c>
      <c r="AC50" t="e">
        <f t="shared" si="53"/>
        <v>#DIV/0!</v>
      </c>
      <c r="AD50">
        <v>71</v>
      </c>
      <c r="AE50">
        <f t="shared" si="54"/>
        <v>0.53148318112676063</v>
      </c>
      <c r="AF50">
        <f t="shared" si="55"/>
        <v>0.33681571661971832</v>
      </c>
      <c r="AG50" t="e">
        <f t="shared" si="56"/>
        <v>#DIV/0!</v>
      </c>
      <c r="AH50" t="e">
        <f t="shared" si="38"/>
        <v>#DIV/0!</v>
      </c>
      <c r="AI50" t="e">
        <f t="shared" si="57"/>
        <v>#DIV/0!</v>
      </c>
      <c r="AJ50" t="e">
        <f t="shared" si="58"/>
        <v>#DIV/0!</v>
      </c>
      <c r="AK50">
        <v>0.18</v>
      </c>
      <c r="AL50" t="str">
        <f t="shared" si="59"/>
        <v/>
      </c>
      <c r="AM50" t="e">
        <f t="shared" si="60"/>
        <v>#DIV/0!</v>
      </c>
      <c r="AN50" t="e">
        <f t="shared" si="61"/>
        <v>#DIV/0!</v>
      </c>
      <c r="AO50">
        <f t="shared" si="62"/>
        <v>6.2</v>
      </c>
      <c r="AP50">
        <f t="shared" si="63"/>
        <v>0</v>
      </c>
      <c r="AQ50" t="e">
        <f t="shared" si="64"/>
        <v>#VALUE!</v>
      </c>
      <c r="AR50" t="e">
        <f t="shared" si="65"/>
        <v>#VALUE!</v>
      </c>
      <c r="AS50" t="e">
        <f t="shared" si="66"/>
        <v>#VALUE!</v>
      </c>
      <c r="AT50" t="e">
        <f t="shared" si="67"/>
        <v>#VALUE!</v>
      </c>
      <c r="AU50" t="e">
        <f t="shared" si="68"/>
        <v>#VALUE!</v>
      </c>
      <c r="AV50" t="e">
        <f t="shared" si="69"/>
        <v>#VALUE!</v>
      </c>
      <c r="AW50" t="e">
        <f t="shared" si="70"/>
        <v>#VALUE!</v>
      </c>
      <c r="AX50" t="e">
        <f t="shared" si="71"/>
        <v>#VALUE!</v>
      </c>
      <c r="AY50" t="e">
        <f t="shared" si="72"/>
        <v>#VALUE!</v>
      </c>
      <c r="AZ50" t="e">
        <f t="shared" si="73"/>
        <v>#VALUE!</v>
      </c>
      <c r="BA50" t="e">
        <f t="shared" si="74"/>
        <v>#VALUE!</v>
      </c>
      <c r="BB50" s="1" t="e">
        <f t="shared" si="75"/>
        <v>#DIV/0!</v>
      </c>
      <c r="BC50" s="1" t="e">
        <f t="shared" si="76"/>
        <v>#DIV/0!</v>
      </c>
      <c r="BD50" s="1" t="e">
        <f t="shared" si="77"/>
        <v>#DIV/0!</v>
      </c>
    </row>
    <row r="51" spans="10:56" x14ac:dyDescent="0.25">
      <c r="J51" s="9">
        <f t="shared" si="39"/>
        <v>0</v>
      </c>
      <c r="K51" s="6" t="e">
        <f t="shared" si="40"/>
        <v>#DIV/0!</v>
      </c>
      <c r="L51" s="6">
        <f t="shared" si="41"/>
        <v>0</v>
      </c>
      <c r="N51" t="str">
        <f t="shared" si="42"/>
        <v/>
      </c>
      <c r="O51" t="e">
        <f t="shared" si="43"/>
        <v>#VALUE!</v>
      </c>
      <c r="P51" t="e">
        <f t="shared" si="44"/>
        <v>#VALUE!</v>
      </c>
      <c r="Q51" s="1" t="e">
        <f t="shared" si="45"/>
        <v>#DIV/0!</v>
      </c>
      <c r="R51" s="1" t="e">
        <f t="shared" si="46"/>
        <v>#DIV/0!</v>
      </c>
      <c r="S51" s="1" t="e">
        <f t="shared" si="47"/>
        <v>#DIV/0!</v>
      </c>
      <c r="T51">
        <v>5</v>
      </c>
      <c r="U51">
        <v>0.33</v>
      </c>
      <c r="V51">
        <v>0.315</v>
      </c>
      <c r="W51" t="e">
        <f t="shared" si="48"/>
        <v>#DIV/0!</v>
      </c>
      <c r="X51" t="e">
        <f t="shared" si="49"/>
        <v>#DIV/0!</v>
      </c>
      <c r="Y51">
        <v>1.9E-2</v>
      </c>
      <c r="Z51" t="e">
        <f t="shared" si="50"/>
        <v>#DIV/0!</v>
      </c>
      <c r="AA51" t="e">
        <f t="shared" si="51"/>
        <v>#DIV/0!</v>
      </c>
      <c r="AB51" t="e">
        <f t="shared" si="52"/>
        <v>#DIV/0!</v>
      </c>
      <c r="AC51" t="e">
        <f t="shared" si="53"/>
        <v>#DIV/0!</v>
      </c>
      <c r="AD51">
        <v>71</v>
      </c>
      <c r="AE51">
        <f t="shared" si="54"/>
        <v>0.53148318112676063</v>
      </c>
      <c r="AF51">
        <f t="shared" si="55"/>
        <v>0.33681571661971832</v>
      </c>
      <c r="AG51" t="e">
        <f t="shared" si="56"/>
        <v>#DIV/0!</v>
      </c>
      <c r="AH51" t="e">
        <f t="shared" si="38"/>
        <v>#DIV/0!</v>
      </c>
      <c r="AI51" t="e">
        <f t="shared" si="57"/>
        <v>#DIV/0!</v>
      </c>
      <c r="AJ51" t="e">
        <f t="shared" si="58"/>
        <v>#DIV/0!</v>
      </c>
      <c r="AK51">
        <v>0.18</v>
      </c>
      <c r="AL51" t="str">
        <f t="shared" si="59"/>
        <v/>
      </c>
      <c r="AM51" t="e">
        <f t="shared" si="60"/>
        <v>#DIV/0!</v>
      </c>
      <c r="AN51" t="e">
        <f t="shared" si="61"/>
        <v>#DIV/0!</v>
      </c>
      <c r="AO51">
        <f t="shared" si="62"/>
        <v>6.2</v>
      </c>
      <c r="AP51">
        <f t="shared" si="63"/>
        <v>0</v>
      </c>
      <c r="AQ51" t="e">
        <f t="shared" si="64"/>
        <v>#VALUE!</v>
      </c>
      <c r="AR51" t="e">
        <f t="shared" si="65"/>
        <v>#VALUE!</v>
      </c>
      <c r="AS51" t="e">
        <f t="shared" si="66"/>
        <v>#VALUE!</v>
      </c>
      <c r="AT51" t="e">
        <f t="shared" si="67"/>
        <v>#VALUE!</v>
      </c>
      <c r="AU51" t="e">
        <f t="shared" si="68"/>
        <v>#VALUE!</v>
      </c>
      <c r="AV51" t="e">
        <f t="shared" si="69"/>
        <v>#VALUE!</v>
      </c>
      <c r="AW51" t="e">
        <f t="shared" si="70"/>
        <v>#VALUE!</v>
      </c>
      <c r="AX51" t="e">
        <f t="shared" si="71"/>
        <v>#VALUE!</v>
      </c>
      <c r="AY51" t="e">
        <f t="shared" si="72"/>
        <v>#VALUE!</v>
      </c>
      <c r="AZ51" t="e">
        <f t="shared" si="73"/>
        <v>#VALUE!</v>
      </c>
      <c r="BA51" t="e">
        <f t="shared" si="74"/>
        <v>#VALUE!</v>
      </c>
      <c r="BB51" s="1" t="e">
        <f t="shared" si="75"/>
        <v>#DIV/0!</v>
      </c>
      <c r="BC51" s="1" t="e">
        <f t="shared" si="76"/>
        <v>#DIV/0!</v>
      </c>
      <c r="BD51" s="1" t="e">
        <f t="shared" si="77"/>
        <v>#DIV/0!</v>
      </c>
    </row>
    <row r="52" spans="10:56" x14ac:dyDescent="0.25">
      <c r="J52" s="9">
        <f t="shared" si="39"/>
        <v>0</v>
      </c>
      <c r="K52" s="6" t="e">
        <f t="shared" si="40"/>
        <v>#DIV/0!</v>
      </c>
      <c r="L52" s="6">
        <f t="shared" si="41"/>
        <v>0</v>
      </c>
      <c r="N52" t="str">
        <f t="shared" si="42"/>
        <v/>
      </c>
      <c r="O52" t="e">
        <f t="shared" si="43"/>
        <v>#VALUE!</v>
      </c>
      <c r="P52" t="e">
        <f t="shared" si="44"/>
        <v>#VALUE!</v>
      </c>
      <c r="Q52" s="1" t="e">
        <f t="shared" si="45"/>
        <v>#DIV/0!</v>
      </c>
      <c r="R52" s="1" t="e">
        <f t="shared" si="46"/>
        <v>#DIV/0!</v>
      </c>
      <c r="S52" s="1" t="e">
        <f t="shared" si="47"/>
        <v>#DIV/0!</v>
      </c>
      <c r="T52">
        <v>5</v>
      </c>
      <c r="U52">
        <v>0.33</v>
      </c>
      <c r="V52">
        <v>0.315</v>
      </c>
      <c r="W52" t="e">
        <f t="shared" si="48"/>
        <v>#DIV/0!</v>
      </c>
      <c r="X52" t="e">
        <f t="shared" si="49"/>
        <v>#DIV/0!</v>
      </c>
      <c r="Y52">
        <v>1.9E-2</v>
      </c>
      <c r="Z52" t="e">
        <f t="shared" si="50"/>
        <v>#DIV/0!</v>
      </c>
      <c r="AA52" t="e">
        <f t="shared" si="51"/>
        <v>#DIV/0!</v>
      </c>
      <c r="AB52" t="e">
        <f t="shared" si="52"/>
        <v>#DIV/0!</v>
      </c>
      <c r="AC52" t="e">
        <f t="shared" si="53"/>
        <v>#DIV/0!</v>
      </c>
      <c r="AD52">
        <v>71</v>
      </c>
      <c r="AE52">
        <f t="shared" si="54"/>
        <v>0.53148318112676063</v>
      </c>
      <c r="AF52">
        <f t="shared" si="55"/>
        <v>0.33681571661971832</v>
      </c>
      <c r="AG52" t="e">
        <f t="shared" si="56"/>
        <v>#DIV/0!</v>
      </c>
      <c r="AH52" t="e">
        <f t="shared" si="38"/>
        <v>#DIV/0!</v>
      </c>
      <c r="AI52" t="e">
        <f t="shared" si="57"/>
        <v>#DIV/0!</v>
      </c>
      <c r="AJ52" t="e">
        <f t="shared" si="58"/>
        <v>#DIV/0!</v>
      </c>
      <c r="AK52">
        <v>0.18</v>
      </c>
      <c r="AL52" t="str">
        <f t="shared" si="59"/>
        <v/>
      </c>
      <c r="AM52" t="e">
        <f t="shared" si="60"/>
        <v>#DIV/0!</v>
      </c>
      <c r="AN52" t="e">
        <f t="shared" si="61"/>
        <v>#DIV/0!</v>
      </c>
      <c r="AO52">
        <f t="shared" si="62"/>
        <v>6.2</v>
      </c>
      <c r="AP52">
        <f t="shared" si="63"/>
        <v>0</v>
      </c>
      <c r="AQ52" t="e">
        <f t="shared" si="64"/>
        <v>#VALUE!</v>
      </c>
      <c r="AR52" t="e">
        <f t="shared" si="65"/>
        <v>#VALUE!</v>
      </c>
      <c r="AS52" t="e">
        <f t="shared" si="66"/>
        <v>#VALUE!</v>
      </c>
      <c r="AT52" t="e">
        <f t="shared" si="67"/>
        <v>#VALUE!</v>
      </c>
      <c r="AU52" t="e">
        <f t="shared" si="68"/>
        <v>#VALUE!</v>
      </c>
      <c r="AV52" t="e">
        <f t="shared" si="69"/>
        <v>#VALUE!</v>
      </c>
      <c r="AW52" t="e">
        <f t="shared" si="70"/>
        <v>#VALUE!</v>
      </c>
      <c r="AX52" t="e">
        <f t="shared" si="71"/>
        <v>#VALUE!</v>
      </c>
      <c r="AY52" t="e">
        <f t="shared" si="72"/>
        <v>#VALUE!</v>
      </c>
      <c r="AZ52" t="e">
        <f t="shared" si="73"/>
        <v>#VALUE!</v>
      </c>
      <c r="BA52" t="e">
        <f t="shared" si="74"/>
        <v>#VALUE!</v>
      </c>
      <c r="BB52" s="1" t="e">
        <f t="shared" si="75"/>
        <v>#DIV/0!</v>
      </c>
      <c r="BC52" s="1" t="e">
        <f t="shared" si="76"/>
        <v>#DIV/0!</v>
      </c>
      <c r="BD52" s="1" t="e">
        <f t="shared" si="77"/>
        <v>#DIV/0!</v>
      </c>
    </row>
    <row r="53" spans="10:56" x14ac:dyDescent="0.25">
      <c r="J53" s="9">
        <f t="shared" si="39"/>
        <v>0</v>
      </c>
      <c r="K53" s="6" t="e">
        <f t="shared" si="40"/>
        <v>#DIV/0!</v>
      </c>
      <c r="L53" s="6">
        <f t="shared" si="41"/>
        <v>0</v>
      </c>
      <c r="N53" t="str">
        <f t="shared" si="42"/>
        <v/>
      </c>
      <c r="O53" t="e">
        <f t="shared" si="43"/>
        <v>#VALUE!</v>
      </c>
      <c r="P53" t="e">
        <f t="shared" si="44"/>
        <v>#VALUE!</v>
      </c>
      <c r="Q53" s="1" t="e">
        <f t="shared" si="45"/>
        <v>#DIV/0!</v>
      </c>
      <c r="R53" s="1" t="e">
        <f t="shared" si="46"/>
        <v>#DIV/0!</v>
      </c>
      <c r="S53" s="1" t="e">
        <f t="shared" si="47"/>
        <v>#DIV/0!</v>
      </c>
      <c r="T53">
        <v>5</v>
      </c>
      <c r="U53">
        <v>0.33</v>
      </c>
      <c r="V53">
        <v>0.315</v>
      </c>
      <c r="W53" t="e">
        <f t="shared" si="48"/>
        <v>#DIV/0!</v>
      </c>
      <c r="X53" t="e">
        <f t="shared" si="49"/>
        <v>#DIV/0!</v>
      </c>
      <c r="Y53">
        <v>1.9E-2</v>
      </c>
      <c r="Z53" t="e">
        <f t="shared" si="50"/>
        <v>#DIV/0!</v>
      </c>
      <c r="AA53" t="e">
        <f t="shared" si="51"/>
        <v>#DIV/0!</v>
      </c>
      <c r="AB53" t="e">
        <f t="shared" si="52"/>
        <v>#DIV/0!</v>
      </c>
      <c r="AC53" t="e">
        <f t="shared" si="53"/>
        <v>#DIV/0!</v>
      </c>
      <c r="AD53">
        <v>71</v>
      </c>
      <c r="AE53">
        <f t="shared" si="54"/>
        <v>0.53148318112676063</v>
      </c>
      <c r="AF53">
        <f t="shared" si="55"/>
        <v>0.33681571661971832</v>
      </c>
      <c r="AG53" t="e">
        <f t="shared" si="56"/>
        <v>#DIV/0!</v>
      </c>
      <c r="AH53" t="e">
        <f t="shared" si="38"/>
        <v>#DIV/0!</v>
      </c>
      <c r="AI53" t="e">
        <f t="shared" si="57"/>
        <v>#DIV/0!</v>
      </c>
      <c r="AJ53" t="e">
        <f t="shared" si="58"/>
        <v>#DIV/0!</v>
      </c>
      <c r="AK53">
        <v>0.18</v>
      </c>
      <c r="AL53" t="str">
        <f t="shared" si="59"/>
        <v/>
      </c>
      <c r="AM53" t="e">
        <f t="shared" si="60"/>
        <v>#DIV/0!</v>
      </c>
      <c r="AN53" t="e">
        <f t="shared" si="61"/>
        <v>#DIV/0!</v>
      </c>
      <c r="AO53">
        <f t="shared" si="62"/>
        <v>6.2</v>
      </c>
      <c r="AP53">
        <f t="shared" si="63"/>
        <v>0</v>
      </c>
      <c r="AQ53" t="e">
        <f t="shared" si="64"/>
        <v>#VALUE!</v>
      </c>
      <c r="AR53" t="e">
        <f t="shared" si="65"/>
        <v>#VALUE!</v>
      </c>
      <c r="AS53" t="e">
        <f t="shared" si="66"/>
        <v>#VALUE!</v>
      </c>
      <c r="AT53" t="e">
        <f t="shared" si="67"/>
        <v>#VALUE!</v>
      </c>
      <c r="AU53" t="e">
        <f t="shared" si="68"/>
        <v>#VALUE!</v>
      </c>
      <c r="AV53" t="e">
        <f t="shared" si="69"/>
        <v>#VALUE!</v>
      </c>
      <c r="AW53" t="e">
        <f t="shared" si="70"/>
        <v>#VALUE!</v>
      </c>
      <c r="AX53" t="e">
        <f t="shared" si="71"/>
        <v>#VALUE!</v>
      </c>
      <c r="AY53" t="e">
        <f t="shared" si="72"/>
        <v>#VALUE!</v>
      </c>
      <c r="AZ53" t="e">
        <f t="shared" si="73"/>
        <v>#VALUE!</v>
      </c>
      <c r="BA53" t="e">
        <f t="shared" si="74"/>
        <v>#VALUE!</v>
      </c>
      <c r="BB53" s="1" t="e">
        <f t="shared" si="75"/>
        <v>#DIV/0!</v>
      </c>
      <c r="BC53" s="1" t="e">
        <f t="shared" si="76"/>
        <v>#DIV/0!</v>
      </c>
      <c r="BD53" s="1" t="e">
        <f t="shared" si="77"/>
        <v>#DIV/0!</v>
      </c>
    </row>
    <row r="54" spans="10:56" x14ac:dyDescent="0.25">
      <c r="J54" s="9">
        <f t="shared" si="39"/>
        <v>0</v>
      </c>
      <c r="K54" s="6" t="e">
        <f t="shared" si="40"/>
        <v>#DIV/0!</v>
      </c>
      <c r="L54" s="6">
        <f t="shared" si="41"/>
        <v>0</v>
      </c>
      <c r="N54" t="str">
        <f t="shared" si="42"/>
        <v/>
      </c>
      <c r="O54" t="e">
        <f t="shared" si="43"/>
        <v>#VALUE!</v>
      </c>
      <c r="P54" t="e">
        <f t="shared" si="44"/>
        <v>#VALUE!</v>
      </c>
      <c r="Q54" s="1" t="e">
        <f t="shared" si="45"/>
        <v>#DIV/0!</v>
      </c>
      <c r="R54" s="1" t="e">
        <f t="shared" si="46"/>
        <v>#DIV/0!</v>
      </c>
      <c r="S54" s="1" t="e">
        <f t="shared" si="47"/>
        <v>#DIV/0!</v>
      </c>
      <c r="T54">
        <v>5</v>
      </c>
      <c r="U54">
        <v>0.33</v>
      </c>
      <c r="V54">
        <v>0.315</v>
      </c>
      <c r="W54" t="e">
        <f t="shared" si="48"/>
        <v>#DIV/0!</v>
      </c>
      <c r="X54" t="e">
        <f t="shared" si="49"/>
        <v>#DIV/0!</v>
      </c>
      <c r="Y54">
        <v>1.9E-2</v>
      </c>
      <c r="Z54" t="e">
        <f t="shared" si="50"/>
        <v>#DIV/0!</v>
      </c>
      <c r="AA54" t="e">
        <f t="shared" si="51"/>
        <v>#DIV/0!</v>
      </c>
      <c r="AB54" t="e">
        <f t="shared" si="52"/>
        <v>#DIV/0!</v>
      </c>
      <c r="AC54" t="e">
        <f t="shared" si="53"/>
        <v>#DIV/0!</v>
      </c>
      <c r="AD54">
        <v>71</v>
      </c>
      <c r="AE54">
        <f t="shared" si="54"/>
        <v>0.53148318112676063</v>
      </c>
      <c r="AF54">
        <f t="shared" si="55"/>
        <v>0.33681571661971832</v>
      </c>
      <c r="AG54" t="e">
        <f t="shared" si="56"/>
        <v>#DIV/0!</v>
      </c>
      <c r="AH54" t="e">
        <f t="shared" si="38"/>
        <v>#DIV/0!</v>
      </c>
      <c r="AI54" t="e">
        <f t="shared" si="57"/>
        <v>#DIV/0!</v>
      </c>
      <c r="AJ54" t="e">
        <f t="shared" si="58"/>
        <v>#DIV/0!</v>
      </c>
      <c r="AK54">
        <v>0.18</v>
      </c>
      <c r="AL54" t="str">
        <f t="shared" si="59"/>
        <v/>
      </c>
      <c r="AM54" t="e">
        <f t="shared" si="60"/>
        <v>#DIV/0!</v>
      </c>
      <c r="AN54" t="e">
        <f t="shared" si="61"/>
        <v>#DIV/0!</v>
      </c>
      <c r="AO54">
        <f t="shared" si="62"/>
        <v>6.2</v>
      </c>
      <c r="AP54">
        <f t="shared" si="63"/>
        <v>0</v>
      </c>
      <c r="AQ54" t="e">
        <f t="shared" si="64"/>
        <v>#VALUE!</v>
      </c>
      <c r="AR54" t="e">
        <f t="shared" si="65"/>
        <v>#VALUE!</v>
      </c>
      <c r="AS54" t="e">
        <f t="shared" si="66"/>
        <v>#VALUE!</v>
      </c>
      <c r="AT54" t="e">
        <f t="shared" si="67"/>
        <v>#VALUE!</v>
      </c>
      <c r="AU54" t="e">
        <f t="shared" si="68"/>
        <v>#VALUE!</v>
      </c>
      <c r="AV54" t="e">
        <f t="shared" si="69"/>
        <v>#VALUE!</v>
      </c>
      <c r="AW54" t="e">
        <f t="shared" si="70"/>
        <v>#VALUE!</v>
      </c>
      <c r="AX54" t="e">
        <f t="shared" si="71"/>
        <v>#VALUE!</v>
      </c>
      <c r="AY54" t="e">
        <f t="shared" si="72"/>
        <v>#VALUE!</v>
      </c>
      <c r="AZ54" t="e">
        <f t="shared" si="73"/>
        <v>#VALUE!</v>
      </c>
      <c r="BA54" t="e">
        <f t="shared" si="74"/>
        <v>#VALUE!</v>
      </c>
      <c r="BB54" s="1" t="e">
        <f t="shared" si="75"/>
        <v>#DIV/0!</v>
      </c>
      <c r="BC54" s="1" t="e">
        <f t="shared" si="76"/>
        <v>#DIV/0!</v>
      </c>
      <c r="BD54" s="1" t="e">
        <f t="shared" si="77"/>
        <v>#DIV/0!</v>
      </c>
    </row>
    <row r="55" spans="10:56" x14ac:dyDescent="0.25">
      <c r="J55" s="9">
        <f t="shared" si="39"/>
        <v>0</v>
      </c>
      <c r="K55" s="6" t="e">
        <f t="shared" si="40"/>
        <v>#DIV/0!</v>
      </c>
      <c r="L55" s="6">
        <f t="shared" si="41"/>
        <v>0</v>
      </c>
      <c r="N55" t="str">
        <f t="shared" si="42"/>
        <v/>
      </c>
      <c r="O55" t="e">
        <f t="shared" si="43"/>
        <v>#VALUE!</v>
      </c>
      <c r="P55" t="e">
        <f t="shared" si="44"/>
        <v>#VALUE!</v>
      </c>
      <c r="Q55" s="1" t="e">
        <f t="shared" si="45"/>
        <v>#DIV/0!</v>
      </c>
      <c r="R55" s="1" t="e">
        <f t="shared" si="46"/>
        <v>#DIV/0!</v>
      </c>
      <c r="S55" s="1" t="e">
        <f t="shared" si="47"/>
        <v>#DIV/0!</v>
      </c>
      <c r="T55">
        <v>5</v>
      </c>
      <c r="U55">
        <v>0.33</v>
      </c>
      <c r="V55">
        <v>0.315</v>
      </c>
      <c r="W55" t="e">
        <f t="shared" si="48"/>
        <v>#DIV/0!</v>
      </c>
      <c r="X55" t="e">
        <f t="shared" si="49"/>
        <v>#DIV/0!</v>
      </c>
      <c r="Y55">
        <v>1.9E-2</v>
      </c>
      <c r="Z55" t="e">
        <f t="shared" si="50"/>
        <v>#DIV/0!</v>
      </c>
      <c r="AA55" t="e">
        <f t="shared" si="51"/>
        <v>#DIV/0!</v>
      </c>
      <c r="AB55" t="e">
        <f t="shared" si="52"/>
        <v>#DIV/0!</v>
      </c>
      <c r="AC55" t="e">
        <f t="shared" si="53"/>
        <v>#DIV/0!</v>
      </c>
      <c r="AD55">
        <v>71</v>
      </c>
      <c r="AE55">
        <f t="shared" si="54"/>
        <v>0.53148318112676063</v>
      </c>
      <c r="AF55">
        <f t="shared" si="55"/>
        <v>0.33681571661971832</v>
      </c>
      <c r="AG55" t="e">
        <f t="shared" si="56"/>
        <v>#DIV/0!</v>
      </c>
      <c r="AH55" t="e">
        <f t="shared" si="38"/>
        <v>#DIV/0!</v>
      </c>
      <c r="AI55" t="e">
        <f t="shared" si="57"/>
        <v>#DIV/0!</v>
      </c>
      <c r="AJ55" t="e">
        <f t="shared" si="58"/>
        <v>#DIV/0!</v>
      </c>
      <c r="AK55">
        <v>0.18</v>
      </c>
      <c r="AL55" t="str">
        <f t="shared" si="59"/>
        <v/>
      </c>
      <c r="AM55" t="e">
        <f t="shared" si="60"/>
        <v>#DIV/0!</v>
      </c>
      <c r="AN55" t="e">
        <f t="shared" si="61"/>
        <v>#DIV/0!</v>
      </c>
      <c r="AO55">
        <f t="shared" si="62"/>
        <v>6.2</v>
      </c>
      <c r="AP55">
        <f t="shared" si="63"/>
        <v>0</v>
      </c>
      <c r="AQ55" t="e">
        <f t="shared" si="64"/>
        <v>#VALUE!</v>
      </c>
      <c r="AR55" t="e">
        <f t="shared" si="65"/>
        <v>#VALUE!</v>
      </c>
      <c r="AS55" t="e">
        <f t="shared" si="66"/>
        <v>#VALUE!</v>
      </c>
      <c r="AT55" t="e">
        <f t="shared" si="67"/>
        <v>#VALUE!</v>
      </c>
      <c r="AU55" t="e">
        <f t="shared" si="68"/>
        <v>#VALUE!</v>
      </c>
      <c r="AV55" t="e">
        <f t="shared" si="69"/>
        <v>#VALUE!</v>
      </c>
      <c r="AW55" t="e">
        <f t="shared" si="70"/>
        <v>#VALUE!</v>
      </c>
      <c r="AX55" t="e">
        <f t="shared" si="71"/>
        <v>#VALUE!</v>
      </c>
      <c r="AY55" t="e">
        <f t="shared" si="72"/>
        <v>#VALUE!</v>
      </c>
      <c r="AZ55" t="e">
        <f t="shared" si="73"/>
        <v>#VALUE!</v>
      </c>
      <c r="BA55" t="e">
        <f t="shared" si="74"/>
        <v>#VALUE!</v>
      </c>
      <c r="BB55" s="1" t="e">
        <f t="shared" si="75"/>
        <v>#DIV/0!</v>
      </c>
      <c r="BC55" s="1" t="e">
        <f t="shared" si="76"/>
        <v>#DIV/0!</v>
      </c>
      <c r="BD55" s="1" t="e">
        <f t="shared" si="77"/>
        <v>#DIV/0!</v>
      </c>
    </row>
    <row r="56" spans="10:56" x14ac:dyDescent="0.25">
      <c r="J56" s="9">
        <f t="shared" si="39"/>
        <v>0</v>
      </c>
      <c r="K56" s="6" t="e">
        <f t="shared" si="40"/>
        <v>#DIV/0!</v>
      </c>
      <c r="L56" s="6">
        <f t="shared" si="41"/>
        <v>0</v>
      </c>
      <c r="N56" t="str">
        <f t="shared" si="42"/>
        <v/>
      </c>
      <c r="O56" t="e">
        <f t="shared" si="43"/>
        <v>#VALUE!</v>
      </c>
      <c r="P56" t="e">
        <f t="shared" si="44"/>
        <v>#VALUE!</v>
      </c>
      <c r="Q56" s="1" t="e">
        <f t="shared" si="45"/>
        <v>#DIV/0!</v>
      </c>
      <c r="R56" s="1" t="e">
        <f t="shared" si="46"/>
        <v>#DIV/0!</v>
      </c>
      <c r="S56" s="1" t="e">
        <f t="shared" si="47"/>
        <v>#DIV/0!</v>
      </c>
      <c r="T56">
        <v>5</v>
      </c>
      <c r="U56">
        <v>0.33</v>
      </c>
      <c r="V56">
        <v>0.315</v>
      </c>
      <c r="W56" t="e">
        <f t="shared" si="48"/>
        <v>#DIV/0!</v>
      </c>
      <c r="X56" t="e">
        <f t="shared" si="49"/>
        <v>#DIV/0!</v>
      </c>
      <c r="Y56">
        <v>1.9E-2</v>
      </c>
      <c r="Z56" t="e">
        <f t="shared" si="50"/>
        <v>#DIV/0!</v>
      </c>
      <c r="AA56" t="e">
        <f t="shared" si="51"/>
        <v>#DIV/0!</v>
      </c>
      <c r="AB56" t="e">
        <f t="shared" si="52"/>
        <v>#DIV/0!</v>
      </c>
      <c r="AC56" t="e">
        <f t="shared" si="53"/>
        <v>#DIV/0!</v>
      </c>
      <c r="AD56">
        <v>71</v>
      </c>
      <c r="AE56">
        <f t="shared" si="54"/>
        <v>0.53148318112676063</v>
      </c>
      <c r="AF56">
        <f t="shared" si="55"/>
        <v>0.33681571661971832</v>
      </c>
      <c r="AG56" t="e">
        <f t="shared" si="56"/>
        <v>#DIV/0!</v>
      </c>
      <c r="AH56" t="e">
        <f t="shared" si="38"/>
        <v>#DIV/0!</v>
      </c>
      <c r="AI56" t="e">
        <f t="shared" si="57"/>
        <v>#DIV/0!</v>
      </c>
      <c r="AJ56" t="e">
        <f t="shared" si="58"/>
        <v>#DIV/0!</v>
      </c>
      <c r="AK56">
        <v>0.18</v>
      </c>
      <c r="AL56" t="str">
        <f t="shared" si="59"/>
        <v/>
      </c>
      <c r="AM56" t="e">
        <f t="shared" si="60"/>
        <v>#DIV/0!</v>
      </c>
      <c r="AN56" t="e">
        <f t="shared" si="61"/>
        <v>#DIV/0!</v>
      </c>
      <c r="AO56">
        <f t="shared" si="62"/>
        <v>6.2</v>
      </c>
      <c r="AP56">
        <f t="shared" si="63"/>
        <v>0</v>
      </c>
      <c r="AQ56" t="e">
        <f t="shared" si="64"/>
        <v>#VALUE!</v>
      </c>
      <c r="AR56" t="e">
        <f t="shared" si="65"/>
        <v>#VALUE!</v>
      </c>
      <c r="AS56" t="e">
        <f t="shared" si="66"/>
        <v>#VALUE!</v>
      </c>
      <c r="AT56" t="e">
        <f t="shared" si="67"/>
        <v>#VALUE!</v>
      </c>
      <c r="AU56" t="e">
        <f t="shared" si="68"/>
        <v>#VALUE!</v>
      </c>
      <c r="AV56" t="e">
        <f t="shared" si="69"/>
        <v>#VALUE!</v>
      </c>
      <c r="AW56" t="e">
        <f t="shared" si="70"/>
        <v>#VALUE!</v>
      </c>
      <c r="AX56" t="e">
        <f t="shared" si="71"/>
        <v>#VALUE!</v>
      </c>
      <c r="AY56" t="e">
        <f t="shared" si="72"/>
        <v>#VALUE!</v>
      </c>
      <c r="AZ56" t="e">
        <f t="shared" si="73"/>
        <v>#VALUE!</v>
      </c>
      <c r="BA56" t="e">
        <f t="shared" si="74"/>
        <v>#VALUE!</v>
      </c>
      <c r="BB56" s="1" t="e">
        <f t="shared" si="75"/>
        <v>#DIV/0!</v>
      </c>
      <c r="BC56" s="1" t="e">
        <f t="shared" si="76"/>
        <v>#DIV/0!</v>
      </c>
      <c r="BD56" s="1" t="e">
        <f t="shared" si="77"/>
        <v>#DIV/0!</v>
      </c>
    </row>
    <row r="57" spans="10:56" x14ac:dyDescent="0.25">
      <c r="J57" s="9">
        <f t="shared" si="39"/>
        <v>0</v>
      </c>
      <c r="K57" s="6" t="e">
        <f t="shared" si="40"/>
        <v>#DIV/0!</v>
      </c>
      <c r="L57" s="6">
        <f t="shared" si="41"/>
        <v>0</v>
      </c>
      <c r="N57" t="str">
        <f t="shared" si="42"/>
        <v/>
      </c>
      <c r="O57" t="e">
        <f t="shared" si="43"/>
        <v>#VALUE!</v>
      </c>
      <c r="P57" t="e">
        <f t="shared" si="44"/>
        <v>#VALUE!</v>
      </c>
      <c r="Q57" s="1" t="e">
        <f t="shared" si="45"/>
        <v>#DIV/0!</v>
      </c>
      <c r="R57" s="1" t="e">
        <f t="shared" si="46"/>
        <v>#DIV/0!</v>
      </c>
      <c r="S57" s="1" t="e">
        <f t="shared" si="47"/>
        <v>#DIV/0!</v>
      </c>
      <c r="T57">
        <v>5</v>
      </c>
      <c r="U57">
        <v>0.33</v>
      </c>
      <c r="V57">
        <v>0.315</v>
      </c>
      <c r="W57" t="e">
        <f t="shared" si="48"/>
        <v>#DIV/0!</v>
      </c>
      <c r="X57" t="e">
        <f t="shared" si="49"/>
        <v>#DIV/0!</v>
      </c>
      <c r="Y57">
        <v>1.9E-2</v>
      </c>
      <c r="Z57" t="e">
        <f t="shared" si="50"/>
        <v>#DIV/0!</v>
      </c>
      <c r="AA57" t="e">
        <f t="shared" si="51"/>
        <v>#DIV/0!</v>
      </c>
      <c r="AB57" t="e">
        <f t="shared" si="52"/>
        <v>#DIV/0!</v>
      </c>
      <c r="AC57" t="e">
        <f t="shared" si="53"/>
        <v>#DIV/0!</v>
      </c>
      <c r="AD57">
        <v>71</v>
      </c>
      <c r="AE57">
        <f t="shared" si="54"/>
        <v>0.53148318112676063</v>
      </c>
      <c r="AF57">
        <f t="shared" si="55"/>
        <v>0.33681571661971832</v>
      </c>
      <c r="AG57" t="e">
        <f t="shared" si="56"/>
        <v>#DIV/0!</v>
      </c>
      <c r="AH57" t="e">
        <f t="shared" si="38"/>
        <v>#DIV/0!</v>
      </c>
      <c r="AI57" t="e">
        <f t="shared" si="57"/>
        <v>#DIV/0!</v>
      </c>
      <c r="AJ57" t="e">
        <f t="shared" si="58"/>
        <v>#DIV/0!</v>
      </c>
      <c r="AK57">
        <v>0.18</v>
      </c>
      <c r="AL57" t="str">
        <f t="shared" si="59"/>
        <v/>
      </c>
      <c r="AM57" t="e">
        <f t="shared" si="60"/>
        <v>#DIV/0!</v>
      </c>
      <c r="AN57" t="e">
        <f t="shared" si="61"/>
        <v>#DIV/0!</v>
      </c>
      <c r="AO57">
        <f t="shared" si="62"/>
        <v>6.2</v>
      </c>
      <c r="AP57">
        <f t="shared" si="63"/>
        <v>0</v>
      </c>
      <c r="AQ57" t="e">
        <f t="shared" si="64"/>
        <v>#VALUE!</v>
      </c>
      <c r="AR57" t="e">
        <f t="shared" si="65"/>
        <v>#VALUE!</v>
      </c>
      <c r="AS57" t="e">
        <f t="shared" si="66"/>
        <v>#VALUE!</v>
      </c>
      <c r="AT57" t="e">
        <f t="shared" si="67"/>
        <v>#VALUE!</v>
      </c>
      <c r="AU57" t="e">
        <f t="shared" si="68"/>
        <v>#VALUE!</v>
      </c>
      <c r="AV57" t="e">
        <f t="shared" si="69"/>
        <v>#VALUE!</v>
      </c>
      <c r="AW57" t="e">
        <f t="shared" si="70"/>
        <v>#VALUE!</v>
      </c>
      <c r="AX57" t="e">
        <f t="shared" si="71"/>
        <v>#VALUE!</v>
      </c>
      <c r="AY57" t="e">
        <f t="shared" si="72"/>
        <v>#VALUE!</v>
      </c>
      <c r="AZ57" t="e">
        <f t="shared" si="73"/>
        <v>#VALUE!</v>
      </c>
      <c r="BA57" t="e">
        <f t="shared" si="74"/>
        <v>#VALUE!</v>
      </c>
      <c r="BB57" s="1" t="e">
        <f t="shared" si="75"/>
        <v>#DIV/0!</v>
      </c>
      <c r="BC57" s="1" t="e">
        <f t="shared" si="76"/>
        <v>#DIV/0!</v>
      </c>
      <c r="BD57" s="1" t="e">
        <f t="shared" si="77"/>
        <v>#DIV/0!</v>
      </c>
    </row>
    <row r="58" spans="10:56" x14ac:dyDescent="0.25">
      <c r="J58" s="9">
        <f t="shared" si="39"/>
        <v>0</v>
      </c>
      <c r="K58" s="6" t="e">
        <f t="shared" si="40"/>
        <v>#DIV/0!</v>
      </c>
      <c r="L58" s="6">
        <f t="shared" si="41"/>
        <v>0</v>
      </c>
      <c r="N58" t="str">
        <f t="shared" si="42"/>
        <v/>
      </c>
      <c r="O58" t="e">
        <f t="shared" si="43"/>
        <v>#VALUE!</v>
      </c>
      <c r="P58" t="e">
        <f t="shared" si="44"/>
        <v>#VALUE!</v>
      </c>
      <c r="Q58" s="1" t="e">
        <f t="shared" si="45"/>
        <v>#DIV/0!</v>
      </c>
      <c r="R58" s="1" t="e">
        <f t="shared" si="46"/>
        <v>#DIV/0!</v>
      </c>
      <c r="S58" s="1" t="e">
        <f t="shared" si="47"/>
        <v>#DIV/0!</v>
      </c>
      <c r="T58">
        <v>5</v>
      </c>
      <c r="U58">
        <v>0.33</v>
      </c>
      <c r="V58">
        <v>0.315</v>
      </c>
      <c r="W58" t="e">
        <f t="shared" si="48"/>
        <v>#DIV/0!</v>
      </c>
      <c r="X58" t="e">
        <f t="shared" si="49"/>
        <v>#DIV/0!</v>
      </c>
      <c r="Y58">
        <v>1.9E-2</v>
      </c>
      <c r="Z58" t="e">
        <f t="shared" si="50"/>
        <v>#DIV/0!</v>
      </c>
      <c r="AA58" t="e">
        <f t="shared" si="51"/>
        <v>#DIV/0!</v>
      </c>
      <c r="AB58" t="e">
        <f t="shared" si="52"/>
        <v>#DIV/0!</v>
      </c>
      <c r="AC58" t="e">
        <f t="shared" si="53"/>
        <v>#DIV/0!</v>
      </c>
      <c r="AD58">
        <v>71</v>
      </c>
      <c r="AE58">
        <f t="shared" si="54"/>
        <v>0.53148318112676063</v>
      </c>
      <c r="AF58">
        <f t="shared" si="55"/>
        <v>0.33681571661971832</v>
      </c>
      <c r="AG58" t="e">
        <f t="shared" si="56"/>
        <v>#DIV/0!</v>
      </c>
      <c r="AH58" t="e">
        <f t="shared" si="38"/>
        <v>#DIV/0!</v>
      </c>
      <c r="AI58" t="e">
        <f t="shared" si="57"/>
        <v>#DIV/0!</v>
      </c>
      <c r="AJ58" t="e">
        <f t="shared" si="58"/>
        <v>#DIV/0!</v>
      </c>
      <c r="AK58">
        <v>0.18</v>
      </c>
      <c r="AL58" t="str">
        <f t="shared" si="59"/>
        <v/>
      </c>
      <c r="AM58" t="e">
        <f t="shared" si="60"/>
        <v>#DIV/0!</v>
      </c>
      <c r="AN58" t="e">
        <f t="shared" si="61"/>
        <v>#DIV/0!</v>
      </c>
      <c r="AO58">
        <f t="shared" si="62"/>
        <v>6.2</v>
      </c>
      <c r="AP58">
        <f t="shared" si="63"/>
        <v>0</v>
      </c>
      <c r="AQ58" t="e">
        <f t="shared" si="64"/>
        <v>#VALUE!</v>
      </c>
      <c r="AR58" t="e">
        <f t="shared" si="65"/>
        <v>#VALUE!</v>
      </c>
      <c r="AS58" t="e">
        <f t="shared" si="66"/>
        <v>#VALUE!</v>
      </c>
      <c r="AT58" t="e">
        <f t="shared" si="67"/>
        <v>#VALUE!</v>
      </c>
      <c r="AU58" t="e">
        <f t="shared" si="68"/>
        <v>#VALUE!</v>
      </c>
      <c r="AV58" t="e">
        <f t="shared" si="69"/>
        <v>#VALUE!</v>
      </c>
      <c r="AW58" t="e">
        <f t="shared" si="70"/>
        <v>#VALUE!</v>
      </c>
      <c r="AX58" t="e">
        <f t="shared" si="71"/>
        <v>#VALUE!</v>
      </c>
      <c r="AY58" t="e">
        <f t="shared" si="72"/>
        <v>#VALUE!</v>
      </c>
      <c r="AZ58" t="e">
        <f t="shared" si="73"/>
        <v>#VALUE!</v>
      </c>
      <c r="BA58" t="e">
        <f t="shared" si="74"/>
        <v>#VALUE!</v>
      </c>
      <c r="BB58" s="1" t="e">
        <f t="shared" si="75"/>
        <v>#DIV/0!</v>
      </c>
      <c r="BC58" s="1" t="e">
        <f t="shared" si="76"/>
        <v>#DIV/0!</v>
      </c>
      <c r="BD58" s="1" t="e">
        <f t="shared" si="77"/>
        <v>#DIV/0!</v>
      </c>
    </row>
    <row r="59" spans="10:56" x14ac:dyDescent="0.25">
      <c r="J59" s="9">
        <f t="shared" si="39"/>
        <v>0</v>
      </c>
      <c r="K59" s="6" t="e">
        <f t="shared" si="40"/>
        <v>#DIV/0!</v>
      </c>
      <c r="L59" s="6">
        <f t="shared" si="41"/>
        <v>0</v>
      </c>
      <c r="N59" t="str">
        <f t="shared" si="42"/>
        <v/>
      </c>
      <c r="O59" t="e">
        <f t="shared" si="43"/>
        <v>#VALUE!</v>
      </c>
      <c r="P59" t="e">
        <f t="shared" si="44"/>
        <v>#VALUE!</v>
      </c>
      <c r="Q59" s="1" t="e">
        <f t="shared" si="45"/>
        <v>#DIV/0!</v>
      </c>
      <c r="R59" s="1" t="e">
        <f t="shared" si="46"/>
        <v>#DIV/0!</v>
      </c>
      <c r="S59" s="1" t="e">
        <f t="shared" si="47"/>
        <v>#DIV/0!</v>
      </c>
      <c r="T59">
        <v>5</v>
      </c>
      <c r="U59">
        <v>0.33</v>
      </c>
      <c r="V59">
        <v>0.315</v>
      </c>
      <c r="W59" t="e">
        <f t="shared" si="48"/>
        <v>#DIV/0!</v>
      </c>
      <c r="X59" t="e">
        <f t="shared" si="49"/>
        <v>#DIV/0!</v>
      </c>
      <c r="Y59">
        <v>1.9E-2</v>
      </c>
      <c r="Z59" t="e">
        <f t="shared" si="50"/>
        <v>#DIV/0!</v>
      </c>
      <c r="AA59" t="e">
        <f t="shared" si="51"/>
        <v>#DIV/0!</v>
      </c>
      <c r="AB59" t="e">
        <f t="shared" si="52"/>
        <v>#DIV/0!</v>
      </c>
      <c r="AC59" t="e">
        <f t="shared" si="53"/>
        <v>#DIV/0!</v>
      </c>
      <c r="AD59">
        <v>71</v>
      </c>
      <c r="AE59">
        <f t="shared" si="54"/>
        <v>0.53148318112676063</v>
      </c>
      <c r="AF59">
        <f t="shared" si="55"/>
        <v>0.33681571661971832</v>
      </c>
      <c r="AG59" t="e">
        <f t="shared" si="56"/>
        <v>#DIV/0!</v>
      </c>
      <c r="AH59" t="e">
        <f t="shared" si="38"/>
        <v>#DIV/0!</v>
      </c>
      <c r="AI59" t="e">
        <f t="shared" si="57"/>
        <v>#DIV/0!</v>
      </c>
      <c r="AJ59" t="e">
        <f t="shared" si="58"/>
        <v>#DIV/0!</v>
      </c>
      <c r="AK59">
        <v>0.18</v>
      </c>
      <c r="AL59" t="str">
        <f t="shared" si="59"/>
        <v/>
      </c>
      <c r="AM59" t="e">
        <f t="shared" si="60"/>
        <v>#DIV/0!</v>
      </c>
      <c r="AN59" t="e">
        <f t="shared" si="61"/>
        <v>#DIV/0!</v>
      </c>
      <c r="AO59">
        <f t="shared" si="62"/>
        <v>6.2</v>
      </c>
      <c r="AP59">
        <f t="shared" si="63"/>
        <v>0</v>
      </c>
      <c r="AQ59" t="e">
        <f t="shared" si="64"/>
        <v>#VALUE!</v>
      </c>
      <c r="AR59" t="e">
        <f t="shared" si="65"/>
        <v>#VALUE!</v>
      </c>
      <c r="AS59" t="e">
        <f t="shared" si="66"/>
        <v>#VALUE!</v>
      </c>
      <c r="AT59" t="e">
        <f t="shared" si="67"/>
        <v>#VALUE!</v>
      </c>
      <c r="AU59" t="e">
        <f t="shared" si="68"/>
        <v>#VALUE!</v>
      </c>
      <c r="AV59" t="e">
        <f t="shared" si="69"/>
        <v>#VALUE!</v>
      </c>
      <c r="AW59" t="e">
        <f t="shared" si="70"/>
        <v>#VALUE!</v>
      </c>
      <c r="AX59" t="e">
        <f t="shared" si="71"/>
        <v>#VALUE!</v>
      </c>
      <c r="AY59" t="e">
        <f t="shared" si="72"/>
        <v>#VALUE!</v>
      </c>
      <c r="AZ59" t="e">
        <f t="shared" si="73"/>
        <v>#VALUE!</v>
      </c>
      <c r="BA59" t="e">
        <f t="shared" si="74"/>
        <v>#VALUE!</v>
      </c>
      <c r="BB59" s="1" t="e">
        <f t="shared" si="75"/>
        <v>#DIV/0!</v>
      </c>
      <c r="BC59" s="1" t="e">
        <f t="shared" si="76"/>
        <v>#DIV/0!</v>
      </c>
      <c r="BD59" s="1" t="e">
        <f t="shared" si="77"/>
        <v>#DIV/0!</v>
      </c>
    </row>
    <row r="60" spans="10:56" x14ac:dyDescent="0.25">
      <c r="J60" s="9">
        <f t="shared" si="39"/>
        <v>0</v>
      </c>
      <c r="K60" s="6" t="e">
        <f t="shared" si="40"/>
        <v>#DIV/0!</v>
      </c>
      <c r="L60" s="6">
        <f t="shared" si="41"/>
        <v>0</v>
      </c>
      <c r="N60" t="str">
        <f t="shared" si="42"/>
        <v/>
      </c>
      <c r="O60" t="e">
        <f t="shared" si="43"/>
        <v>#VALUE!</v>
      </c>
      <c r="P60" t="e">
        <f t="shared" si="44"/>
        <v>#VALUE!</v>
      </c>
      <c r="Q60" s="1" t="e">
        <f t="shared" si="45"/>
        <v>#DIV/0!</v>
      </c>
      <c r="R60" s="1" t="e">
        <f t="shared" si="46"/>
        <v>#DIV/0!</v>
      </c>
      <c r="S60" s="1" t="e">
        <f t="shared" si="47"/>
        <v>#DIV/0!</v>
      </c>
      <c r="T60">
        <v>5</v>
      </c>
      <c r="U60">
        <v>0.33</v>
      </c>
      <c r="V60">
        <v>0.315</v>
      </c>
      <c r="W60" t="e">
        <f t="shared" si="48"/>
        <v>#DIV/0!</v>
      </c>
      <c r="X60" t="e">
        <f t="shared" si="49"/>
        <v>#DIV/0!</v>
      </c>
      <c r="Y60">
        <v>1.9E-2</v>
      </c>
      <c r="Z60" t="e">
        <f t="shared" si="50"/>
        <v>#DIV/0!</v>
      </c>
      <c r="AA60" t="e">
        <f t="shared" si="51"/>
        <v>#DIV/0!</v>
      </c>
      <c r="AB60" t="e">
        <f t="shared" si="52"/>
        <v>#DIV/0!</v>
      </c>
      <c r="AC60" t="e">
        <f t="shared" si="53"/>
        <v>#DIV/0!</v>
      </c>
      <c r="AD60">
        <v>71</v>
      </c>
      <c r="AE60">
        <f t="shared" si="54"/>
        <v>0.53148318112676063</v>
      </c>
      <c r="AF60">
        <f t="shared" si="55"/>
        <v>0.33681571661971832</v>
      </c>
      <c r="AG60" t="e">
        <f t="shared" si="56"/>
        <v>#DIV/0!</v>
      </c>
      <c r="AH60" t="e">
        <f t="shared" si="38"/>
        <v>#DIV/0!</v>
      </c>
      <c r="AI60" t="e">
        <f t="shared" si="57"/>
        <v>#DIV/0!</v>
      </c>
      <c r="AJ60" t="e">
        <f t="shared" si="58"/>
        <v>#DIV/0!</v>
      </c>
      <c r="AK60">
        <v>0.18</v>
      </c>
      <c r="AL60" t="str">
        <f t="shared" si="59"/>
        <v/>
      </c>
      <c r="AM60" t="e">
        <f t="shared" si="60"/>
        <v>#DIV/0!</v>
      </c>
      <c r="AN60" t="e">
        <f t="shared" si="61"/>
        <v>#DIV/0!</v>
      </c>
      <c r="AO60">
        <f t="shared" si="62"/>
        <v>6.2</v>
      </c>
      <c r="AP60">
        <f t="shared" si="63"/>
        <v>0</v>
      </c>
      <c r="AQ60" t="e">
        <f t="shared" si="64"/>
        <v>#VALUE!</v>
      </c>
      <c r="AR60" t="e">
        <f t="shared" si="65"/>
        <v>#VALUE!</v>
      </c>
      <c r="AS60" t="e">
        <f t="shared" si="66"/>
        <v>#VALUE!</v>
      </c>
      <c r="AT60" t="e">
        <f t="shared" si="67"/>
        <v>#VALUE!</v>
      </c>
      <c r="AU60" t="e">
        <f t="shared" si="68"/>
        <v>#VALUE!</v>
      </c>
      <c r="AV60" t="e">
        <f t="shared" si="69"/>
        <v>#VALUE!</v>
      </c>
      <c r="AW60" t="e">
        <f t="shared" si="70"/>
        <v>#VALUE!</v>
      </c>
      <c r="AX60" t="e">
        <f t="shared" si="71"/>
        <v>#VALUE!</v>
      </c>
      <c r="AY60" t="e">
        <f t="shared" si="72"/>
        <v>#VALUE!</v>
      </c>
      <c r="AZ60" t="e">
        <f t="shared" si="73"/>
        <v>#VALUE!</v>
      </c>
      <c r="BA60" t="e">
        <f t="shared" si="74"/>
        <v>#VALUE!</v>
      </c>
      <c r="BB60" s="1" t="e">
        <f t="shared" si="75"/>
        <v>#DIV/0!</v>
      </c>
      <c r="BC60" s="1" t="e">
        <f t="shared" si="76"/>
        <v>#DIV/0!</v>
      </c>
      <c r="BD60" s="1" t="e">
        <f t="shared" si="77"/>
        <v>#DIV/0!</v>
      </c>
    </row>
    <row r="61" spans="10:56" x14ac:dyDescent="0.25">
      <c r="J61" s="9">
        <f t="shared" si="39"/>
        <v>0</v>
      </c>
      <c r="K61" s="6" t="e">
        <f t="shared" si="40"/>
        <v>#DIV/0!</v>
      </c>
      <c r="L61" s="6">
        <f t="shared" si="41"/>
        <v>0</v>
      </c>
      <c r="N61" t="str">
        <f t="shared" si="42"/>
        <v/>
      </c>
      <c r="O61" t="e">
        <f t="shared" si="43"/>
        <v>#VALUE!</v>
      </c>
      <c r="P61" t="e">
        <f t="shared" si="44"/>
        <v>#VALUE!</v>
      </c>
      <c r="Q61" s="1" t="e">
        <f t="shared" si="45"/>
        <v>#DIV/0!</v>
      </c>
      <c r="R61" s="1" t="e">
        <f t="shared" si="46"/>
        <v>#DIV/0!</v>
      </c>
      <c r="S61" s="1" t="e">
        <f t="shared" si="47"/>
        <v>#DIV/0!</v>
      </c>
      <c r="T61">
        <v>5</v>
      </c>
      <c r="U61">
        <v>0.33</v>
      </c>
      <c r="V61">
        <v>0.315</v>
      </c>
      <c r="W61" t="e">
        <f t="shared" si="48"/>
        <v>#DIV/0!</v>
      </c>
      <c r="X61" t="e">
        <f t="shared" si="49"/>
        <v>#DIV/0!</v>
      </c>
      <c r="Y61">
        <v>1.9E-2</v>
      </c>
      <c r="Z61" t="e">
        <f t="shared" si="50"/>
        <v>#DIV/0!</v>
      </c>
      <c r="AA61" t="e">
        <f t="shared" si="51"/>
        <v>#DIV/0!</v>
      </c>
      <c r="AB61" t="e">
        <f t="shared" si="52"/>
        <v>#DIV/0!</v>
      </c>
      <c r="AC61" t="e">
        <f t="shared" si="53"/>
        <v>#DIV/0!</v>
      </c>
      <c r="AD61">
        <v>71</v>
      </c>
      <c r="AE61">
        <f t="shared" si="54"/>
        <v>0.53148318112676063</v>
      </c>
      <c r="AF61">
        <f t="shared" si="55"/>
        <v>0.33681571661971832</v>
      </c>
      <c r="AG61" t="e">
        <f t="shared" si="56"/>
        <v>#DIV/0!</v>
      </c>
      <c r="AH61" t="e">
        <f t="shared" si="38"/>
        <v>#DIV/0!</v>
      </c>
      <c r="AI61" t="e">
        <f t="shared" si="57"/>
        <v>#DIV/0!</v>
      </c>
      <c r="AJ61" t="e">
        <f t="shared" si="58"/>
        <v>#DIV/0!</v>
      </c>
      <c r="AK61">
        <v>0.18</v>
      </c>
      <c r="AL61" t="str">
        <f t="shared" si="59"/>
        <v/>
      </c>
      <c r="AM61" t="e">
        <f t="shared" si="60"/>
        <v>#DIV/0!</v>
      </c>
      <c r="AN61" t="e">
        <f t="shared" si="61"/>
        <v>#DIV/0!</v>
      </c>
      <c r="AO61">
        <f t="shared" si="62"/>
        <v>6.2</v>
      </c>
      <c r="AP61">
        <f t="shared" si="63"/>
        <v>0</v>
      </c>
      <c r="AQ61" t="e">
        <f t="shared" si="64"/>
        <v>#VALUE!</v>
      </c>
      <c r="AR61" t="e">
        <f t="shared" si="65"/>
        <v>#VALUE!</v>
      </c>
      <c r="AS61" t="e">
        <f t="shared" si="66"/>
        <v>#VALUE!</v>
      </c>
      <c r="AT61" t="e">
        <f t="shared" si="67"/>
        <v>#VALUE!</v>
      </c>
      <c r="AU61" t="e">
        <f t="shared" si="68"/>
        <v>#VALUE!</v>
      </c>
      <c r="AV61" t="e">
        <f t="shared" si="69"/>
        <v>#VALUE!</v>
      </c>
      <c r="AW61" t="e">
        <f t="shared" si="70"/>
        <v>#VALUE!</v>
      </c>
      <c r="AX61" t="e">
        <f t="shared" si="71"/>
        <v>#VALUE!</v>
      </c>
      <c r="AY61" t="e">
        <f t="shared" si="72"/>
        <v>#VALUE!</v>
      </c>
      <c r="AZ61" t="e">
        <f t="shared" si="73"/>
        <v>#VALUE!</v>
      </c>
      <c r="BA61" t="e">
        <f t="shared" si="74"/>
        <v>#VALUE!</v>
      </c>
      <c r="BB61" s="1" t="e">
        <f t="shared" si="75"/>
        <v>#DIV/0!</v>
      </c>
      <c r="BC61" s="1" t="e">
        <f t="shared" si="76"/>
        <v>#DIV/0!</v>
      </c>
      <c r="BD61" s="1" t="e">
        <f t="shared" si="77"/>
        <v>#DIV/0!</v>
      </c>
    </row>
    <row r="62" spans="10:56" x14ac:dyDescent="0.25">
      <c r="J62" s="9">
        <f t="shared" si="39"/>
        <v>0</v>
      </c>
      <c r="K62" s="6" t="e">
        <f t="shared" si="40"/>
        <v>#DIV/0!</v>
      </c>
      <c r="L62" s="6">
        <f t="shared" si="41"/>
        <v>0</v>
      </c>
      <c r="N62" t="str">
        <f t="shared" si="42"/>
        <v/>
      </c>
      <c r="O62" t="e">
        <f t="shared" si="43"/>
        <v>#VALUE!</v>
      </c>
      <c r="P62" t="e">
        <f t="shared" si="44"/>
        <v>#VALUE!</v>
      </c>
      <c r="Q62" s="1" t="e">
        <f t="shared" si="45"/>
        <v>#DIV/0!</v>
      </c>
      <c r="R62" s="1" t="e">
        <f t="shared" si="46"/>
        <v>#DIV/0!</v>
      </c>
      <c r="S62" s="1" t="e">
        <f t="shared" si="47"/>
        <v>#DIV/0!</v>
      </c>
      <c r="T62">
        <v>5</v>
      </c>
      <c r="U62">
        <v>0.33</v>
      </c>
      <c r="V62">
        <v>0.315</v>
      </c>
      <c r="W62" t="e">
        <f t="shared" si="48"/>
        <v>#DIV/0!</v>
      </c>
      <c r="X62" t="e">
        <f t="shared" si="49"/>
        <v>#DIV/0!</v>
      </c>
      <c r="Y62">
        <v>1.9E-2</v>
      </c>
      <c r="Z62" t="e">
        <f t="shared" si="50"/>
        <v>#DIV/0!</v>
      </c>
      <c r="AA62" t="e">
        <f t="shared" si="51"/>
        <v>#DIV/0!</v>
      </c>
      <c r="AB62" t="e">
        <f t="shared" si="52"/>
        <v>#DIV/0!</v>
      </c>
      <c r="AC62" t="e">
        <f t="shared" si="53"/>
        <v>#DIV/0!</v>
      </c>
      <c r="AD62">
        <v>71</v>
      </c>
      <c r="AE62">
        <f t="shared" si="54"/>
        <v>0.53148318112676063</v>
      </c>
      <c r="AF62">
        <f t="shared" si="55"/>
        <v>0.33681571661971832</v>
      </c>
      <c r="AG62" t="e">
        <f t="shared" si="56"/>
        <v>#DIV/0!</v>
      </c>
      <c r="AH62" t="e">
        <f t="shared" si="38"/>
        <v>#DIV/0!</v>
      </c>
      <c r="AI62" t="e">
        <f t="shared" si="57"/>
        <v>#DIV/0!</v>
      </c>
      <c r="AJ62" t="e">
        <f t="shared" si="58"/>
        <v>#DIV/0!</v>
      </c>
      <c r="AK62">
        <v>0.18</v>
      </c>
      <c r="AL62" t="str">
        <f t="shared" si="59"/>
        <v/>
      </c>
      <c r="AM62" t="e">
        <f t="shared" si="60"/>
        <v>#DIV/0!</v>
      </c>
      <c r="AN62" t="e">
        <f t="shared" si="61"/>
        <v>#DIV/0!</v>
      </c>
      <c r="AO62">
        <f t="shared" si="62"/>
        <v>6.2</v>
      </c>
      <c r="AP62">
        <f t="shared" si="63"/>
        <v>0</v>
      </c>
      <c r="AQ62" t="e">
        <f t="shared" si="64"/>
        <v>#VALUE!</v>
      </c>
      <c r="AR62" t="e">
        <f t="shared" si="65"/>
        <v>#VALUE!</v>
      </c>
      <c r="AS62" t="e">
        <f t="shared" si="66"/>
        <v>#VALUE!</v>
      </c>
      <c r="AT62" t="e">
        <f t="shared" si="67"/>
        <v>#VALUE!</v>
      </c>
      <c r="AU62" t="e">
        <f t="shared" si="68"/>
        <v>#VALUE!</v>
      </c>
      <c r="AV62" t="e">
        <f t="shared" si="69"/>
        <v>#VALUE!</v>
      </c>
      <c r="AW62" t="e">
        <f t="shared" si="70"/>
        <v>#VALUE!</v>
      </c>
      <c r="AX62" t="e">
        <f t="shared" si="71"/>
        <v>#VALUE!</v>
      </c>
      <c r="AY62" t="e">
        <f t="shared" si="72"/>
        <v>#VALUE!</v>
      </c>
      <c r="AZ62" t="e">
        <f t="shared" si="73"/>
        <v>#VALUE!</v>
      </c>
      <c r="BA62" t="e">
        <f t="shared" si="74"/>
        <v>#VALUE!</v>
      </c>
      <c r="BB62" s="1" t="e">
        <f t="shared" si="75"/>
        <v>#DIV/0!</v>
      </c>
      <c r="BC62" s="1" t="e">
        <f t="shared" si="76"/>
        <v>#DIV/0!</v>
      </c>
      <c r="BD62" s="1" t="e">
        <f t="shared" si="77"/>
        <v>#DIV/0!</v>
      </c>
    </row>
    <row r="63" spans="10:56" x14ac:dyDescent="0.25">
      <c r="J63" s="9">
        <f t="shared" si="39"/>
        <v>0</v>
      </c>
      <c r="K63" s="6" t="e">
        <f t="shared" si="40"/>
        <v>#DIV/0!</v>
      </c>
      <c r="L63" s="6">
        <f t="shared" si="41"/>
        <v>0</v>
      </c>
      <c r="N63" t="str">
        <f t="shared" si="42"/>
        <v/>
      </c>
      <c r="O63" t="e">
        <f t="shared" si="43"/>
        <v>#VALUE!</v>
      </c>
      <c r="P63" t="e">
        <f t="shared" si="44"/>
        <v>#VALUE!</v>
      </c>
      <c r="Q63" s="1" t="e">
        <f t="shared" si="45"/>
        <v>#DIV/0!</v>
      </c>
      <c r="R63" s="1" t="e">
        <f t="shared" si="46"/>
        <v>#DIV/0!</v>
      </c>
      <c r="S63" s="1" t="e">
        <f t="shared" si="47"/>
        <v>#DIV/0!</v>
      </c>
      <c r="T63">
        <v>5</v>
      </c>
      <c r="U63">
        <v>0.33</v>
      </c>
      <c r="V63">
        <v>0.315</v>
      </c>
      <c r="W63" t="e">
        <f t="shared" si="48"/>
        <v>#DIV/0!</v>
      </c>
      <c r="X63" t="e">
        <f t="shared" si="49"/>
        <v>#DIV/0!</v>
      </c>
      <c r="Y63">
        <v>1.9E-2</v>
      </c>
      <c r="Z63" t="e">
        <f t="shared" si="50"/>
        <v>#DIV/0!</v>
      </c>
      <c r="AA63" t="e">
        <f t="shared" si="51"/>
        <v>#DIV/0!</v>
      </c>
      <c r="AB63" t="e">
        <f t="shared" si="52"/>
        <v>#DIV/0!</v>
      </c>
      <c r="AC63" t="e">
        <f t="shared" si="53"/>
        <v>#DIV/0!</v>
      </c>
      <c r="AD63">
        <v>71</v>
      </c>
      <c r="AE63">
        <f t="shared" si="54"/>
        <v>0.53148318112676063</v>
      </c>
      <c r="AF63">
        <f t="shared" si="55"/>
        <v>0.33681571661971832</v>
      </c>
      <c r="AG63" t="e">
        <f t="shared" si="56"/>
        <v>#DIV/0!</v>
      </c>
      <c r="AH63" t="e">
        <f t="shared" si="38"/>
        <v>#DIV/0!</v>
      </c>
      <c r="AI63" t="e">
        <f t="shared" si="57"/>
        <v>#DIV/0!</v>
      </c>
      <c r="AJ63" t="e">
        <f t="shared" si="58"/>
        <v>#DIV/0!</v>
      </c>
      <c r="AK63">
        <v>0.18</v>
      </c>
      <c r="AL63" t="str">
        <f t="shared" si="59"/>
        <v/>
      </c>
      <c r="AM63" t="e">
        <f t="shared" si="60"/>
        <v>#DIV/0!</v>
      </c>
      <c r="AN63" t="e">
        <f t="shared" si="61"/>
        <v>#DIV/0!</v>
      </c>
      <c r="AO63">
        <f t="shared" si="62"/>
        <v>6.2</v>
      </c>
      <c r="AP63">
        <f t="shared" si="63"/>
        <v>0</v>
      </c>
      <c r="AQ63" t="e">
        <f t="shared" si="64"/>
        <v>#VALUE!</v>
      </c>
      <c r="AR63" t="e">
        <f t="shared" si="65"/>
        <v>#VALUE!</v>
      </c>
      <c r="AS63" t="e">
        <f t="shared" si="66"/>
        <v>#VALUE!</v>
      </c>
      <c r="AT63" t="e">
        <f t="shared" si="67"/>
        <v>#VALUE!</v>
      </c>
      <c r="AU63" t="e">
        <f t="shared" si="68"/>
        <v>#VALUE!</v>
      </c>
      <c r="AV63" t="e">
        <f t="shared" si="69"/>
        <v>#VALUE!</v>
      </c>
      <c r="AW63" t="e">
        <f t="shared" si="70"/>
        <v>#VALUE!</v>
      </c>
      <c r="AX63" t="e">
        <f t="shared" si="71"/>
        <v>#VALUE!</v>
      </c>
      <c r="AY63" t="e">
        <f t="shared" si="72"/>
        <v>#VALUE!</v>
      </c>
      <c r="AZ63" t="e">
        <f t="shared" si="73"/>
        <v>#VALUE!</v>
      </c>
      <c r="BA63" t="e">
        <f t="shared" si="74"/>
        <v>#VALUE!</v>
      </c>
      <c r="BB63" s="1" t="e">
        <f t="shared" si="75"/>
        <v>#DIV/0!</v>
      </c>
      <c r="BC63" s="1" t="e">
        <f t="shared" si="76"/>
        <v>#DIV/0!</v>
      </c>
      <c r="BD63" s="1" t="e">
        <f t="shared" si="77"/>
        <v>#DIV/0!</v>
      </c>
    </row>
    <row r="64" spans="10:56" x14ac:dyDescent="0.25">
      <c r="J64" s="9">
        <f t="shared" si="39"/>
        <v>0</v>
      </c>
      <c r="K64" s="6" t="e">
        <f t="shared" si="40"/>
        <v>#DIV/0!</v>
      </c>
      <c r="L64" s="6">
        <f t="shared" si="41"/>
        <v>0</v>
      </c>
      <c r="N64" t="str">
        <f t="shared" si="42"/>
        <v/>
      </c>
      <c r="O64" t="e">
        <f t="shared" si="43"/>
        <v>#VALUE!</v>
      </c>
      <c r="P64" t="e">
        <f t="shared" si="44"/>
        <v>#VALUE!</v>
      </c>
      <c r="Q64" s="1" t="e">
        <f t="shared" si="45"/>
        <v>#DIV/0!</v>
      </c>
      <c r="R64" s="1" t="e">
        <f t="shared" si="46"/>
        <v>#DIV/0!</v>
      </c>
      <c r="S64" s="1" t="e">
        <f t="shared" si="47"/>
        <v>#DIV/0!</v>
      </c>
      <c r="T64">
        <v>5</v>
      </c>
      <c r="U64">
        <v>0.33</v>
      </c>
      <c r="V64">
        <v>0.315</v>
      </c>
      <c r="W64" t="e">
        <f t="shared" si="48"/>
        <v>#DIV/0!</v>
      </c>
      <c r="X64" t="e">
        <f t="shared" si="49"/>
        <v>#DIV/0!</v>
      </c>
      <c r="Y64">
        <v>1.9E-2</v>
      </c>
      <c r="Z64" t="e">
        <f t="shared" si="50"/>
        <v>#DIV/0!</v>
      </c>
      <c r="AA64" t="e">
        <f t="shared" si="51"/>
        <v>#DIV/0!</v>
      </c>
      <c r="AB64" t="e">
        <f t="shared" si="52"/>
        <v>#DIV/0!</v>
      </c>
      <c r="AC64" t="e">
        <f t="shared" si="53"/>
        <v>#DIV/0!</v>
      </c>
      <c r="AD64">
        <v>71</v>
      </c>
      <c r="AE64">
        <f t="shared" si="54"/>
        <v>0.53148318112676063</v>
      </c>
      <c r="AF64">
        <f t="shared" si="55"/>
        <v>0.33681571661971832</v>
      </c>
      <c r="AG64" t="e">
        <f t="shared" si="56"/>
        <v>#DIV/0!</v>
      </c>
      <c r="AH64" t="e">
        <f t="shared" si="38"/>
        <v>#DIV/0!</v>
      </c>
      <c r="AI64" t="e">
        <f t="shared" si="57"/>
        <v>#DIV/0!</v>
      </c>
      <c r="AJ64" t="e">
        <f t="shared" si="58"/>
        <v>#DIV/0!</v>
      </c>
      <c r="AK64">
        <v>0.18</v>
      </c>
      <c r="AL64" t="str">
        <f t="shared" si="59"/>
        <v/>
      </c>
      <c r="AM64" t="e">
        <f t="shared" si="60"/>
        <v>#DIV/0!</v>
      </c>
      <c r="AN64" t="e">
        <f t="shared" si="61"/>
        <v>#DIV/0!</v>
      </c>
      <c r="AO64">
        <f t="shared" si="62"/>
        <v>6.2</v>
      </c>
      <c r="AP64">
        <f t="shared" si="63"/>
        <v>0</v>
      </c>
      <c r="AQ64" t="e">
        <f t="shared" si="64"/>
        <v>#VALUE!</v>
      </c>
      <c r="AR64" t="e">
        <f t="shared" si="65"/>
        <v>#VALUE!</v>
      </c>
      <c r="AS64" t="e">
        <f t="shared" si="66"/>
        <v>#VALUE!</v>
      </c>
      <c r="AT64" t="e">
        <f t="shared" si="67"/>
        <v>#VALUE!</v>
      </c>
      <c r="AU64" t="e">
        <f t="shared" si="68"/>
        <v>#VALUE!</v>
      </c>
      <c r="AV64" t="e">
        <f t="shared" si="69"/>
        <v>#VALUE!</v>
      </c>
      <c r="AW64" t="e">
        <f t="shared" si="70"/>
        <v>#VALUE!</v>
      </c>
      <c r="AX64" t="e">
        <f t="shared" si="71"/>
        <v>#VALUE!</v>
      </c>
      <c r="AY64" t="e">
        <f t="shared" si="72"/>
        <v>#VALUE!</v>
      </c>
      <c r="AZ64" t="e">
        <f t="shared" si="73"/>
        <v>#VALUE!</v>
      </c>
      <c r="BA64" t="e">
        <f t="shared" si="74"/>
        <v>#VALUE!</v>
      </c>
      <c r="BB64" s="1" t="e">
        <f t="shared" si="75"/>
        <v>#DIV/0!</v>
      </c>
      <c r="BC64" s="1" t="e">
        <f t="shared" si="76"/>
        <v>#DIV/0!</v>
      </c>
      <c r="BD64" s="1" t="e">
        <f t="shared" si="77"/>
        <v>#DIV/0!</v>
      </c>
    </row>
    <row r="65" spans="6:56" x14ac:dyDescent="0.25">
      <c r="J65" s="9">
        <f t="shared" si="39"/>
        <v>0</v>
      </c>
      <c r="K65" s="6" t="e">
        <f t="shared" si="40"/>
        <v>#DIV/0!</v>
      </c>
      <c r="L65" s="6">
        <f t="shared" si="41"/>
        <v>0</v>
      </c>
      <c r="N65" t="str">
        <f t="shared" si="42"/>
        <v/>
      </c>
      <c r="O65" t="e">
        <f t="shared" si="43"/>
        <v>#VALUE!</v>
      </c>
      <c r="P65" t="e">
        <f t="shared" si="44"/>
        <v>#VALUE!</v>
      </c>
      <c r="Q65" s="1" t="e">
        <f t="shared" si="45"/>
        <v>#DIV/0!</v>
      </c>
      <c r="R65" s="1" t="e">
        <f t="shared" si="46"/>
        <v>#DIV/0!</v>
      </c>
      <c r="S65" s="1" t="e">
        <f t="shared" si="47"/>
        <v>#DIV/0!</v>
      </c>
      <c r="T65">
        <v>5</v>
      </c>
      <c r="U65">
        <v>0.33</v>
      </c>
      <c r="V65">
        <v>0.315</v>
      </c>
      <c r="W65" t="e">
        <f t="shared" si="48"/>
        <v>#DIV/0!</v>
      </c>
      <c r="X65" t="e">
        <f t="shared" si="49"/>
        <v>#DIV/0!</v>
      </c>
      <c r="Y65">
        <v>1.9E-2</v>
      </c>
      <c r="Z65" t="e">
        <f t="shared" si="50"/>
        <v>#DIV/0!</v>
      </c>
      <c r="AA65" t="e">
        <f t="shared" si="51"/>
        <v>#DIV/0!</v>
      </c>
      <c r="AB65" t="e">
        <f t="shared" si="52"/>
        <v>#DIV/0!</v>
      </c>
      <c r="AC65" t="e">
        <f t="shared" si="53"/>
        <v>#DIV/0!</v>
      </c>
      <c r="AD65">
        <v>71</v>
      </c>
      <c r="AE65">
        <f t="shared" si="54"/>
        <v>0.53148318112676063</v>
      </c>
      <c r="AF65">
        <f t="shared" si="55"/>
        <v>0.33681571661971832</v>
      </c>
      <c r="AG65" t="e">
        <f t="shared" si="56"/>
        <v>#DIV/0!</v>
      </c>
      <c r="AH65" t="e">
        <f t="shared" si="38"/>
        <v>#DIV/0!</v>
      </c>
      <c r="AI65" t="e">
        <f t="shared" si="57"/>
        <v>#DIV/0!</v>
      </c>
      <c r="AJ65" t="e">
        <f t="shared" si="58"/>
        <v>#DIV/0!</v>
      </c>
      <c r="AK65">
        <v>0.18</v>
      </c>
      <c r="AL65" t="str">
        <f t="shared" si="59"/>
        <v/>
      </c>
      <c r="AM65" t="e">
        <f t="shared" si="60"/>
        <v>#DIV/0!</v>
      </c>
      <c r="AN65" t="e">
        <f t="shared" si="61"/>
        <v>#DIV/0!</v>
      </c>
      <c r="AO65">
        <f t="shared" si="62"/>
        <v>6.2</v>
      </c>
      <c r="AP65">
        <f t="shared" si="63"/>
        <v>0</v>
      </c>
      <c r="AQ65" t="e">
        <f t="shared" si="64"/>
        <v>#VALUE!</v>
      </c>
      <c r="AR65" t="e">
        <f t="shared" si="65"/>
        <v>#VALUE!</v>
      </c>
      <c r="AS65" t="e">
        <f t="shared" si="66"/>
        <v>#VALUE!</v>
      </c>
      <c r="AT65" t="e">
        <f t="shared" si="67"/>
        <v>#VALUE!</v>
      </c>
      <c r="AU65" t="e">
        <f t="shared" si="68"/>
        <v>#VALUE!</v>
      </c>
      <c r="AV65" t="e">
        <f t="shared" si="69"/>
        <v>#VALUE!</v>
      </c>
      <c r="AW65" t="e">
        <f t="shared" si="70"/>
        <v>#VALUE!</v>
      </c>
      <c r="AX65" t="e">
        <f t="shared" si="71"/>
        <v>#VALUE!</v>
      </c>
      <c r="AY65" t="e">
        <f t="shared" si="72"/>
        <v>#VALUE!</v>
      </c>
      <c r="AZ65" t="e">
        <f t="shared" si="73"/>
        <v>#VALUE!</v>
      </c>
      <c r="BA65" t="e">
        <f t="shared" si="74"/>
        <v>#VALUE!</v>
      </c>
      <c r="BB65" s="1" t="e">
        <f t="shared" si="75"/>
        <v>#DIV/0!</v>
      </c>
      <c r="BC65" s="1" t="e">
        <f t="shared" si="76"/>
        <v>#DIV/0!</v>
      </c>
      <c r="BD65" s="1" t="e">
        <f t="shared" si="77"/>
        <v>#DIV/0!</v>
      </c>
    </row>
    <row r="66" spans="6:56" x14ac:dyDescent="0.25">
      <c r="J66" s="9">
        <f t="shared" si="39"/>
        <v>0</v>
      </c>
      <c r="K66" s="6" t="e">
        <f t="shared" si="40"/>
        <v>#DIV/0!</v>
      </c>
      <c r="L66" s="6">
        <f t="shared" ref="L66:L71" si="78">J66-H66</f>
        <v>0</v>
      </c>
      <c r="N66" t="str">
        <f t="shared" ref="N66:N71" si="79">IF(M66="DA",1,IF(M66="NE",0,IF(M66="DELOMA",0.5,"")))</f>
        <v/>
      </c>
      <c r="O66" t="e">
        <f t="shared" ref="O66:O71" si="80">N66*L66</f>
        <v>#VALUE!</v>
      </c>
      <c r="P66" t="e">
        <f t="shared" ref="P66:P71" si="81">L66-O66</f>
        <v>#VALUE!</v>
      </c>
      <c r="Q66" s="1" t="e">
        <f t="shared" ref="Q66:Q71" si="82">(K66-G66)/(J66-F66)</f>
        <v>#DIV/0!</v>
      </c>
      <c r="R66" s="1" t="e">
        <f t="shared" ref="R66:R71" si="83">(I66-G66)/(H66-F66)</f>
        <v>#DIV/0!</v>
      </c>
      <c r="S66" s="1" t="e">
        <f t="shared" ref="S66:S71" si="84">(K66-I66)/L66</f>
        <v>#DIV/0!</v>
      </c>
      <c r="T66">
        <v>5</v>
      </c>
      <c r="U66">
        <v>0.33</v>
      </c>
      <c r="V66">
        <v>0.315</v>
      </c>
      <c r="W66" t="e">
        <f t="shared" ref="W66:W71" si="85">V66*(I66/2+K66/2)^0.75</f>
        <v>#DIV/0!</v>
      </c>
      <c r="X66" t="e">
        <f t="shared" ref="X66:X71" si="86">W66*L66</f>
        <v>#DIV/0!</v>
      </c>
      <c r="Y66">
        <v>1.9E-2</v>
      </c>
      <c r="Z66" t="e">
        <f t="shared" ref="Z66:Z71" si="87">Y66*(K66+I66)/2</f>
        <v>#DIV/0!</v>
      </c>
      <c r="AA66" t="e">
        <f t="shared" ref="AA66:AA71" si="88">Z66*L66</f>
        <v>#DIV/0!</v>
      </c>
      <c r="AB66" t="e">
        <f t="shared" ref="AB66:AB71" si="89">S66*(T66+0.5*U66*(I66+K66))</f>
        <v>#DIV/0!</v>
      </c>
      <c r="AC66" t="e">
        <f t="shared" ref="AC66:AC71" si="90">AB66*L66</f>
        <v>#DIV/0!</v>
      </c>
      <c r="AD66">
        <v>71</v>
      </c>
      <c r="AE66">
        <f t="shared" ref="AE66:AE71" si="91">(1.123-(4.092*0.001*AD66)+(1.126*0.00001*(AD66*AD66))-(25.4/AD66))</f>
        <v>0.53148318112676063</v>
      </c>
      <c r="AF66">
        <f t="shared" ref="AF66:AF71" si="92">(1.164-(5.16*0.001*AD66)+(1.308*0.00001*(AD66*AD66))-(37.4/AD66))</f>
        <v>0.33681571661971832</v>
      </c>
      <c r="AG66" t="e">
        <f t="shared" ref="AG66:AG71" si="93">((W66+Z66)/AE66+AB66/AF66)/(AD66/100)</f>
        <v>#DIV/0!</v>
      </c>
      <c r="AH66" t="e">
        <f t="shared" si="38"/>
        <v>#DIV/0!</v>
      </c>
      <c r="AI66" t="e">
        <f t="shared" ref="AI66:AI71" si="94">AH66*28</f>
        <v>#DIV/0!</v>
      </c>
      <c r="AJ66" t="e">
        <f t="shared" ref="AJ66:AJ71" si="95">(AG66*(1-AD66/100)+(0.04*AG66))*(0.92/18.45)</f>
        <v>#DIV/0!</v>
      </c>
      <c r="AK66">
        <v>0.18</v>
      </c>
      <c r="AL66" t="str">
        <f t="shared" ref="AL66:AL71" si="96">IF(M66="DA",0.0047,IF(M66="NE",0.02,IF(M66="DELOMA",0.01235,"")))</f>
        <v/>
      </c>
      <c r="AM66" t="e">
        <f t="shared" ref="AM66:AM71" si="97">(AJ66*L66)*(AK66*0.67*AL66)</f>
        <v>#DIV/0!</v>
      </c>
      <c r="AN66" t="e">
        <f t="shared" ref="AN66:AN71" si="98">28*AM66</f>
        <v>#DIV/0!</v>
      </c>
      <c r="AO66">
        <f t="shared" ref="AO66:AO71" si="99">0.4*15.5</f>
        <v>6.2</v>
      </c>
      <c r="AP66">
        <f t="shared" ref="AP66:AP71" si="100">L66*AO66/365</f>
        <v>0</v>
      </c>
      <c r="AQ66" t="e">
        <f t="shared" ref="AQ66:AQ71" si="101">N66*AP66</f>
        <v>#VALUE!</v>
      </c>
      <c r="AR66" t="e">
        <f t="shared" ref="AR66:AR71" si="102">AP66-AQ66</f>
        <v>#VALUE!</v>
      </c>
      <c r="AS66" t="e">
        <f t="shared" ref="AS66:AS71" si="103">0.5*AR66</f>
        <v>#VALUE!</v>
      </c>
      <c r="AT66" t="e">
        <f t="shared" ref="AT66:AT71" si="104">0.22*AS66</f>
        <v>#VALUE!</v>
      </c>
      <c r="AU66" t="e">
        <f t="shared" ref="AU66:AU71" si="105">0.01*AT66</f>
        <v>#VALUE!</v>
      </c>
      <c r="AV66" t="e">
        <f t="shared" ref="AV66:AV71" si="106">AU66*44/28</f>
        <v>#VALUE!</v>
      </c>
      <c r="AW66" t="e">
        <f t="shared" ref="AW66:AW71" si="107">265*AV66</f>
        <v>#VALUE!</v>
      </c>
      <c r="AX66" t="e">
        <f t="shared" ref="AX66:AX71" si="108">0.78*AS66</f>
        <v>#VALUE!</v>
      </c>
      <c r="AY66" t="e">
        <f t="shared" ref="AY66:AY71" si="109">0.02*AX66</f>
        <v>#VALUE!</v>
      </c>
      <c r="AZ66" t="e">
        <f t="shared" ref="AZ66:AZ71" si="110">AY66*44/28</f>
        <v>#VALUE!</v>
      </c>
      <c r="BA66" t="e">
        <f t="shared" ref="BA66:BA71" si="111">265*AZ66</f>
        <v>#VALUE!</v>
      </c>
      <c r="BB66" s="1" t="e">
        <f t="shared" ref="BB66:BB71" si="112">AI66+AN66+AW66+BA66</f>
        <v>#DIV/0!</v>
      </c>
      <c r="BC66" s="1" t="e">
        <f t="shared" ref="BC66:BC71" si="113">BB66/L66*365</f>
        <v>#DIV/0!</v>
      </c>
      <c r="BD66" s="1" t="e">
        <f t="shared" ref="BD66:BD71" si="114">BB66/(K66-I66)</f>
        <v>#DIV/0!</v>
      </c>
    </row>
    <row r="67" spans="6:56" x14ac:dyDescent="0.25">
      <c r="J67" s="9">
        <f t="shared" ref="J67:J71" si="115">F67</f>
        <v>0</v>
      </c>
      <c r="K67" s="6" t="e">
        <f t="shared" ref="K67:K71" si="116">G67/B67</f>
        <v>#DIV/0!</v>
      </c>
      <c r="L67" s="6">
        <f t="shared" si="78"/>
        <v>0</v>
      </c>
      <c r="N67" t="str">
        <f t="shared" si="79"/>
        <v/>
      </c>
      <c r="O67" t="e">
        <f t="shared" si="80"/>
        <v>#VALUE!</v>
      </c>
      <c r="P67" t="e">
        <f t="shared" si="81"/>
        <v>#VALUE!</v>
      </c>
      <c r="Q67" s="1" t="e">
        <f t="shared" si="82"/>
        <v>#DIV/0!</v>
      </c>
      <c r="R67" s="1" t="e">
        <f t="shared" si="83"/>
        <v>#DIV/0!</v>
      </c>
      <c r="S67" s="1" t="e">
        <f t="shared" si="84"/>
        <v>#DIV/0!</v>
      </c>
      <c r="T67">
        <v>5</v>
      </c>
      <c r="U67">
        <v>0.33</v>
      </c>
      <c r="V67">
        <v>0.315</v>
      </c>
      <c r="W67" t="e">
        <f t="shared" si="85"/>
        <v>#DIV/0!</v>
      </c>
      <c r="X67" t="e">
        <f t="shared" si="86"/>
        <v>#DIV/0!</v>
      </c>
      <c r="Y67">
        <v>1.9E-2</v>
      </c>
      <c r="Z67" t="e">
        <f t="shared" si="87"/>
        <v>#DIV/0!</v>
      </c>
      <c r="AA67" t="e">
        <f t="shared" si="88"/>
        <v>#DIV/0!</v>
      </c>
      <c r="AB67" t="e">
        <f t="shared" si="89"/>
        <v>#DIV/0!</v>
      </c>
      <c r="AC67" t="e">
        <f t="shared" si="90"/>
        <v>#DIV/0!</v>
      </c>
      <c r="AD67">
        <v>71</v>
      </c>
      <c r="AE67">
        <f t="shared" si="91"/>
        <v>0.53148318112676063</v>
      </c>
      <c r="AF67">
        <f t="shared" si="92"/>
        <v>0.33681571661971832</v>
      </c>
      <c r="AG67" t="e">
        <f t="shared" si="93"/>
        <v>#DIV/0!</v>
      </c>
      <c r="AH67" t="e">
        <f t="shared" ref="AH67:AH71" si="117">AG67*L67*0.055/55.65</f>
        <v>#DIV/0!</v>
      </c>
      <c r="AI67" t="e">
        <f t="shared" si="94"/>
        <v>#DIV/0!</v>
      </c>
      <c r="AJ67" t="e">
        <f t="shared" si="95"/>
        <v>#DIV/0!</v>
      </c>
      <c r="AK67">
        <v>0.18</v>
      </c>
      <c r="AL67" t="str">
        <f t="shared" si="96"/>
        <v/>
      </c>
      <c r="AM67" t="e">
        <f t="shared" si="97"/>
        <v>#DIV/0!</v>
      </c>
      <c r="AN67" t="e">
        <f t="shared" si="98"/>
        <v>#DIV/0!</v>
      </c>
      <c r="AO67">
        <f t="shared" si="99"/>
        <v>6.2</v>
      </c>
      <c r="AP67">
        <f t="shared" si="100"/>
        <v>0</v>
      </c>
      <c r="AQ67" t="e">
        <f t="shared" si="101"/>
        <v>#VALUE!</v>
      </c>
      <c r="AR67" t="e">
        <f t="shared" si="102"/>
        <v>#VALUE!</v>
      </c>
      <c r="AS67" t="e">
        <f t="shared" si="103"/>
        <v>#VALUE!</v>
      </c>
      <c r="AT67" t="e">
        <f t="shared" si="104"/>
        <v>#VALUE!</v>
      </c>
      <c r="AU67" t="e">
        <f t="shared" si="105"/>
        <v>#VALUE!</v>
      </c>
      <c r="AV67" t="e">
        <f t="shared" si="106"/>
        <v>#VALUE!</v>
      </c>
      <c r="AW67" t="e">
        <f t="shared" si="107"/>
        <v>#VALUE!</v>
      </c>
      <c r="AX67" t="e">
        <f t="shared" si="108"/>
        <v>#VALUE!</v>
      </c>
      <c r="AY67" t="e">
        <f t="shared" si="109"/>
        <v>#VALUE!</v>
      </c>
      <c r="AZ67" t="e">
        <f t="shared" si="110"/>
        <v>#VALUE!</v>
      </c>
      <c r="BA67" t="e">
        <f t="shared" si="111"/>
        <v>#VALUE!</v>
      </c>
      <c r="BB67" s="1" t="e">
        <f t="shared" si="112"/>
        <v>#DIV/0!</v>
      </c>
      <c r="BC67" s="1" t="e">
        <f t="shared" si="113"/>
        <v>#DIV/0!</v>
      </c>
      <c r="BD67" s="1" t="e">
        <f t="shared" si="114"/>
        <v>#DIV/0!</v>
      </c>
    </row>
    <row r="68" spans="6:56" x14ac:dyDescent="0.25">
      <c r="J68" s="9">
        <f t="shared" si="115"/>
        <v>0</v>
      </c>
      <c r="K68" s="6" t="e">
        <f t="shared" si="116"/>
        <v>#DIV/0!</v>
      </c>
      <c r="L68" s="6">
        <f t="shared" si="78"/>
        <v>0</v>
      </c>
      <c r="N68" t="str">
        <f t="shared" si="79"/>
        <v/>
      </c>
      <c r="O68" t="e">
        <f t="shared" si="80"/>
        <v>#VALUE!</v>
      </c>
      <c r="P68" t="e">
        <f t="shared" si="81"/>
        <v>#VALUE!</v>
      </c>
      <c r="Q68" s="1" t="e">
        <f t="shared" si="82"/>
        <v>#DIV/0!</v>
      </c>
      <c r="R68" s="1" t="e">
        <f t="shared" si="83"/>
        <v>#DIV/0!</v>
      </c>
      <c r="S68" s="1" t="e">
        <f t="shared" si="84"/>
        <v>#DIV/0!</v>
      </c>
      <c r="T68">
        <v>5</v>
      </c>
      <c r="U68">
        <v>0.33</v>
      </c>
      <c r="V68">
        <v>0.315</v>
      </c>
      <c r="W68" t="e">
        <f t="shared" si="85"/>
        <v>#DIV/0!</v>
      </c>
      <c r="X68" t="e">
        <f t="shared" si="86"/>
        <v>#DIV/0!</v>
      </c>
      <c r="Y68">
        <v>1.9E-2</v>
      </c>
      <c r="Z68" t="e">
        <f t="shared" si="87"/>
        <v>#DIV/0!</v>
      </c>
      <c r="AA68" t="e">
        <f t="shared" si="88"/>
        <v>#DIV/0!</v>
      </c>
      <c r="AB68" t="e">
        <f t="shared" si="89"/>
        <v>#DIV/0!</v>
      </c>
      <c r="AC68" t="e">
        <f t="shared" si="90"/>
        <v>#DIV/0!</v>
      </c>
      <c r="AD68">
        <v>71</v>
      </c>
      <c r="AE68">
        <f t="shared" si="91"/>
        <v>0.53148318112676063</v>
      </c>
      <c r="AF68">
        <f t="shared" si="92"/>
        <v>0.33681571661971832</v>
      </c>
      <c r="AG68" t="e">
        <f t="shared" si="93"/>
        <v>#DIV/0!</v>
      </c>
      <c r="AH68" t="e">
        <f t="shared" si="117"/>
        <v>#DIV/0!</v>
      </c>
      <c r="AI68" t="e">
        <f t="shared" si="94"/>
        <v>#DIV/0!</v>
      </c>
      <c r="AJ68" t="e">
        <f t="shared" si="95"/>
        <v>#DIV/0!</v>
      </c>
      <c r="AK68">
        <v>0.18</v>
      </c>
      <c r="AL68" t="str">
        <f t="shared" si="96"/>
        <v/>
      </c>
      <c r="AM68" t="e">
        <f t="shared" si="97"/>
        <v>#DIV/0!</v>
      </c>
      <c r="AN68" t="e">
        <f t="shared" si="98"/>
        <v>#DIV/0!</v>
      </c>
      <c r="AO68">
        <f t="shared" si="99"/>
        <v>6.2</v>
      </c>
      <c r="AP68">
        <f t="shared" si="100"/>
        <v>0</v>
      </c>
      <c r="AQ68" t="e">
        <f t="shared" si="101"/>
        <v>#VALUE!</v>
      </c>
      <c r="AR68" t="e">
        <f t="shared" si="102"/>
        <v>#VALUE!</v>
      </c>
      <c r="AS68" t="e">
        <f t="shared" si="103"/>
        <v>#VALUE!</v>
      </c>
      <c r="AT68" t="e">
        <f t="shared" si="104"/>
        <v>#VALUE!</v>
      </c>
      <c r="AU68" t="e">
        <f t="shared" si="105"/>
        <v>#VALUE!</v>
      </c>
      <c r="AV68" t="e">
        <f t="shared" si="106"/>
        <v>#VALUE!</v>
      </c>
      <c r="AW68" t="e">
        <f t="shared" si="107"/>
        <v>#VALUE!</v>
      </c>
      <c r="AX68" t="e">
        <f t="shared" si="108"/>
        <v>#VALUE!</v>
      </c>
      <c r="AY68" t="e">
        <f t="shared" si="109"/>
        <v>#VALUE!</v>
      </c>
      <c r="AZ68" t="e">
        <f t="shared" si="110"/>
        <v>#VALUE!</v>
      </c>
      <c r="BA68" t="e">
        <f t="shared" si="111"/>
        <v>#VALUE!</v>
      </c>
      <c r="BB68" s="1" t="e">
        <f t="shared" si="112"/>
        <v>#DIV/0!</v>
      </c>
      <c r="BC68" s="1" t="e">
        <f t="shared" si="113"/>
        <v>#DIV/0!</v>
      </c>
      <c r="BD68" s="1" t="e">
        <f t="shared" si="114"/>
        <v>#DIV/0!</v>
      </c>
    </row>
    <row r="69" spans="6:56" x14ac:dyDescent="0.25">
      <c r="J69" s="9">
        <f t="shared" si="115"/>
        <v>0</v>
      </c>
      <c r="K69" s="6" t="e">
        <f t="shared" si="116"/>
        <v>#DIV/0!</v>
      </c>
      <c r="L69" s="6">
        <f t="shared" si="78"/>
        <v>0</v>
      </c>
      <c r="N69" t="str">
        <f t="shared" si="79"/>
        <v/>
      </c>
      <c r="O69" t="e">
        <f t="shared" si="80"/>
        <v>#VALUE!</v>
      </c>
      <c r="P69" t="e">
        <f t="shared" si="81"/>
        <v>#VALUE!</v>
      </c>
      <c r="Q69" s="1" t="e">
        <f t="shared" si="82"/>
        <v>#DIV/0!</v>
      </c>
      <c r="R69" s="1" t="e">
        <f t="shared" si="83"/>
        <v>#DIV/0!</v>
      </c>
      <c r="S69" s="1" t="e">
        <f t="shared" si="84"/>
        <v>#DIV/0!</v>
      </c>
      <c r="T69">
        <v>5</v>
      </c>
      <c r="U69">
        <v>0.33</v>
      </c>
      <c r="V69">
        <v>0.315</v>
      </c>
      <c r="W69" t="e">
        <f t="shared" si="85"/>
        <v>#DIV/0!</v>
      </c>
      <c r="X69" t="e">
        <f t="shared" si="86"/>
        <v>#DIV/0!</v>
      </c>
      <c r="Y69">
        <v>1.9E-2</v>
      </c>
      <c r="Z69" t="e">
        <f t="shared" si="87"/>
        <v>#DIV/0!</v>
      </c>
      <c r="AA69" t="e">
        <f t="shared" si="88"/>
        <v>#DIV/0!</v>
      </c>
      <c r="AB69" t="e">
        <f t="shared" si="89"/>
        <v>#DIV/0!</v>
      </c>
      <c r="AC69" t="e">
        <f t="shared" si="90"/>
        <v>#DIV/0!</v>
      </c>
      <c r="AD69">
        <v>71</v>
      </c>
      <c r="AE69">
        <f t="shared" si="91"/>
        <v>0.53148318112676063</v>
      </c>
      <c r="AF69">
        <f t="shared" si="92"/>
        <v>0.33681571661971832</v>
      </c>
      <c r="AG69" t="e">
        <f t="shared" si="93"/>
        <v>#DIV/0!</v>
      </c>
      <c r="AH69" t="e">
        <f t="shared" si="117"/>
        <v>#DIV/0!</v>
      </c>
      <c r="AI69" t="e">
        <f t="shared" si="94"/>
        <v>#DIV/0!</v>
      </c>
      <c r="AJ69" t="e">
        <f t="shared" si="95"/>
        <v>#DIV/0!</v>
      </c>
      <c r="AK69">
        <v>0.18</v>
      </c>
      <c r="AL69" t="str">
        <f t="shared" si="96"/>
        <v/>
      </c>
      <c r="AM69" t="e">
        <f t="shared" si="97"/>
        <v>#DIV/0!</v>
      </c>
      <c r="AN69" t="e">
        <f t="shared" si="98"/>
        <v>#DIV/0!</v>
      </c>
      <c r="AO69">
        <f t="shared" si="99"/>
        <v>6.2</v>
      </c>
      <c r="AP69">
        <f t="shared" si="100"/>
        <v>0</v>
      </c>
      <c r="AQ69" t="e">
        <f t="shared" si="101"/>
        <v>#VALUE!</v>
      </c>
      <c r="AR69" t="e">
        <f t="shared" si="102"/>
        <v>#VALUE!</v>
      </c>
      <c r="AS69" t="e">
        <f t="shared" si="103"/>
        <v>#VALUE!</v>
      </c>
      <c r="AT69" t="e">
        <f t="shared" si="104"/>
        <v>#VALUE!</v>
      </c>
      <c r="AU69" t="e">
        <f t="shared" si="105"/>
        <v>#VALUE!</v>
      </c>
      <c r="AV69" t="e">
        <f t="shared" si="106"/>
        <v>#VALUE!</v>
      </c>
      <c r="AW69" t="e">
        <f t="shared" si="107"/>
        <v>#VALUE!</v>
      </c>
      <c r="AX69" t="e">
        <f t="shared" si="108"/>
        <v>#VALUE!</v>
      </c>
      <c r="AY69" t="e">
        <f t="shared" si="109"/>
        <v>#VALUE!</v>
      </c>
      <c r="AZ69" t="e">
        <f t="shared" si="110"/>
        <v>#VALUE!</v>
      </c>
      <c r="BA69" t="e">
        <f t="shared" si="111"/>
        <v>#VALUE!</v>
      </c>
      <c r="BB69" s="1" t="e">
        <f t="shared" si="112"/>
        <v>#DIV/0!</v>
      </c>
      <c r="BC69" s="1" t="e">
        <f t="shared" si="113"/>
        <v>#DIV/0!</v>
      </c>
      <c r="BD69" s="1" t="e">
        <f t="shared" si="114"/>
        <v>#DIV/0!</v>
      </c>
    </row>
    <row r="70" spans="6:56" x14ac:dyDescent="0.25">
      <c r="J70" s="9">
        <f t="shared" si="115"/>
        <v>0</v>
      </c>
      <c r="K70" s="6" t="e">
        <f t="shared" si="116"/>
        <v>#DIV/0!</v>
      </c>
      <c r="L70" s="6">
        <f t="shared" si="78"/>
        <v>0</v>
      </c>
      <c r="N70" t="str">
        <f t="shared" si="79"/>
        <v/>
      </c>
      <c r="O70" t="e">
        <f t="shared" si="80"/>
        <v>#VALUE!</v>
      </c>
      <c r="P70" t="e">
        <f t="shared" si="81"/>
        <v>#VALUE!</v>
      </c>
      <c r="Q70" s="1" t="e">
        <f t="shared" si="82"/>
        <v>#DIV/0!</v>
      </c>
      <c r="R70" s="1" t="e">
        <f t="shared" si="83"/>
        <v>#DIV/0!</v>
      </c>
      <c r="S70" s="1" t="e">
        <f t="shared" si="84"/>
        <v>#DIV/0!</v>
      </c>
      <c r="T70">
        <v>5</v>
      </c>
      <c r="U70">
        <v>0.33</v>
      </c>
      <c r="V70">
        <v>0.315</v>
      </c>
      <c r="W70" t="e">
        <f t="shared" si="85"/>
        <v>#DIV/0!</v>
      </c>
      <c r="X70" t="e">
        <f t="shared" si="86"/>
        <v>#DIV/0!</v>
      </c>
      <c r="Y70">
        <v>1.9E-2</v>
      </c>
      <c r="Z70" t="e">
        <f t="shared" si="87"/>
        <v>#DIV/0!</v>
      </c>
      <c r="AA70" t="e">
        <f t="shared" si="88"/>
        <v>#DIV/0!</v>
      </c>
      <c r="AB70" t="e">
        <f t="shared" si="89"/>
        <v>#DIV/0!</v>
      </c>
      <c r="AC70" t="e">
        <f t="shared" si="90"/>
        <v>#DIV/0!</v>
      </c>
      <c r="AD70">
        <v>71</v>
      </c>
      <c r="AE70">
        <f t="shared" si="91"/>
        <v>0.53148318112676063</v>
      </c>
      <c r="AF70">
        <f t="shared" si="92"/>
        <v>0.33681571661971832</v>
      </c>
      <c r="AG70" t="e">
        <f t="shared" si="93"/>
        <v>#DIV/0!</v>
      </c>
      <c r="AH70" t="e">
        <f t="shared" si="117"/>
        <v>#DIV/0!</v>
      </c>
      <c r="AI70" t="e">
        <f t="shared" si="94"/>
        <v>#DIV/0!</v>
      </c>
      <c r="AJ70" t="e">
        <f t="shared" si="95"/>
        <v>#DIV/0!</v>
      </c>
      <c r="AK70">
        <v>0.18</v>
      </c>
      <c r="AL70" t="str">
        <f t="shared" si="96"/>
        <v/>
      </c>
      <c r="AM70" t="e">
        <f t="shared" si="97"/>
        <v>#DIV/0!</v>
      </c>
      <c r="AN70" t="e">
        <f t="shared" si="98"/>
        <v>#DIV/0!</v>
      </c>
      <c r="AO70">
        <f t="shared" si="99"/>
        <v>6.2</v>
      </c>
      <c r="AP70">
        <f t="shared" si="100"/>
        <v>0</v>
      </c>
      <c r="AQ70" t="e">
        <f t="shared" si="101"/>
        <v>#VALUE!</v>
      </c>
      <c r="AR70" t="e">
        <f t="shared" si="102"/>
        <v>#VALUE!</v>
      </c>
      <c r="AS70" t="e">
        <f t="shared" si="103"/>
        <v>#VALUE!</v>
      </c>
      <c r="AT70" t="e">
        <f t="shared" si="104"/>
        <v>#VALUE!</v>
      </c>
      <c r="AU70" t="e">
        <f t="shared" si="105"/>
        <v>#VALUE!</v>
      </c>
      <c r="AV70" t="e">
        <f t="shared" si="106"/>
        <v>#VALUE!</v>
      </c>
      <c r="AW70" t="e">
        <f t="shared" si="107"/>
        <v>#VALUE!</v>
      </c>
      <c r="AX70" t="e">
        <f t="shared" si="108"/>
        <v>#VALUE!</v>
      </c>
      <c r="AY70" t="e">
        <f t="shared" si="109"/>
        <v>#VALUE!</v>
      </c>
      <c r="AZ70" t="e">
        <f t="shared" si="110"/>
        <v>#VALUE!</v>
      </c>
      <c r="BA70" t="e">
        <f t="shared" si="111"/>
        <v>#VALUE!</v>
      </c>
      <c r="BB70" s="1" t="e">
        <f t="shared" si="112"/>
        <v>#DIV/0!</v>
      </c>
      <c r="BC70" s="1" t="e">
        <f t="shared" si="113"/>
        <v>#DIV/0!</v>
      </c>
      <c r="BD70" s="1" t="e">
        <f t="shared" si="114"/>
        <v>#DIV/0!</v>
      </c>
    </row>
    <row r="71" spans="6:56" x14ac:dyDescent="0.25">
      <c r="F71" s="9"/>
      <c r="H71" s="9"/>
      <c r="J71" s="9">
        <f t="shared" si="115"/>
        <v>0</v>
      </c>
      <c r="K71" s="6" t="e">
        <f t="shared" si="116"/>
        <v>#DIV/0!</v>
      </c>
      <c r="L71" s="6">
        <f t="shared" si="78"/>
        <v>0</v>
      </c>
      <c r="N71" t="str">
        <f t="shared" si="79"/>
        <v/>
      </c>
      <c r="O71" t="e">
        <f t="shared" si="80"/>
        <v>#VALUE!</v>
      </c>
      <c r="P71" t="e">
        <f t="shared" si="81"/>
        <v>#VALUE!</v>
      </c>
      <c r="Q71" s="1" t="e">
        <f t="shared" si="82"/>
        <v>#DIV/0!</v>
      </c>
      <c r="R71" s="1" t="e">
        <f t="shared" si="83"/>
        <v>#DIV/0!</v>
      </c>
      <c r="S71" s="1" t="e">
        <f t="shared" si="84"/>
        <v>#DIV/0!</v>
      </c>
      <c r="T71">
        <v>5</v>
      </c>
      <c r="U71">
        <v>0.33</v>
      </c>
      <c r="V71">
        <v>0.315</v>
      </c>
      <c r="W71" t="e">
        <f t="shared" si="85"/>
        <v>#DIV/0!</v>
      </c>
      <c r="X71" t="e">
        <f t="shared" si="86"/>
        <v>#DIV/0!</v>
      </c>
      <c r="Y71">
        <v>1.9E-2</v>
      </c>
      <c r="Z71" t="e">
        <f t="shared" si="87"/>
        <v>#DIV/0!</v>
      </c>
      <c r="AA71" t="e">
        <f t="shared" si="88"/>
        <v>#DIV/0!</v>
      </c>
      <c r="AB71" t="e">
        <f t="shared" si="89"/>
        <v>#DIV/0!</v>
      </c>
      <c r="AC71" t="e">
        <f t="shared" si="90"/>
        <v>#DIV/0!</v>
      </c>
      <c r="AD71">
        <v>71</v>
      </c>
      <c r="AE71">
        <f t="shared" si="91"/>
        <v>0.53148318112676063</v>
      </c>
      <c r="AF71">
        <f t="shared" si="92"/>
        <v>0.33681571661971832</v>
      </c>
      <c r="AG71" t="e">
        <f t="shared" si="93"/>
        <v>#DIV/0!</v>
      </c>
      <c r="AH71" t="e">
        <f t="shared" si="117"/>
        <v>#DIV/0!</v>
      </c>
      <c r="AI71" t="e">
        <f t="shared" si="94"/>
        <v>#DIV/0!</v>
      </c>
      <c r="AJ71" t="e">
        <f t="shared" si="95"/>
        <v>#DIV/0!</v>
      </c>
      <c r="AK71">
        <v>0.18</v>
      </c>
      <c r="AL71" t="str">
        <f t="shared" si="96"/>
        <v/>
      </c>
      <c r="AM71" t="e">
        <f t="shared" si="97"/>
        <v>#DIV/0!</v>
      </c>
      <c r="AN71" t="e">
        <f t="shared" si="98"/>
        <v>#DIV/0!</v>
      </c>
      <c r="AO71">
        <f t="shared" si="99"/>
        <v>6.2</v>
      </c>
      <c r="AP71">
        <f t="shared" si="100"/>
        <v>0</v>
      </c>
      <c r="AQ71" t="e">
        <f t="shared" si="101"/>
        <v>#VALUE!</v>
      </c>
      <c r="AR71" t="e">
        <f t="shared" si="102"/>
        <v>#VALUE!</v>
      </c>
      <c r="AS71" t="e">
        <f t="shared" si="103"/>
        <v>#VALUE!</v>
      </c>
      <c r="AT71" t="e">
        <f t="shared" si="104"/>
        <v>#VALUE!</v>
      </c>
      <c r="AU71" t="e">
        <f t="shared" si="105"/>
        <v>#VALUE!</v>
      </c>
      <c r="AV71" t="e">
        <f t="shared" si="106"/>
        <v>#VALUE!</v>
      </c>
      <c r="AW71" t="e">
        <f t="shared" si="107"/>
        <v>#VALUE!</v>
      </c>
      <c r="AX71" t="e">
        <f t="shared" si="108"/>
        <v>#VALUE!</v>
      </c>
      <c r="AY71" t="e">
        <f t="shared" si="109"/>
        <v>#VALUE!</v>
      </c>
      <c r="AZ71" t="e">
        <f t="shared" si="110"/>
        <v>#VALUE!</v>
      </c>
      <c r="BA71" t="e">
        <f t="shared" si="111"/>
        <v>#VALUE!</v>
      </c>
      <c r="BB71" s="1" t="e">
        <f t="shared" si="112"/>
        <v>#DIV/0!</v>
      </c>
      <c r="BC71" s="1" t="e">
        <f t="shared" si="113"/>
        <v>#DIV/0!</v>
      </c>
      <c r="BD71" s="1" t="e">
        <f t="shared" si="114"/>
        <v>#DIV/0!</v>
      </c>
    </row>
  </sheetData>
  <sheetProtection algorithmName="SHA-512" hashValue="23QVAgk0dv4+J7dmejkhcOH3FmBbymvGSYHPNs1zoCCIfEIShf8CAwphwqCBXUadcQYCUHayEiLjsoPJD2CfiA==" saltValue="Yhod5lappRSbqlnIok9Cx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308D-0CC5-4167-8A24-20648DBD4EAC}">
  <sheetPr>
    <tabColor theme="5"/>
  </sheetPr>
  <dimension ref="A1:A13"/>
  <sheetViews>
    <sheetView workbookViewId="0"/>
  </sheetViews>
  <sheetFormatPr defaultRowHeight="15" x14ac:dyDescent="0.25"/>
  <cols>
    <col min="1" max="1" width="194" customWidth="1"/>
  </cols>
  <sheetData>
    <row r="1" spans="1:1" x14ac:dyDescent="0.25">
      <c r="A1" s="4" t="s">
        <v>48</v>
      </c>
    </row>
    <row r="2" spans="1:1" x14ac:dyDescent="0.25">
      <c r="A2" s="5" t="s">
        <v>52</v>
      </c>
    </row>
    <row r="3" spans="1:1" x14ac:dyDescent="0.25">
      <c r="A3" s="5" t="s">
        <v>110</v>
      </c>
    </row>
    <row r="4" spans="1:1" x14ac:dyDescent="0.25">
      <c r="A4" s="5" t="s">
        <v>111</v>
      </c>
    </row>
    <row r="5" spans="1:1" x14ac:dyDescent="0.25">
      <c r="A5" s="5" t="s">
        <v>112</v>
      </c>
    </row>
    <row r="6" spans="1:1" x14ac:dyDescent="0.25">
      <c r="A6" s="4" t="s">
        <v>113</v>
      </c>
    </row>
    <row r="7" spans="1:1" x14ac:dyDescent="0.25">
      <c r="A7" s="5" t="s">
        <v>128</v>
      </c>
    </row>
    <row r="8" spans="1:1" x14ac:dyDescent="0.25">
      <c r="A8" s="3" t="s">
        <v>98</v>
      </c>
    </row>
    <row r="9" spans="1:1" x14ac:dyDescent="0.25">
      <c r="A9" s="1" t="s">
        <v>94</v>
      </c>
    </row>
    <row r="10" spans="1:1" x14ac:dyDescent="0.25">
      <c r="A10" s="1" t="s">
        <v>95</v>
      </c>
    </row>
    <row r="11" spans="1:1" x14ac:dyDescent="0.25">
      <c r="A11" s="1" t="s">
        <v>96</v>
      </c>
    </row>
    <row r="12" spans="1:1" x14ac:dyDescent="0.25">
      <c r="A12" s="1" t="s">
        <v>97</v>
      </c>
    </row>
    <row r="13" spans="1:1" x14ac:dyDescent="0.25">
      <c r="A13" s="20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4FA7-1474-4410-82B1-DD240B207133}">
  <dimension ref="A1:A7"/>
  <sheetViews>
    <sheetView workbookViewId="0"/>
  </sheetViews>
  <sheetFormatPr defaultRowHeight="15" x14ac:dyDescent="0.25"/>
  <cols>
    <col min="1" max="1" width="122.42578125" customWidth="1"/>
  </cols>
  <sheetData>
    <row r="1" spans="1:1" x14ac:dyDescent="0.25">
      <c r="A1" s="5" t="s">
        <v>122</v>
      </c>
    </row>
    <row r="2" spans="1:1" x14ac:dyDescent="0.25">
      <c r="A2" s="5"/>
    </row>
    <row r="3" spans="1:1" x14ac:dyDescent="0.25">
      <c r="A3" s="4" t="s">
        <v>117</v>
      </c>
    </row>
    <row r="4" spans="1:1" x14ac:dyDescent="0.25">
      <c r="A4" s="5" t="s">
        <v>118</v>
      </c>
    </row>
    <row r="5" spans="1:1" x14ac:dyDescent="0.25">
      <c r="A5" s="5" t="s">
        <v>119</v>
      </c>
    </row>
    <row r="6" spans="1:1" x14ac:dyDescent="0.25">
      <c r="A6" s="5" t="s">
        <v>120</v>
      </c>
    </row>
    <row r="7" spans="1:1" x14ac:dyDescent="0.25">
      <c r="A7" s="4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274B-346B-4F1E-A085-25D8398D3FA7}">
  <dimension ref="A1:A5"/>
  <sheetViews>
    <sheetView workbookViewId="0">
      <selection activeCell="A10" sqref="A10"/>
    </sheetView>
  </sheetViews>
  <sheetFormatPr defaultRowHeight="15" x14ac:dyDescent="0.25"/>
  <cols>
    <col min="1" max="1" width="135.5703125" customWidth="1"/>
  </cols>
  <sheetData>
    <row r="1" spans="1:1" x14ac:dyDescent="0.25">
      <c r="A1" s="5" t="s">
        <v>124</v>
      </c>
    </row>
    <row r="2" spans="1:1" x14ac:dyDescent="0.25">
      <c r="A2" s="5"/>
    </row>
    <row r="3" spans="1:1" x14ac:dyDescent="0.25">
      <c r="A3" s="4" t="s">
        <v>123</v>
      </c>
    </row>
    <row r="4" spans="1:1" x14ac:dyDescent="0.25">
      <c r="A4" s="18" t="s">
        <v>125</v>
      </c>
    </row>
    <row r="5" spans="1:1" x14ac:dyDescent="0.25">
      <c r="A5" s="19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E55E-9858-4BF1-80AD-DA697A31120B}">
  <dimension ref="A1:A5"/>
  <sheetViews>
    <sheetView workbookViewId="0"/>
  </sheetViews>
  <sheetFormatPr defaultRowHeight="15" x14ac:dyDescent="0.25"/>
  <cols>
    <col min="1" max="1" width="166" customWidth="1"/>
  </cols>
  <sheetData>
    <row r="1" spans="1:1" x14ac:dyDescent="0.25">
      <c r="A1" s="5" t="s">
        <v>126</v>
      </c>
    </row>
    <row r="2" spans="1:1" x14ac:dyDescent="0.25">
      <c r="A2" s="5"/>
    </row>
    <row r="3" spans="1:1" x14ac:dyDescent="0.25">
      <c r="A3" s="4" t="s">
        <v>123</v>
      </c>
    </row>
    <row r="4" spans="1:1" x14ac:dyDescent="0.25">
      <c r="A4" s="18" t="s">
        <v>127</v>
      </c>
    </row>
    <row r="5" spans="1:1" x14ac:dyDescent="0.25">
      <c r="A5" s="19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Obrazec_koze_mleko</vt:lpstr>
      <vt:lpstr>Legenda_koze_mleko</vt:lpstr>
      <vt:lpstr>Obrazec_kozliči_meso</vt:lpstr>
      <vt:lpstr>Legenda_kozliči_meso</vt:lpstr>
      <vt:lpstr>Povprečni_izračun_izpusti_mleko</vt:lpstr>
      <vt:lpstr>Povprečni_izračun_prirast</vt:lpstr>
      <vt:lpstr>Povprečni_izračun_izpusti_meso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MKGP</cp:lastModifiedBy>
  <dcterms:created xsi:type="dcterms:W3CDTF">2023-03-14T12:58:37Z</dcterms:created>
  <dcterms:modified xsi:type="dcterms:W3CDTF">2026-02-17T23:22:57Z</dcterms:modified>
</cp:coreProperties>
</file>