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bookViews>
    <workbookView xWindow="0" yWindow="0" windowWidth="25135" windowHeight="9884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externalReferences>
    <externalReference r:id="rId11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4" l="1"/>
  <c r="D54" i="4"/>
  <c r="E53" i="4"/>
  <c r="D53" i="4"/>
  <c r="K53" i="4" l="1"/>
  <c r="N53" i="4" s="1"/>
  <c r="K54" i="4"/>
  <c r="M53" i="4" l="1"/>
  <c r="N54" i="4"/>
  <c r="M54" i="4"/>
  <c r="K32" i="4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comments1.xml><?xml version="1.0" encoding="utf-8"?>
<comments xmlns="http://schemas.openxmlformats.org/spreadsheetml/2006/main">
  <authors>
    <author>Štamcar, Ana</author>
  </authors>
  <commentList>
    <comment ref="J5" authorId="0" shapeId="0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<sst xmlns="http://schemas.openxmlformats.org/spreadsheetml/2006/main" count="253" uniqueCount="125">
  <si>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</si>
  <si>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</si>
  <si>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</si>
  <si>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</si>
  <si>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</si>
  <si>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</si>
  <si>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</si>
  <si>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</si>
  <si>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</si>
  <si>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</si>
  <si>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</si>
  <si>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</si>
  <si>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</si>
  <si>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</si>
  <si>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</si>
  <si>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</si>
  <si>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</si>
  <si>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</si>
  <si>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</si>
  <si>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</si>
  <si>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</si>
  <si>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</si>
  <si>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</si>
  <si>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</si>
  <si>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</si>
  <si>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</si>
  <si>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</si>
  <si>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</si>
  <si>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</si>
  <si>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</si>
  <si>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</si>
  <si>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</si>
  <si>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</si>
  <si>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</si>
  <si>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</si>
  <si>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</si>
  <si>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</si>
  <si>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</si>
  <si>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</si>
  <si>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</si>
  <si>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</si>
  <si>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</si>
  <si>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</si>
  <si>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</si>
  <si>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</si>
  <si>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</si>
  <si>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</si>
  <si>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</si>
  <si>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</si>
  <si>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</si>
  <si>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</si>
  <si>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</si>
  <si>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</si>
  <si>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</si>
  <si>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</si>
  <si>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</si>
  <si>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</si>
  <si>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</si>
  <si>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</si>
  <si>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</si>
  <si>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</si>
  <si>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</si>
  <si>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</si>
  <si>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</si>
  <si>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</si>
  <si>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</si>
  <si>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</si>
  <si>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</si>
  <si>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</si>
  <si>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</si>
  <si>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</si>
  <si>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</si>
  <si>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</si>
  <si>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</si>
  <si>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</si>
  <si>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</si>
  <si>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</si>
  <si>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</si>
  <si>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</si>
  <si>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</si>
  <si>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</si>
  <si>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</si>
  <si>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</si>
  <si>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</si>
  <si>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</si>
  <si>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</si>
  <si>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</si>
  <si>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</si>
  <si>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</si>
  <si>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</si>
  <si>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</si>
  <si>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</si>
  <si>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</si>
  <si>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</si>
  <si>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</si>
  <si>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</si>
  <si>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</si>
  <si>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</si>
  <si>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</si>
  <si>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</si>
  <si>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</si>
  <si>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</si>
  <si>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</si>
  <si>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</si>
  <si>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</si>
  <si>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</si>
  <si>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</si>
  <si>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</si>
  <si>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</si>
  <si>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</si>
  <si>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</si>
  <si>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</si>
  <si>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</si>
  <si>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</si>
  <si>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</si>
  <si>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</si>
  <si>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</si>
  <si>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</si>
  <si>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</si>
  <si>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</si>
  <si>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</si>
  <si>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</si>
  <si>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Povprečje S in E (EUR/100 kg)</t>
  </si>
  <si>
    <t>50. teden (13. 12. 2021-19. 12. 2021)</t>
  </si>
  <si>
    <t>Številka: 3305-5/2021/365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</si>
</sst>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_-;\-* #,##0.00_-;_-* &quot;-&quot;??_-;_-@_-"/>
    <numFmt numFmtId="165" formatCode="#,##0_ ;[Red]\-#,##0\ "/>
    <numFmt numFmtId="166" formatCode="0.00_ ;[Red]\-0.00\ "/>
    <numFmt numFmtId="167" formatCode="#,##0.00\ _€"/>
    <numFmt numFmtId="168" formatCode="0.0;[Red]0.0"/>
    <numFmt numFmtId="169" formatCode="&quot;+ &quot;0.0%;&quot;- &quot;0.0%"/>
    <numFmt numFmtId="170" formatCode="_-* #,##0.00\ [$€-1]_-;\-* #,##0.00\ [$€-1]_-;_-* &quot;-&quot;??\ [$€-1]_-"/>
  </numFmts>
  <fonts count="64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</cellStyleXfs>
  <cellXfs count="208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6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5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8" fillId="36" borderId="19" xfId="42" applyNumberFormat="1" applyFont="1" applyFill="1" applyBorder="1" applyAlignment="1" applyProtection="1">
      <alignment horizontal="center"/>
    </xf>
    <xf numFmtId="167" fontId="22" fillId="36" borderId="19" xfId="44" applyNumberFormat="1" applyFont="1" applyFill="1" applyBorder="1" applyAlignment="1" applyProtection="1">
      <alignment horizontal="center" wrapText="1"/>
    </xf>
    <xf numFmtId="167" fontId="22" fillId="36" borderId="10" xfId="44" applyNumberFormat="1" applyFont="1" applyFill="1" applyBorder="1" applyAlignment="1" applyProtection="1">
      <alignment horizontal="center" wrapText="1"/>
    </xf>
    <xf numFmtId="167" fontId="22" fillId="36" borderId="20" xfId="44" applyNumberFormat="1" applyFont="1" applyFill="1" applyBorder="1" applyAlignment="1" applyProtection="1">
      <alignment horizontal="center"/>
    </xf>
    <xf numFmtId="166" fontId="22" fillId="36" borderId="21" xfId="44" applyNumberFormat="1" applyFont="1" applyFill="1" applyBorder="1" applyAlignment="1" applyProtection="1">
      <alignment horizontal="center"/>
    </xf>
    <xf numFmtId="10" fontId="29" fillId="36" borderId="19" xfId="0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6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0" fillId="33" borderId="13" xfId="0" applyFont="1" applyFill="1" applyBorder="1" applyAlignment="1" applyProtection="1">
      <alignment horizontal="center" wrapText="1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7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0" fillId="0" borderId="14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10" fontId="42" fillId="0" borderId="15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10" fontId="42" fillId="0" borderId="15" xfId="0" applyNumberFormat="1" applyFont="1" applyBorder="1" applyAlignment="1">
      <alignment horizontal="center" vertical="center"/>
    </xf>
    <xf numFmtId="2" fontId="40" fillId="0" borderId="36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40" xfId="0" applyFont="1" applyFill="1" applyBorder="1" applyAlignment="1" applyProtection="1">
      <alignment horizontal="center"/>
    </xf>
    <xf numFmtId="40" fontId="28" fillId="36" borderId="20" xfId="42" applyNumberFormat="1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6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1" xfId="0" applyFont="1" applyFill="1" applyBorder="1" applyAlignment="1" applyProtection="1">
      <alignment horizontal="center" wrapText="1"/>
    </xf>
    <xf numFmtId="0" fontId="24" fillId="35" borderId="42" xfId="0" applyFont="1" applyFill="1" applyBorder="1" applyAlignment="1" applyProtection="1">
      <alignment horizontal="center" wrapText="1"/>
    </xf>
    <xf numFmtId="4" fontId="24" fillId="35" borderId="42" xfId="0" applyNumberFormat="1" applyFont="1" applyFill="1" applyBorder="1" applyAlignment="1" applyProtection="1">
      <alignment horizontal="center" wrapText="1"/>
    </xf>
    <xf numFmtId="0" fontId="22" fillId="35" borderId="42" xfId="0" applyFont="1" applyFill="1" applyBorder="1" applyAlignment="1" applyProtection="1">
      <alignment wrapText="1"/>
    </xf>
    <xf numFmtId="10" fontId="22" fillId="35" borderId="43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5" fontId="24" fillId="0" borderId="10" xfId="0" applyNumberFormat="1" applyFont="1" applyBorder="1" applyAlignment="1">
      <alignment horizontal="center" wrapText="1"/>
    </xf>
    <xf numFmtId="166" fontId="24" fillId="35" borderId="10" xfId="0" applyNumberFormat="1" applyFont="1" applyFill="1" applyBorder="1" applyAlignment="1">
      <alignment horizontal="center" wrapText="1"/>
    </xf>
    <xf numFmtId="0" fontId="40" fillId="35" borderId="44" xfId="0" applyFont="1" applyFill="1" applyBorder="1" applyAlignment="1">
      <alignment vertical="center"/>
    </xf>
    <xf numFmtId="0" fontId="41" fillId="39" borderId="39" xfId="0" applyFont="1" applyFill="1" applyBorder="1" applyAlignment="1">
      <alignment vertical="center"/>
    </xf>
    <xf numFmtId="2" fontId="40" fillId="0" borderId="45" xfId="0" applyNumberFormat="1" applyFont="1" applyBorder="1" applyAlignment="1">
      <alignment horizontal="center"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40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3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vertical="center"/>
    </xf>
    <xf numFmtId="0" fontId="41" fillId="35" borderId="43" xfId="0" applyFont="1" applyFill="1" applyBorder="1" applyAlignment="1">
      <alignment vertical="center"/>
    </xf>
    <xf numFmtId="0" fontId="41" fillId="35" borderId="46" xfId="0" applyFont="1" applyFill="1" applyBorder="1" applyAlignment="1">
      <alignment horizontal="center" vertical="center"/>
    </xf>
    <xf numFmtId="0" fontId="41" fillId="35" borderId="35" xfId="0" applyFont="1" applyFill="1" applyBorder="1" applyAlignment="1">
      <alignment vertical="center"/>
    </xf>
    <xf numFmtId="0" fontId="23" fillId="35" borderId="36" xfId="0" applyFont="1" applyFill="1" applyBorder="1" applyAlignment="1" applyProtection="1">
      <alignment horizontal="center" wrapText="1"/>
    </xf>
    <xf numFmtId="3" fontId="0" fillId="0" borderId="37" xfId="0" applyNumberFormat="1" applyBorder="1" applyAlignment="1">
      <alignment horizontal="center"/>
    </xf>
    <xf numFmtId="0" fontId="0" fillId="0" borderId="37" xfId="0" applyBorder="1" applyAlignment="1">
      <alignment horizontal="center"/>
    </xf>
    <xf numFmtId="2" fontId="0" fillId="0" borderId="37" xfId="0" applyNumberFormat="1" applyBorder="1" applyAlignment="1">
      <alignment horizontal="center"/>
    </xf>
    <xf numFmtId="166" fontId="24" fillId="0" borderId="37" xfId="0" applyNumberFormat="1" applyFont="1" applyFill="1" applyBorder="1" applyAlignment="1" applyProtection="1">
      <alignment horizontal="center" wrapText="1"/>
    </xf>
    <xf numFmtId="10" fontId="22" fillId="0" borderId="38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6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5" fontId="24" fillId="0" borderId="47" xfId="0" applyNumberFormat="1" applyFont="1" applyFill="1" applyBorder="1" applyAlignment="1" applyProtection="1">
      <alignment horizontal="center" wrapText="1"/>
    </xf>
    <xf numFmtId="169" fontId="27" fillId="41" borderId="49" xfId="47" applyNumberFormat="1" applyFont="1" applyFill="1" applyBorder="1" applyAlignment="1">
      <alignment horizontal="center"/>
    </xf>
    <xf numFmtId="169" fontId="27" fillId="41" borderId="50" xfId="47" applyNumberFormat="1" applyFont="1" applyFill="1" applyBorder="1" applyAlignment="1">
      <alignment horizontal="center"/>
    </xf>
    <xf numFmtId="169" fontId="27" fillId="41" borderId="30" xfId="47" applyNumberFormat="1" applyFont="1" applyFill="1" applyBorder="1" applyAlignment="1">
      <alignment horizontal="center"/>
    </xf>
    <xf numFmtId="169" fontId="27" fillId="41" borderId="31" xfId="47" applyNumberFormat="1" applyFont="1" applyFill="1" applyBorder="1" applyAlignment="1">
      <alignment horizontal="center"/>
    </xf>
    <xf numFmtId="169" fontId="27" fillId="41" borderId="33" xfId="47" applyNumberFormat="1" applyFont="1" applyFill="1" applyBorder="1" applyAlignment="1">
      <alignment horizontal="center"/>
    </xf>
    <xf numFmtId="169" fontId="27" fillId="41" borderId="34" xfId="47" applyNumberFormat="1" applyFont="1" applyFill="1" applyBorder="1" applyAlignment="1">
      <alignment horizontal="center"/>
    </xf>
    <xf numFmtId="169" fontId="49" fillId="42" borderId="51" xfId="47" applyNumberFormat="1" applyFont="1" applyFill="1" applyBorder="1" applyAlignment="1">
      <alignment horizontal="center"/>
    </xf>
    <xf numFmtId="169" fontId="49" fillId="42" borderId="52" xfId="47" applyNumberFormat="1" applyFont="1" applyFill="1" applyBorder="1" applyAlignment="1">
      <alignment horizontal="center"/>
    </xf>
    <xf numFmtId="168" fontId="49" fillId="34" borderId="53" xfId="0" applyNumberFormat="1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68" fontId="49" fillId="42" borderId="53" xfId="0" applyNumberFormat="1" applyFont="1" applyFill="1" applyBorder="1" applyAlignment="1">
      <alignment horizontal="center"/>
    </xf>
    <xf numFmtId="166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10" fontId="61" fillId="0" borderId="15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10" fontId="61" fillId="0" borderId="15" xfId="0" applyNumberFormat="1" applyFont="1" applyBorder="1" applyAlignment="1">
      <alignment horizontal="center" vertical="center" wrapText="1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27" fillId="41" borderId="54" xfId="0" applyFont="1" applyFill="1" applyBorder="1" applyAlignment="1"/>
    <xf numFmtId="0" fontId="27" fillId="41" borderId="55" xfId="0" applyFont="1" applyFill="1" applyBorder="1" applyAlignment="1"/>
    <xf numFmtId="0" fontId="27" fillId="41" borderId="56" xfId="0" applyFont="1" applyFill="1" applyBorder="1" applyAlignment="1"/>
    <xf numFmtId="0" fontId="27" fillId="41" borderId="29" xfId="0" applyFont="1" applyFill="1" applyBorder="1" applyAlignment="1"/>
    <xf numFmtId="0" fontId="27" fillId="41" borderId="57" xfId="0" applyFont="1" applyFill="1" applyBorder="1" applyAlignment="1"/>
    <xf numFmtId="0" fontId="27" fillId="41" borderId="32" xfId="0" applyFont="1" applyFill="1" applyBorder="1" applyAlignment="1"/>
    <xf numFmtId="0" fontId="21" fillId="42" borderId="58" xfId="0" applyFont="1" applyFill="1" applyBorder="1" applyAlignment="1"/>
    <xf numFmtId="0" fontId="21" fillId="42" borderId="59" xfId="0" applyFont="1" applyFill="1" applyBorder="1" applyAlignment="1"/>
    <xf numFmtId="0" fontId="0" fillId="0" borderId="0" xfId="0" applyFont="1" applyAlignment="1"/>
    <xf numFmtId="0" fontId="16" fillId="40" borderId="48" xfId="0" applyFont="1" applyFill="1" applyBorder="1" applyAlignment="1" applyProtection="1">
      <alignment vertical="center"/>
      <protection locked="0"/>
    </xf>
    <xf numFmtId="0" fontId="16" fillId="40" borderId="48" xfId="0" applyFont="1" applyFill="1" applyBorder="1" applyAlignment="1" applyProtection="1">
      <alignment horizontal="center" vertical="center"/>
      <protection locked="0"/>
    </xf>
    <xf numFmtId="10" fontId="61" fillId="0" borderId="28" xfId="0" applyNumberFormat="1" applyFont="1" applyBorder="1" applyAlignment="1">
      <alignment horizontal="center" vertical="center"/>
    </xf>
    <xf numFmtId="10" fontId="42" fillId="0" borderId="28" xfId="0" applyNumberFormat="1" applyFont="1" applyBorder="1" applyAlignment="1">
      <alignment horizontal="center" vertical="center"/>
    </xf>
    <xf numFmtId="10" fontId="42" fillId="35" borderId="28" xfId="0" applyNumberFormat="1" applyFont="1" applyFill="1" applyBorder="1" applyAlignment="1">
      <alignment horizontal="center" vertical="center"/>
    </xf>
    <xf numFmtId="0" fontId="41" fillId="35" borderId="17" xfId="0" applyFont="1" applyFill="1" applyBorder="1" applyAlignment="1">
      <alignment vertical="center"/>
    </xf>
    <xf numFmtId="0" fontId="23" fillId="35" borderId="62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2" fontId="42" fillId="0" borderId="14" xfId="0" applyNumberFormat="1" applyFont="1" applyBorder="1" applyAlignment="1">
      <alignment horizontal="center" vertical="center"/>
    </xf>
    <xf numFmtId="2" fontId="42" fillId="35" borderId="14" xfId="0" applyNumberFormat="1" applyFont="1" applyFill="1" applyBorder="1" applyAlignment="1">
      <alignment horizontal="center" vertical="center"/>
    </xf>
    <xf numFmtId="2" fontId="42" fillId="0" borderId="36" xfId="0" applyNumberFormat="1" applyFont="1" applyBorder="1" applyAlignment="1">
      <alignment horizontal="center" vertical="center"/>
    </xf>
    <xf numFmtId="3" fontId="0" fillId="0" borderId="0" xfId="0" applyNumberFormat="1"/>
    <xf numFmtId="165" fontId="0" fillId="0" borderId="0" xfId="0" applyNumberFormat="1"/>
    <xf numFmtId="0" fontId="23" fillId="38" borderId="47" xfId="0" applyFont="1" applyFill="1" applyBorder="1" applyAlignment="1">
      <alignment horizontal="center" wrapText="1"/>
    </xf>
    <xf numFmtId="3" fontId="24" fillId="0" borderId="47" xfId="0" applyNumberFormat="1" applyFont="1" applyBorder="1" applyAlignment="1">
      <alignment horizontal="center" wrapText="1"/>
    </xf>
    <xf numFmtId="165" fontId="24" fillId="0" borderId="47" xfId="0" applyNumberFormat="1" applyFont="1" applyBorder="1" applyAlignment="1">
      <alignment horizontal="center" wrapText="1"/>
    </xf>
    <xf numFmtId="166" fontId="24" fillId="35" borderId="47" xfId="0" applyNumberFormat="1" applyFont="1" applyFill="1" applyBorder="1" applyAlignment="1">
      <alignment horizontal="center" wrapText="1"/>
    </xf>
    <xf numFmtId="10" fontId="22" fillId="0" borderId="47" xfId="44" applyNumberFormat="1" applyFont="1" applyFill="1" applyBorder="1" applyAlignment="1" applyProtection="1">
      <alignment horizontal="center" wrapText="1"/>
    </xf>
    <xf numFmtId="2" fontId="61" fillId="0" borderId="19" xfId="0" applyNumberFormat="1" applyFont="1" applyBorder="1" applyAlignment="1">
      <alignment horizontal="center" vertical="center"/>
    </xf>
    <xf numFmtId="10" fontId="61" fillId="0" borderId="60" xfId="0" applyNumberFormat="1" applyFont="1" applyBorder="1" applyAlignment="1">
      <alignment horizontal="center" vertical="center"/>
    </xf>
    <xf numFmtId="2" fontId="42" fillId="0" borderId="37" xfId="0" applyNumberFormat="1" applyFont="1" applyBorder="1" applyAlignment="1">
      <alignment horizontal="center" vertical="center"/>
    </xf>
    <xf numFmtId="10" fontId="42" fillId="0" borderId="61" xfId="0" applyNumberFormat="1" applyFont="1" applyBorder="1" applyAlignment="1">
      <alignment horizontal="center" vertical="center"/>
    </xf>
    <xf numFmtId="2" fontId="42" fillId="0" borderId="37" xfId="0" applyNumberFormat="1" applyFont="1" applyBorder="1" applyAlignment="1">
      <alignment horizontal="center" vertical="center" wrapText="1"/>
    </xf>
    <xf numFmtId="10" fontId="42" fillId="0" borderId="38" xfId="0" applyNumberFormat="1" applyFont="1" applyBorder="1" applyAlignment="1">
      <alignment horizontal="center" vertical="center" wrapText="1"/>
    </xf>
  </cellXfs>
  <cellStyles count="7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/>
    <cellStyle name="Hiperpovezava 2" xfId="59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2 2" xfId="49"/>
    <cellStyle name="Navadno 2 2 2" xfId="61"/>
    <cellStyle name="Navadno 2 3" xfId="62"/>
    <cellStyle name="Navadno 2 4" xfId="60"/>
    <cellStyle name="Navadno 2_podatki" xfId="63"/>
    <cellStyle name="Navadno 3" xfId="41"/>
    <cellStyle name="Navadno 3 2" xfId="50"/>
    <cellStyle name="Navadno 3 3" xfId="64"/>
    <cellStyle name="Navadno 4" xfId="51"/>
    <cellStyle name="Navadno_pork-r2001-6" xfId="48"/>
    <cellStyle name="Nevtralno" xfId="8" builtinId="28" customBuiltin="1"/>
    <cellStyle name="Normal 2" xfId="46"/>
    <cellStyle name="Normal 2 2" xfId="52"/>
    <cellStyle name="Normal 2 3" xfId="65"/>
    <cellStyle name="Normal 3" xfId="45"/>
    <cellStyle name="Normal 3 2" xfId="53"/>
    <cellStyle name="Normal 3 2 2" xfId="66"/>
    <cellStyle name="Normal 3 3" xfId="67"/>
    <cellStyle name="Normal 4" xfId="54"/>
    <cellStyle name="Normal 5" xfId="56"/>
    <cellStyle name="Odstotek 2" xfId="44"/>
    <cellStyle name="Odstotek 2 2" xfId="47"/>
    <cellStyle name="Odstotek 2 3" xfId="69"/>
    <cellStyle name="Odstotek 2 4" xfId="68"/>
    <cellStyle name="Odstotek 3" xfId="70"/>
    <cellStyle name="Opomba 2" xfId="43"/>
    <cellStyle name="Opozorilo" xfId="14" builtinId="11" customBuiltin="1"/>
    <cellStyle name="Percent 2" xfId="55"/>
    <cellStyle name="Percent 2 2" xfId="72"/>
    <cellStyle name="Percent 2 3" xfId="73"/>
    <cellStyle name="Percent 2 4" xfId="71"/>
    <cellStyle name="Percent 3" xfId="57"/>
    <cellStyle name="Percent 3 2" xfId="74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/>
    <cellStyle name="Vejica 2" xfId="76"/>
    <cellStyle name="Vejica 3" xfId="77"/>
    <cellStyle name="Vnos" xfId="9" builtinId="20" customBuiltin="1"/>
    <cellStyle name="Vsota" xfId="16" builtinId="25" customBuiltin="1"/>
  </cellStyles>
  <dxfs count="102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'!$E$81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'!$B$82:$B$133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'!$E$82:$E$133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'!$F$81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'!$B$82:$B$133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'!$F$82:$F$133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'!$G$81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'!$B$82:$B$133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'!$G$82:$G$133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2471808"/>
        <c:axId val="546141136"/>
      </c:lineChart>
      <c:catAx>
        <c:axId val="542471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6141136"/>
        <c:crosses val="autoZero"/>
        <c:auto val="1"/>
        <c:lblAlgn val="ctr"/>
        <c:lblOffset val="100"/>
        <c:noMultiLvlLbl val="0"/>
      </c:catAx>
      <c:valAx>
        <c:axId val="546141136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4247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'!$D$5:$D$54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'cena_zakol_2021 (S) '!$F$5:$F$54</c:f>
              <c:numCache>
                <c:formatCode>#,##0</c:formatCode>
                <c:ptCount val="50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  <c:pt idx="31">
                  <c:v>226234</c:v>
                </c:pt>
                <c:pt idx="32">
                  <c:v>190348</c:v>
                </c:pt>
                <c:pt idx="33">
                  <c:v>175948</c:v>
                </c:pt>
                <c:pt idx="34">
                  <c:v>186379</c:v>
                </c:pt>
                <c:pt idx="35">
                  <c:v>180620</c:v>
                </c:pt>
                <c:pt idx="36">
                  <c:v>166287</c:v>
                </c:pt>
                <c:pt idx="37">
                  <c:v>200611</c:v>
                </c:pt>
                <c:pt idx="38">
                  <c:v>188350</c:v>
                </c:pt>
                <c:pt idx="39">
                  <c:v>183289</c:v>
                </c:pt>
                <c:pt idx="40">
                  <c:v>193989</c:v>
                </c:pt>
                <c:pt idx="41">
                  <c:v>189285</c:v>
                </c:pt>
                <c:pt idx="42">
                  <c:v>221863</c:v>
                </c:pt>
                <c:pt idx="43">
                  <c:v>164299</c:v>
                </c:pt>
                <c:pt idx="44">
                  <c:v>216164</c:v>
                </c:pt>
                <c:pt idx="45">
                  <c:v>192254</c:v>
                </c:pt>
                <c:pt idx="46">
                  <c:v>203551</c:v>
                </c:pt>
                <c:pt idx="47">
                  <c:v>203243</c:v>
                </c:pt>
                <c:pt idx="48">
                  <c:v>229711</c:v>
                </c:pt>
                <c:pt idx="49">
                  <c:v>205647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09369888"/>
        <c:axId val="609370280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'!$D$5:$D$54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'cena_zakol_2021 (S) '!$G$5:$G$54</c:f>
              <c:numCache>
                <c:formatCode>0.00_ ;[Red]\-0.00\ </c:formatCode>
                <c:ptCount val="50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365576"/>
        <c:axId val="609369496"/>
      </c:lineChart>
      <c:catAx>
        <c:axId val="609369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9370280"/>
        <c:crosses val="autoZero"/>
        <c:auto val="1"/>
        <c:lblAlgn val="ctr"/>
        <c:lblOffset val="100"/>
        <c:noMultiLvlLbl val="0"/>
      </c:catAx>
      <c:valAx>
        <c:axId val="609370280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9369888"/>
        <c:crosses val="autoZero"/>
        <c:crossBetween val="between"/>
      </c:valAx>
      <c:valAx>
        <c:axId val="60936949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9365576"/>
        <c:crosses val="max"/>
        <c:crossBetween val="between"/>
      </c:valAx>
      <c:catAx>
        <c:axId val="609365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9369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(E)'!$D$5:$D$54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'cena_zakol_2021 (E)'!$F$5:$F$54</c:f>
              <c:numCache>
                <c:formatCode>#,##0</c:formatCode>
                <c:ptCount val="50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  <c:pt idx="31">
                  <c:v>63433</c:v>
                </c:pt>
                <c:pt idx="32">
                  <c:v>64488</c:v>
                </c:pt>
                <c:pt idx="33">
                  <c:v>73026</c:v>
                </c:pt>
                <c:pt idx="34">
                  <c:v>71073</c:v>
                </c:pt>
                <c:pt idx="35">
                  <c:v>80987</c:v>
                </c:pt>
                <c:pt idx="36">
                  <c:v>90738</c:v>
                </c:pt>
                <c:pt idx="37">
                  <c:v>68874</c:v>
                </c:pt>
                <c:pt idx="38">
                  <c:v>68262</c:v>
                </c:pt>
                <c:pt idx="39">
                  <c:v>70513</c:v>
                </c:pt>
                <c:pt idx="40">
                  <c:v>68392</c:v>
                </c:pt>
                <c:pt idx="41">
                  <c:v>71742</c:v>
                </c:pt>
                <c:pt idx="42">
                  <c:v>86097</c:v>
                </c:pt>
                <c:pt idx="43">
                  <c:v>46273</c:v>
                </c:pt>
                <c:pt idx="44">
                  <c:v>48786</c:v>
                </c:pt>
                <c:pt idx="45">
                  <c:v>64044</c:v>
                </c:pt>
                <c:pt idx="46">
                  <c:v>62200</c:v>
                </c:pt>
                <c:pt idx="47">
                  <c:v>71798</c:v>
                </c:pt>
                <c:pt idx="48">
                  <c:v>67712</c:v>
                </c:pt>
                <c:pt idx="49">
                  <c:v>91319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09366752"/>
        <c:axId val="609368712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(E)'!$D$5:$D$54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'cena_zakol_2021 (E)'!$G$5:$G$54</c:f>
              <c:numCache>
                <c:formatCode>0.00_ ;[Red]\-0.00\ </c:formatCode>
                <c:ptCount val="50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  <c:pt idx="47">
                  <c:v>153.43</c:v>
                </c:pt>
                <c:pt idx="48">
                  <c:v>154.12</c:v>
                </c:pt>
                <c:pt idx="49">
                  <c:v>154.86000000000001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367144"/>
        <c:axId val="609365968"/>
      </c:lineChart>
      <c:catAx>
        <c:axId val="609366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9368712"/>
        <c:crossesAt val="0"/>
        <c:auto val="1"/>
        <c:lblAlgn val="ctr"/>
        <c:lblOffset val="100"/>
        <c:noMultiLvlLbl val="0"/>
      </c:catAx>
      <c:valAx>
        <c:axId val="609368712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9366752"/>
        <c:crosses val="autoZero"/>
        <c:crossBetween val="between"/>
        <c:minorUnit val="10000"/>
      </c:valAx>
      <c:valAx>
        <c:axId val="6093659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9367144"/>
        <c:crosses val="max"/>
        <c:crossBetween val="between"/>
      </c:valAx>
      <c:catAx>
        <c:axId val="609367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9365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(E)'!$E$81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(E)'!$E$82:$E$134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(E)'!$F$81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(E)'!$F$82:$F$134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(E)'!$G$81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(E)'!$B$82:$B$134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(E)'!$G$82:$G$134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  <c:pt idx="47">
                  <c:v>153.43</c:v>
                </c:pt>
                <c:pt idx="48">
                  <c:v>154.12</c:v>
                </c:pt>
                <c:pt idx="49">
                  <c:v>154.86000000000001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368320"/>
        <c:axId val="609367928"/>
      </c:lineChart>
      <c:catAx>
        <c:axId val="609368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9367928"/>
        <c:crosses val="autoZero"/>
        <c:auto val="1"/>
        <c:lblAlgn val="ctr"/>
        <c:lblOffset val="100"/>
        <c:noMultiLvlLbl val="0"/>
      </c:catAx>
      <c:valAx>
        <c:axId val="60936792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93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829894459641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'cena_zakol_2021(U)'!$C$4:$C$53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'cena_zakol_2021(U)'!$E$4:$E$53</c:f>
              <c:numCache>
                <c:formatCode>#,##0</c:formatCode>
                <c:ptCount val="50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  <c:pt idx="31">
                  <c:v>7923</c:v>
                </c:pt>
                <c:pt idx="32">
                  <c:v>7142</c:v>
                </c:pt>
                <c:pt idx="33">
                  <c:v>6883</c:v>
                </c:pt>
                <c:pt idx="34">
                  <c:v>6199</c:v>
                </c:pt>
                <c:pt idx="35">
                  <c:v>10272</c:v>
                </c:pt>
                <c:pt idx="36">
                  <c:v>8534</c:v>
                </c:pt>
                <c:pt idx="37">
                  <c:v>7560</c:v>
                </c:pt>
                <c:pt idx="38">
                  <c:v>6264</c:v>
                </c:pt>
                <c:pt idx="39">
                  <c:v>9288</c:v>
                </c:pt>
                <c:pt idx="40">
                  <c:v>9692</c:v>
                </c:pt>
                <c:pt idx="41">
                  <c:v>11404</c:v>
                </c:pt>
                <c:pt idx="42">
                  <c:v>14210</c:v>
                </c:pt>
                <c:pt idx="43">
                  <c:v>5160</c:v>
                </c:pt>
                <c:pt idx="44">
                  <c:v>3768</c:v>
                </c:pt>
                <c:pt idx="45">
                  <c:v>7320</c:v>
                </c:pt>
                <c:pt idx="46">
                  <c:v>6270</c:v>
                </c:pt>
                <c:pt idx="47">
                  <c:v>9103</c:v>
                </c:pt>
                <c:pt idx="48">
                  <c:v>8988</c:v>
                </c:pt>
                <c:pt idx="49">
                  <c:v>10601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369104"/>
        <c:axId val="609371064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'cena_zakol_2021(U)'!$C$4:$C$53</c:f>
              <c:numCache>
                <c:formatCode>General</c:formatCode>
                <c:ptCount val="5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</c:numCache>
            </c:numRef>
          </c:cat>
          <c:val>
            <c:numRef>
              <c:f>'cena_zakol_2021(U)'!$F$4:$F$53</c:f>
              <c:numCache>
                <c:formatCode>0.00_ ;[Red]\-0.00\ </c:formatCode>
                <c:ptCount val="50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  <c:pt idx="30">
                  <c:v>157.19999999999999</c:v>
                </c:pt>
                <c:pt idx="31">
                  <c:v>153.22999999999999</c:v>
                </c:pt>
                <c:pt idx="32">
                  <c:v>156.18</c:v>
                </c:pt>
                <c:pt idx="33">
                  <c:v>153.43</c:v>
                </c:pt>
                <c:pt idx="34">
                  <c:v>150.41</c:v>
                </c:pt>
                <c:pt idx="35">
                  <c:v>147.71</c:v>
                </c:pt>
                <c:pt idx="36">
                  <c:v>146.97999999999999</c:v>
                </c:pt>
                <c:pt idx="37">
                  <c:v>148.9</c:v>
                </c:pt>
                <c:pt idx="38">
                  <c:v>148.44</c:v>
                </c:pt>
                <c:pt idx="39">
                  <c:v>143.52000000000001</c:v>
                </c:pt>
                <c:pt idx="40">
                  <c:v>137.80000000000001</c:v>
                </c:pt>
                <c:pt idx="41">
                  <c:v>143.28</c:v>
                </c:pt>
                <c:pt idx="42">
                  <c:v>141.41</c:v>
                </c:pt>
                <c:pt idx="43">
                  <c:v>137.88999999999999</c:v>
                </c:pt>
                <c:pt idx="44">
                  <c:v>137.6</c:v>
                </c:pt>
                <c:pt idx="45">
                  <c:v>139.09</c:v>
                </c:pt>
                <c:pt idx="46">
                  <c:v>140.05000000000001</c:v>
                </c:pt>
                <c:pt idx="47">
                  <c:v>140.24</c:v>
                </c:pt>
                <c:pt idx="48">
                  <c:v>139.06</c:v>
                </c:pt>
                <c:pt idx="49">
                  <c:v>139.66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371848"/>
        <c:axId val="609371456"/>
      </c:lineChart>
      <c:catAx>
        <c:axId val="609369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9371064"/>
        <c:crosses val="autoZero"/>
        <c:auto val="1"/>
        <c:lblAlgn val="ctr"/>
        <c:lblOffset val="100"/>
        <c:noMultiLvlLbl val="0"/>
      </c:catAx>
      <c:valAx>
        <c:axId val="609371064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9369104"/>
        <c:crosses val="autoZero"/>
        <c:crossBetween val="between"/>
      </c:valAx>
      <c:valAx>
        <c:axId val="609371456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9371848"/>
        <c:crosses val="max"/>
        <c:crossBetween val="between"/>
      </c:valAx>
      <c:catAx>
        <c:axId val="609371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9371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'cena_zakol_2021_(R)'!$C$4:$C$52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</c:numCache>
            </c:numRef>
          </c:cat>
          <c:val>
            <c:numRef>
              <c:f>'cena_zakol_2021_(R)'!$E$4:$E$52</c:f>
              <c:numCache>
                <c:formatCode>#,##0</c:formatCode>
                <c:ptCount val="49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  <c:pt idx="29">
                  <c:v>858</c:v>
                </c:pt>
                <c:pt idx="30">
                  <c:v>1401</c:v>
                </c:pt>
                <c:pt idx="31">
                  <c:v>511</c:v>
                </c:pt>
                <c:pt idx="32">
                  <c:v>687</c:v>
                </c:pt>
                <c:pt idx="33">
                  <c:v>206</c:v>
                </c:pt>
                <c:pt idx="34">
                  <c:v>194</c:v>
                </c:pt>
                <c:pt idx="35">
                  <c:v>734</c:v>
                </c:pt>
                <c:pt idx="36">
                  <c:v>185</c:v>
                </c:pt>
                <c:pt idx="37">
                  <c:v>448</c:v>
                </c:pt>
                <c:pt idx="38">
                  <c:v>528</c:v>
                </c:pt>
                <c:pt idx="39">
                  <c:v>418</c:v>
                </c:pt>
                <c:pt idx="40">
                  <c:v>201</c:v>
                </c:pt>
                <c:pt idx="41">
                  <c:v>1851</c:v>
                </c:pt>
                <c:pt idx="42">
                  <c:v>537</c:v>
                </c:pt>
                <c:pt idx="43">
                  <c:v>97</c:v>
                </c:pt>
                <c:pt idx="44">
                  <c:v>184</c:v>
                </c:pt>
                <c:pt idx="45">
                  <c:v>214</c:v>
                </c:pt>
                <c:pt idx="46">
                  <c:v>1227</c:v>
                </c:pt>
                <c:pt idx="47">
                  <c:v>700</c:v>
                </c:pt>
                <c:pt idx="48">
                  <c:v>329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9364792"/>
        <c:axId val="610626192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'cena_zakol_2021_(R)'!$C$4:$C$52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</c:numCache>
            </c:numRef>
          </c:cat>
          <c:val>
            <c:numRef>
              <c:f>'cena_zakol_2021_(R)'!$F$4:$F$52</c:f>
              <c:numCache>
                <c:formatCode>General</c:formatCode>
                <c:ptCount val="49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  <c:pt idx="29" formatCode="0.00_ ;[Red]\-0.00\ ">
                  <c:v>140.29</c:v>
                </c:pt>
                <c:pt idx="30" formatCode="0.00_ ;[Red]\-0.00\ ">
                  <c:v>140.15</c:v>
                </c:pt>
                <c:pt idx="31" formatCode="0.00_ ;[Red]\-0.00\ ">
                  <c:v>139.13</c:v>
                </c:pt>
                <c:pt idx="32" formatCode="0.00_ ;[Red]\-0.00\ ">
                  <c:v>141.28</c:v>
                </c:pt>
                <c:pt idx="33" formatCode="0.00_ ;[Red]\-0.00\ ">
                  <c:v>136.58000000000001</c:v>
                </c:pt>
                <c:pt idx="34" formatCode="0.00_ ;[Red]\-0.00\ ">
                  <c:v>123.7</c:v>
                </c:pt>
                <c:pt idx="35" formatCode="0.00_ ;[Red]\-0.00\ ">
                  <c:v>129.72999999999999</c:v>
                </c:pt>
                <c:pt idx="36" formatCode="0.00_ ;[Red]\-0.00\ ">
                  <c:v>132.63</c:v>
                </c:pt>
                <c:pt idx="37" formatCode="0.00_ ;[Red]\-0.00\ ">
                  <c:v>135</c:v>
                </c:pt>
                <c:pt idx="38" formatCode="0.00_ ;[Red]\-0.00\ ">
                  <c:v>125.85</c:v>
                </c:pt>
                <c:pt idx="39" formatCode="0.00_ ;[Red]\-0.00\ ">
                  <c:v>126.52</c:v>
                </c:pt>
                <c:pt idx="40" formatCode="0.00_ ;[Red]\-0.00\ ">
                  <c:v>126.45</c:v>
                </c:pt>
                <c:pt idx="41" formatCode="0.00_ ;[Red]\-0.00\ ">
                  <c:v>127.14</c:v>
                </c:pt>
                <c:pt idx="42" formatCode="0.00_ ;[Red]\-0.00\ ">
                  <c:v>123.86</c:v>
                </c:pt>
                <c:pt idx="43" formatCode="0.00_ ;[Red]\-0.00\ ">
                  <c:v>124</c:v>
                </c:pt>
                <c:pt idx="44" formatCode="0.00_ ;[Red]\-0.00\ ">
                  <c:v>126.49</c:v>
                </c:pt>
                <c:pt idx="45" formatCode="0.00_ ;[Red]\-0.00\ ">
                  <c:v>131.91</c:v>
                </c:pt>
                <c:pt idx="46" formatCode="0.00_ ;[Red]\-0.00\ ">
                  <c:v>125.12</c:v>
                </c:pt>
                <c:pt idx="47" formatCode="0.00_ ;[Red]\-0.00\ ">
                  <c:v>124.9</c:v>
                </c:pt>
                <c:pt idx="48" formatCode="0.00_ ;[Red]\-0.00\ ">
                  <c:v>130.94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632072"/>
        <c:axId val="610625800"/>
      </c:lineChart>
      <c:catAx>
        <c:axId val="609364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0626192"/>
        <c:crosses val="autoZero"/>
        <c:auto val="1"/>
        <c:lblAlgn val="ctr"/>
        <c:lblOffset val="100"/>
        <c:noMultiLvlLbl val="0"/>
      </c:catAx>
      <c:valAx>
        <c:axId val="610626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9364792"/>
        <c:crosses val="autoZero"/>
        <c:crossBetween val="between"/>
      </c:valAx>
      <c:valAx>
        <c:axId val="610625800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0632072"/>
        <c:crosses val="max"/>
        <c:crossBetween val="between"/>
      </c:valAx>
      <c:catAx>
        <c:axId val="610632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106258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S'!$C$47:$AY$47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'EU CENE E in S'!$C$48:$AY$48</c:f>
              <c:numCache>
                <c:formatCode>0.00</c:formatCode>
                <c:ptCount val="49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  <c:pt idx="29">
                  <c:v>150.00114185997907</c:v>
                </c:pt>
                <c:pt idx="30">
                  <c:v>148.56</c:v>
                </c:pt>
                <c:pt idx="31">
                  <c:v>146.73680454545453</c:v>
                </c:pt>
                <c:pt idx="32">
                  <c:v>144.92030127481715</c:v>
                </c:pt>
                <c:pt idx="33">
                  <c:v>142.05824236154646</c:v>
                </c:pt>
                <c:pt idx="34">
                  <c:v>140.48842765935211</c:v>
                </c:pt>
                <c:pt idx="35">
                  <c:v>138.21263848484847</c:v>
                </c:pt>
                <c:pt idx="36">
                  <c:v>136.97429658307209</c:v>
                </c:pt>
                <c:pt idx="37">
                  <c:v>136.08381513061653</c:v>
                </c:pt>
                <c:pt idx="38">
                  <c:v>134.14235580982233</c:v>
                </c:pt>
                <c:pt idx="39">
                  <c:v>132.4008779937304</c:v>
                </c:pt>
                <c:pt idx="40">
                  <c:v>130.37012288401252</c:v>
                </c:pt>
                <c:pt idx="41">
                  <c:v>129.44</c:v>
                </c:pt>
                <c:pt idx="42">
                  <c:v>128.51754739811915</c:v>
                </c:pt>
                <c:pt idx="43">
                  <c:v>128.53115089864161</c:v>
                </c:pt>
                <c:pt idx="44">
                  <c:v>128.67815497387667</c:v>
                </c:pt>
                <c:pt idx="45">
                  <c:v>128.58325079414837</c:v>
                </c:pt>
                <c:pt idx="46">
                  <c:v>128.69026717868337</c:v>
                </c:pt>
                <c:pt idx="47">
                  <c:v>129.26107371995818</c:v>
                </c:pt>
                <c:pt idx="48">
                  <c:v>130.95441894461857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S'!$C$47:$AY$47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'EU CENE E in S'!$C$49:$AY$49</c:f>
              <c:numCache>
                <c:formatCode>0.00</c:formatCode>
                <c:ptCount val="49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  <c:pt idx="29">
                  <c:v>197.58010000000002</c:v>
                </c:pt>
                <c:pt idx="30">
                  <c:v>196.6</c:v>
                </c:pt>
                <c:pt idx="31">
                  <c:v>196.6</c:v>
                </c:pt>
                <c:pt idx="32">
                  <c:v>196.70000000000002</c:v>
                </c:pt>
                <c:pt idx="33">
                  <c:v>197.4272</c:v>
                </c:pt>
                <c:pt idx="34">
                  <c:v>198.68210000000002</c:v>
                </c:pt>
                <c:pt idx="35">
                  <c:v>199.33440000000002</c:v>
                </c:pt>
                <c:pt idx="36">
                  <c:v>200.4126</c:v>
                </c:pt>
                <c:pt idx="37">
                  <c:v>200.7295</c:v>
                </c:pt>
                <c:pt idx="38">
                  <c:v>201.05670000000001</c:v>
                </c:pt>
                <c:pt idx="39">
                  <c:v>199.7492</c:v>
                </c:pt>
                <c:pt idx="40">
                  <c:v>201.9742</c:v>
                </c:pt>
                <c:pt idx="41">
                  <c:v>203.18</c:v>
                </c:pt>
                <c:pt idx="42">
                  <c:v>204.3613</c:v>
                </c:pt>
                <c:pt idx="43">
                  <c:v>205.84610000000001</c:v>
                </c:pt>
                <c:pt idx="44">
                  <c:v>204.3527</c:v>
                </c:pt>
                <c:pt idx="45">
                  <c:v>202.16829999999999</c:v>
                </c:pt>
                <c:pt idx="46">
                  <c:v>200.34110000000001</c:v>
                </c:pt>
                <c:pt idx="47">
                  <c:v>199.3049</c:v>
                </c:pt>
                <c:pt idx="48">
                  <c:v>198.75980000000001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S'!$C$47:$AY$47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'EU CENE E in S'!$C$50:$AY$50</c:f>
              <c:numCache>
                <c:formatCode>0.00</c:formatCode>
                <c:ptCount val="49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  <c:pt idx="29">
                  <c:v>130.12</c:v>
                </c:pt>
                <c:pt idx="30">
                  <c:v>128.88</c:v>
                </c:pt>
                <c:pt idx="31">
                  <c:v>126.13000000000001</c:v>
                </c:pt>
                <c:pt idx="32">
                  <c:v>125.3</c:v>
                </c:pt>
                <c:pt idx="33">
                  <c:v>122.33</c:v>
                </c:pt>
                <c:pt idx="34">
                  <c:v>122.33</c:v>
                </c:pt>
                <c:pt idx="35">
                  <c:v>118.7</c:v>
                </c:pt>
                <c:pt idx="36">
                  <c:v>116.61</c:v>
                </c:pt>
                <c:pt idx="37">
                  <c:v>115.3</c:v>
                </c:pt>
                <c:pt idx="38">
                  <c:v>114.93</c:v>
                </c:pt>
                <c:pt idx="39">
                  <c:v>111.01</c:v>
                </c:pt>
                <c:pt idx="40">
                  <c:v>108.12</c:v>
                </c:pt>
                <c:pt idx="41">
                  <c:v>101.49</c:v>
                </c:pt>
                <c:pt idx="42">
                  <c:v>95.45</c:v>
                </c:pt>
                <c:pt idx="43">
                  <c:v>93.710000000000008</c:v>
                </c:pt>
                <c:pt idx="44">
                  <c:v>96.43</c:v>
                </c:pt>
                <c:pt idx="45">
                  <c:v>97.44</c:v>
                </c:pt>
                <c:pt idx="46">
                  <c:v>105.99</c:v>
                </c:pt>
                <c:pt idx="47">
                  <c:v>110.2</c:v>
                </c:pt>
                <c:pt idx="48">
                  <c:v>109.92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S'!$C$47:$AY$47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'EU CENE E in S'!$C$51:$AY$51</c:f>
              <c:numCache>
                <c:formatCode>0.00</c:formatCode>
                <c:ptCount val="49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  <c:pt idx="47">
                  <c:v>153.43</c:v>
                </c:pt>
                <c:pt idx="48">
                  <c:v>154.12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631680"/>
        <c:axId val="610625408"/>
      </c:lineChart>
      <c:catAx>
        <c:axId val="610631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0625408"/>
        <c:crosses val="autoZero"/>
        <c:auto val="1"/>
        <c:lblAlgn val="ctr"/>
        <c:lblOffset val="100"/>
        <c:noMultiLvlLbl val="0"/>
      </c:catAx>
      <c:valAx>
        <c:axId val="61062540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0631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S'!$C$60:$AY$60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'EU CENE E in S'!$C$61:$AY$61</c:f>
              <c:numCache>
                <c:formatCode>0.00</c:formatCode>
                <c:ptCount val="49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  <c:pt idx="29">
                  <c:v>156.84720898605957</c:v>
                </c:pt>
                <c:pt idx="30">
                  <c:v>154.33000000000001</c:v>
                </c:pt>
                <c:pt idx="31">
                  <c:v>153.12462101093172</c:v>
                </c:pt>
                <c:pt idx="32">
                  <c:v>150.59961297763519</c:v>
                </c:pt>
                <c:pt idx="33">
                  <c:v>148.19016344398759</c:v>
                </c:pt>
                <c:pt idx="34">
                  <c:v>147.0791673352723</c:v>
                </c:pt>
                <c:pt idx="35">
                  <c:v>144.924457195868</c:v>
                </c:pt>
                <c:pt idx="36">
                  <c:v>143.76556204994489</c:v>
                </c:pt>
                <c:pt idx="37">
                  <c:v>142.21696370474376</c:v>
                </c:pt>
                <c:pt idx="38">
                  <c:v>140.52429768328156</c:v>
                </c:pt>
                <c:pt idx="39">
                  <c:v>137.64271100190555</c:v>
                </c:pt>
                <c:pt idx="40">
                  <c:v>135.31281881456223</c:v>
                </c:pt>
                <c:pt idx="41">
                  <c:v>133.49</c:v>
                </c:pt>
                <c:pt idx="42">
                  <c:v>132.54774997492729</c:v>
                </c:pt>
                <c:pt idx="43">
                  <c:v>132.41347095577174</c:v>
                </c:pt>
                <c:pt idx="44">
                  <c:v>132.00235271286732</c:v>
                </c:pt>
                <c:pt idx="45">
                  <c:v>132.43859559723197</c:v>
                </c:pt>
                <c:pt idx="46">
                  <c:v>132.25618724300472</c:v>
                </c:pt>
                <c:pt idx="47">
                  <c:v>132.50435802828198</c:v>
                </c:pt>
                <c:pt idx="48">
                  <c:v>133.16091350917662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S'!$C$60:$AY$60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'EU CENE E in S'!$C$62:$AY$62</c:f>
              <c:numCache>
                <c:formatCode>0.00</c:formatCode>
                <c:ptCount val="49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  <c:pt idx="29">
                  <c:v>200.5247</c:v>
                </c:pt>
                <c:pt idx="30">
                  <c:v>187.75</c:v>
                </c:pt>
                <c:pt idx="31">
                  <c:v>183.32</c:v>
                </c:pt>
                <c:pt idx="32">
                  <c:v>199.51050000000001</c:v>
                </c:pt>
                <c:pt idx="33">
                  <c:v>200.74530000000001</c:v>
                </c:pt>
                <c:pt idx="34">
                  <c:v>202.41230000000002</c:v>
                </c:pt>
                <c:pt idx="35">
                  <c:v>202.578</c:v>
                </c:pt>
                <c:pt idx="36">
                  <c:v>202.97190000000001</c:v>
                </c:pt>
                <c:pt idx="37">
                  <c:v>202.50070000000002</c:v>
                </c:pt>
                <c:pt idx="38">
                  <c:v>203.1224</c:v>
                </c:pt>
                <c:pt idx="39">
                  <c:v>202.80710000000002</c:v>
                </c:pt>
                <c:pt idx="40">
                  <c:v>204.75319999999999</c:v>
                </c:pt>
                <c:pt idx="41">
                  <c:v>205.38</c:v>
                </c:pt>
                <c:pt idx="42">
                  <c:v>206.96969999999999</c:v>
                </c:pt>
                <c:pt idx="43">
                  <c:v>208.46970000000002</c:v>
                </c:pt>
                <c:pt idx="44">
                  <c:v>206.86320000000001</c:v>
                </c:pt>
                <c:pt idx="45">
                  <c:v>204.9554</c:v>
                </c:pt>
                <c:pt idx="46">
                  <c:v>202.994</c:v>
                </c:pt>
                <c:pt idx="47">
                  <c:v>199.98580000000001</c:v>
                </c:pt>
                <c:pt idx="48">
                  <c:v>201.29310000000001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S'!$C$60:$AY$60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'EU CENE E in S'!$C$63:$AY$63</c:f>
              <c:numCache>
                <c:formatCode>0.00</c:formatCode>
                <c:ptCount val="49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  <c:pt idx="29">
                  <c:v>133.02000000000001</c:v>
                </c:pt>
                <c:pt idx="30">
                  <c:v>130.02000000000001</c:v>
                </c:pt>
                <c:pt idx="31">
                  <c:v>129.14000000000001</c:v>
                </c:pt>
                <c:pt idx="32">
                  <c:v>129.16</c:v>
                </c:pt>
                <c:pt idx="33">
                  <c:v>123.47</c:v>
                </c:pt>
                <c:pt idx="34">
                  <c:v>123.47</c:v>
                </c:pt>
                <c:pt idx="35">
                  <c:v>119.84</c:v>
                </c:pt>
                <c:pt idx="36">
                  <c:v>119.84</c:v>
                </c:pt>
                <c:pt idx="37">
                  <c:v>119.59</c:v>
                </c:pt>
                <c:pt idx="38">
                  <c:v>117.06</c:v>
                </c:pt>
                <c:pt idx="39">
                  <c:v>115.15</c:v>
                </c:pt>
                <c:pt idx="40">
                  <c:v>112.97</c:v>
                </c:pt>
                <c:pt idx="41">
                  <c:v>108.21</c:v>
                </c:pt>
                <c:pt idx="42">
                  <c:v>102.59</c:v>
                </c:pt>
                <c:pt idx="43">
                  <c:v>97.78</c:v>
                </c:pt>
                <c:pt idx="44">
                  <c:v>95.98</c:v>
                </c:pt>
                <c:pt idx="45">
                  <c:v>95.71</c:v>
                </c:pt>
                <c:pt idx="46">
                  <c:v>106.01</c:v>
                </c:pt>
                <c:pt idx="47">
                  <c:v>114.88</c:v>
                </c:pt>
                <c:pt idx="48">
                  <c:v>114.76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S'!$C$60:$AY$60</c:f>
              <c:numCache>
                <c:formatCode>General</c:formatCode>
                <c:ptCount val="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</c:numCache>
            </c:numRef>
          </c:cat>
          <c:val>
            <c:numRef>
              <c:f>'EU CENE E in S'!$C$64:$AY$64</c:f>
              <c:numCache>
                <c:formatCode>0.00</c:formatCode>
                <c:ptCount val="49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625016"/>
        <c:axId val="610628544"/>
      </c:lineChart>
      <c:catAx>
        <c:axId val="610625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0628544"/>
        <c:crosses val="autoZero"/>
        <c:auto val="1"/>
        <c:lblAlgn val="ctr"/>
        <c:lblOffset val="100"/>
        <c:noMultiLvlLbl val="0"/>
      </c:catAx>
      <c:valAx>
        <c:axId val="610628544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10625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565610</xdr:colOff>
      <xdr:row>138</xdr:row>
      <xdr:rowOff>80961</xdr:rowOff>
    </xdr:from>
    <xdr:to>
      <xdr:col>10</xdr:col>
      <xdr:colOff>60786</xdr:colOff>
      <xdr:row>158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642849</xdr:colOff>
      <xdr:row>56</xdr:row>
      <xdr:rowOff>52300</xdr:rowOff>
    </xdr:from>
    <xdr:to>
      <xdr:col>9</xdr:col>
      <xdr:colOff>623801</xdr:colOff>
      <xdr:row>76</xdr:row>
      <xdr:rowOff>23033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102523</xdr:colOff>
      <xdr:row>56</xdr:row>
      <xdr:rowOff>184090</xdr:rowOff>
    </xdr:from>
    <xdr:to>
      <xdr:col>8</xdr:col>
      <xdr:colOff>488893</xdr:colOff>
      <xdr:row>76</xdr:row>
      <xdr:rowOff>40524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26324</xdr:colOff>
      <xdr:row>137</xdr:row>
      <xdr:rowOff>71436</xdr:rowOff>
    </xdr:from>
    <xdr:to>
      <xdr:col>7</xdr:col>
      <xdr:colOff>1493175</xdr:colOff>
      <xdr:row>155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56</xdr:row>
      <xdr:rowOff>19050</xdr:rowOff>
    </xdr:from>
    <xdr:to>
      <xdr:col>11</xdr:col>
      <xdr:colOff>371476</xdr:colOff>
      <xdr:row>82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55</xdr:row>
      <xdr:rowOff>19050</xdr:rowOff>
    </xdr:from>
    <xdr:to>
      <xdr:col>10</xdr:col>
      <xdr:colOff>590550</xdr:colOff>
      <xdr:row>71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63038</xdr:colOff>
      <xdr:row>68</xdr:row>
      <xdr:rowOff>14287</xdr:rowOff>
    </xdr:from>
    <xdr:to>
      <xdr:col>6</xdr:col>
      <xdr:colOff>1539413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145931</xdr:colOff>
      <xdr:row>93</xdr:row>
      <xdr:rowOff>23812</xdr:rowOff>
    </xdr:from>
    <xdr:to>
      <xdr:col>7</xdr:col>
      <xdr:colOff>136406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1" name="AutoShape 5">
          <a:extLst>
            <a:ext uri="{FF2B5EF4-FFF2-40B4-BE49-F238E27FC236}">
              <a16:creationId xmlns:a16="http://schemas.microsoft.com/office/drawing/2014/main" xmlns="" id="{00000000-0008-0000-0900-00000B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2" name="AutoShape 5">
          <a:extLst>
            <a:ext uri="{FF2B5EF4-FFF2-40B4-BE49-F238E27FC236}">
              <a16:creationId xmlns:a16="http://schemas.microsoft.com/office/drawing/2014/main" xmlns="" id="{00000000-0008-0000-0900-00000C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3" name="AutoShape 5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6" name="AutoShape 5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17" name="AutoShape 5">
          <a:extLst>
            <a:ext uri="{FF2B5EF4-FFF2-40B4-BE49-F238E27FC236}">
              <a16:creationId xmlns:a16="http://schemas.microsoft.com/office/drawing/2014/main" xmlns="" id="{00000000-0008-0000-0900-000011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1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>
        <row r="67">
          <cell r="BN67">
            <v>203243</v>
          </cell>
        </row>
        <row r="68">
          <cell r="BN68">
            <v>229711</v>
          </cell>
        </row>
      </sheetData>
      <sheetData sheetId="2">
        <row r="67">
          <cell r="BO67">
            <v>71798</v>
          </cell>
        </row>
        <row r="68">
          <cell r="BO68">
            <v>67712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workbookViewId="0">
      <selection activeCell="B19" sqref="B19"/>
    </sheetView>
  </sheetViews>
  <sheetFormatPr defaultRowHeight="15.05"/>
  <cols>
    <col min="1" max="1" width="39.5546875" customWidth="1"/>
    <col min="2" max="2" width="120.88671875" customWidth="1"/>
  </cols>
  <sheetData>
    <row r="1" spans="1:6">
      <c r="A1" s="102" t="s">
        <v>0</v>
      </c>
      <c r="B1" s="39"/>
    </row>
    <row r="2" spans="1:6" ht="27" customHeight="1">
      <c r="A2" s="103" t="s">
        <v>1</v>
      </c>
      <c r="B2" s="104" t="s">
        <v>9</v>
      </c>
      <c r="C2" s="1"/>
      <c r="D2" s="1"/>
      <c r="E2" s="1"/>
      <c r="F2" s="1"/>
    </row>
    <row r="3" spans="1:6">
      <c r="A3" s="105" t="s">
        <v>2</v>
      </c>
      <c r="B3" s="39"/>
    </row>
    <row r="4" spans="1:6">
      <c r="A4" s="105" t="s">
        <v>3</v>
      </c>
      <c r="B4" s="39"/>
    </row>
    <row r="5" spans="1:6">
      <c r="A5" s="105" t="s">
        <v>4</v>
      </c>
      <c r="B5" s="39"/>
    </row>
    <row r="6" spans="1:6">
      <c r="A6" s="102" t="s">
        <v>5</v>
      </c>
      <c r="B6" s="39"/>
    </row>
    <row r="7" spans="1:6">
      <c r="A7" s="39"/>
      <c r="B7" s="39"/>
    </row>
    <row r="8" spans="1:6">
      <c r="A8" s="106" t="s">
        <v>6</v>
      </c>
      <c r="B8" s="39"/>
    </row>
    <row r="9" spans="1:6">
      <c r="A9" s="106" t="s">
        <v>7</v>
      </c>
      <c r="B9" s="39"/>
    </row>
    <row r="10" spans="1:6">
      <c r="A10" s="106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5" customHeight="1">
      <c r="A13" s="106" t="s">
        <v>123</v>
      </c>
      <c r="B13" s="39" t="s">
        <v>10</v>
      </c>
    </row>
    <row r="14" spans="1:6" ht="15.75">
      <c r="A14" s="106" t="s">
        <v>124</v>
      </c>
      <c r="B14" s="39" t="s">
        <v>104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07"/>
      <c r="B18" s="107"/>
    </row>
    <row r="19" spans="1:2">
      <c r="A19" s="107"/>
      <c r="B19" s="107"/>
    </row>
    <row r="20" spans="1:2">
      <c r="A20" s="107"/>
      <c r="B20" s="10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DA91"/>
  <sheetViews>
    <sheetView zoomScale="85" zoomScaleNormal="85" workbookViewId="0">
      <selection activeCell="L27" sqref="L27"/>
    </sheetView>
  </sheetViews>
  <sheetFormatPr defaultRowHeight="15.05"/>
  <cols>
    <col min="2" max="2" width="17.109375" customWidth="1"/>
    <col min="3" max="3" width="18.5546875" customWidth="1"/>
    <col min="4" max="4" width="22.6640625" customWidth="1"/>
    <col min="5" max="5" width="27.44140625" customWidth="1"/>
    <col min="6" max="6" width="18.109375" customWidth="1"/>
    <col min="7" max="7" width="23.5546875" customWidth="1"/>
    <col min="8" max="8" width="25.5546875" customWidth="1"/>
    <col min="9" max="9" width="13.5546875" customWidth="1"/>
    <col min="10" max="10" width="12" customWidth="1"/>
    <col min="11" max="11" width="16.109375" customWidth="1"/>
    <col min="12" max="12" width="14.6640625" customWidth="1"/>
    <col min="13" max="13" width="25.6640625" customWidth="1"/>
    <col min="14" max="14" width="27.109375" customWidth="1"/>
    <col min="15" max="15" width="27" customWidth="1"/>
  </cols>
  <sheetData>
    <row r="2" spans="2:15" ht="16.399999999999999">
      <c r="B2" s="87" t="s">
        <v>109</v>
      </c>
      <c r="J2" s="87" t="s">
        <v>116</v>
      </c>
    </row>
    <row r="3" spans="2:15">
      <c r="B3" s="133"/>
    </row>
    <row r="4" spans="2:15" ht="17.05" thickBot="1">
      <c r="B4" t="s">
        <v>84</v>
      </c>
    </row>
    <row r="5" spans="2:15" s="183" customFormat="1" ht="16.399999999999999" thickTop="1" thickBot="1">
      <c r="B5" s="183" t="s">
        <v>107</v>
      </c>
      <c r="J5" s="184" t="s">
        <v>88</v>
      </c>
      <c r="K5" s="184"/>
      <c r="L5" s="185">
        <v>49</v>
      </c>
      <c r="M5" s="185" t="s">
        <v>80</v>
      </c>
      <c r="N5" s="185" t="s">
        <v>81</v>
      </c>
      <c r="O5" s="185" t="s">
        <v>82</v>
      </c>
    </row>
    <row r="6" spans="2:15" ht="16.399999999999999" thickTop="1" thickBot="1">
      <c r="J6" s="175" t="s">
        <v>40</v>
      </c>
      <c r="K6" s="176"/>
      <c r="L6" s="161">
        <v>133.16091350917662</v>
      </c>
      <c r="M6" s="153">
        <v>4.9549727319497805E-3</v>
      </c>
      <c r="N6" s="154">
        <v>8.7768192952546453E-3</v>
      </c>
      <c r="O6" s="154">
        <v>-9.5894753674149458E-3</v>
      </c>
    </row>
    <row r="7" spans="2:15" ht="16.399999999999999" thickTop="1" thickBot="1">
      <c r="B7" s="120"/>
      <c r="C7" s="134" t="s">
        <v>39</v>
      </c>
      <c r="D7" s="135" t="s">
        <v>15</v>
      </c>
      <c r="E7" s="136" t="s">
        <v>16</v>
      </c>
      <c r="F7" s="134" t="s">
        <v>40</v>
      </c>
      <c r="G7" s="135" t="s">
        <v>15</v>
      </c>
      <c r="H7" s="136" t="s">
        <v>16</v>
      </c>
      <c r="J7" s="177" t="s">
        <v>39</v>
      </c>
      <c r="K7" s="178"/>
      <c r="L7" s="161">
        <v>130.95441894461857</v>
      </c>
      <c r="M7" s="155">
        <v>1.3100194636546103E-2</v>
      </c>
      <c r="N7" s="156">
        <v>1.7689591300124041E-2</v>
      </c>
      <c r="O7" s="156">
        <v>1.5505280217358308E-2</v>
      </c>
    </row>
    <row r="8" spans="2:15" ht="16.399999999999999" thickTop="1" thickBot="1">
      <c r="B8" s="123"/>
      <c r="C8" s="139" t="s">
        <v>41</v>
      </c>
      <c r="D8" s="140"/>
      <c r="E8" s="189"/>
      <c r="F8" s="134" t="s">
        <v>41</v>
      </c>
      <c r="G8" s="137"/>
      <c r="H8" s="138"/>
      <c r="J8" s="179" t="s">
        <v>83</v>
      </c>
      <c r="K8" s="180"/>
      <c r="L8" s="161">
        <v>180.6100204720729</v>
      </c>
      <c r="M8" s="157">
        <v>0.14084997559748413</v>
      </c>
      <c r="N8" s="158">
        <v>0.16527227929332633</v>
      </c>
      <c r="O8" s="158">
        <v>0.12222996175388223</v>
      </c>
    </row>
    <row r="9" spans="2:15" ht="15.75" thickBot="1">
      <c r="B9" s="121" t="s">
        <v>42</v>
      </c>
      <c r="C9" s="122">
        <v>109.92</v>
      </c>
      <c r="D9" s="202">
        <v>-0.28000000000000114</v>
      </c>
      <c r="E9" s="203">
        <v>-2.5408348457350849E-3</v>
      </c>
      <c r="F9" s="192">
        <v>121.23</v>
      </c>
      <c r="G9" s="63">
        <v>0.21999999999999886</v>
      </c>
      <c r="H9" s="65">
        <v>1.8180315676390446E-3</v>
      </c>
      <c r="J9" s="181" t="s">
        <v>122</v>
      </c>
      <c r="K9" s="182"/>
      <c r="L9" s="163">
        <v>132.42893113338363</v>
      </c>
      <c r="M9" s="159">
        <v>7.6125085010632088E-3</v>
      </c>
      <c r="N9" s="160">
        <v>1.168336475568954E-2</v>
      </c>
      <c r="O9" s="160">
        <v>5.3713097778997909E-3</v>
      </c>
    </row>
    <row r="10" spans="2:15" ht="15.75" thickTop="1">
      <c r="B10" s="61" t="s">
        <v>43</v>
      </c>
      <c r="C10" s="62">
        <v>175.68260000000001</v>
      </c>
      <c r="D10" s="168">
        <v>-4.0899999999993497E-2</v>
      </c>
      <c r="E10" s="186">
        <v>-2.3275202235328862E-4</v>
      </c>
      <c r="F10" s="192" t="s">
        <v>120</v>
      </c>
      <c r="G10" s="63"/>
      <c r="H10" s="85"/>
    </row>
    <row r="11" spans="2:15">
      <c r="B11" s="61" t="s">
        <v>44</v>
      </c>
      <c r="C11" s="62">
        <v>131.27459999999999</v>
      </c>
      <c r="D11" s="63">
        <v>0.99879999999998859</v>
      </c>
      <c r="E11" s="187">
        <v>7.6668114876283777E-3</v>
      </c>
      <c r="F11" s="192">
        <v>134.42169999999999</v>
      </c>
      <c r="G11" s="64">
        <v>1.1271999999999878</v>
      </c>
      <c r="H11" s="65">
        <v>8.4564629448324879E-3</v>
      </c>
    </row>
    <row r="12" spans="2:15">
      <c r="B12" s="61" t="s">
        <v>45</v>
      </c>
      <c r="C12" s="62">
        <v>129.63589999999999</v>
      </c>
      <c r="D12" s="63">
        <v>0.272199999999998</v>
      </c>
      <c r="E12" s="187">
        <v>2.104145134995461E-3</v>
      </c>
      <c r="F12" s="192">
        <v>134.88050000000001</v>
      </c>
      <c r="G12" s="170">
        <v>-0.13109999999997513</v>
      </c>
      <c r="H12" s="171">
        <v>-9.7102767465884199E-4</v>
      </c>
    </row>
    <row r="13" spans="2:15">
      <c r="B13" s="61" t="s">
        <v>46</v>
      </c>
      <c r="C13" s="62">
        <v>129.25</v>
      </c>
      <c r="D13" s="63">
        <v>2.5900000000000034</v>
      </c>
      <c r="E13" s="187">
        <v>2.0448444654981968E-2</v>
      </c>
      <c r="F13" s="192">
        <v>131.62</v>
      </c>
      <c r="G13" s="64">
        <v>2.3199999999999932</v>
      </c>
      <c r="H13" s="65">
        <v>1.7942768754833693E-2</v>
      </c>
    </row>
    <row r="14" spans="2:15">
      <c r="B14" s="61" t="s">
        <v>47</v>
      </c>
      <c r="C14" s="62">
        <v>139.54</v>
      </c>
      <c r="D14" s="63">
        <v>2.8499999999999943</v>
      </c>
      <c r="E14" s="187">
        <v>2.0850098763625757E-2</v>
      </c>
      <c r="F14" s="192">
        <v>142.16</v>
      </c>
      <c r="G14" s="64">
        <v>1.9799999999999898</v>
      </c>
      <c r="H14" s="65">
        <v>1.4124696818376359E-2</v>
      </c>
    </row>
    <row r="15" spans="2:15">
      <c r="B15" s="61" t="s">
        <v>48</v>
      </c>
      <c r="C15" s="62">
        <v>158.75</v>
      </c>
      <c r="D15" s="63">
        <v>0.15000000000000568</v>
      </c>
      <c r="E15" s="187">
        <v>9.4577553593944153E-4</v>
      </c>
      <c r="F15" s="192">
        <v>158.75</v>
      </c>
      <c r="G15" s="63">
        <v>0.15000000000000568</v>
      </c>
      <c r="H15" s="85">
        <v>9.4577553593944153E-4</v>
      </c>
    </row>
    <row r="16" spans="2:15">
      <c r="B16" s="61" t="s">
        <v>49</v>
      </c>
      <c r="C16" s="62">
        <v>123.88</v>
      </c>
      <c r="D16" s="168">
        <v>-2.1300000000000097</v>
      </c>
      <c r="E16" s="186">
        <v>-1.6903420363463262E-2</v>
      </c>
      <c r="F16" s="192">
        <v>131.19</v>
      </c>
      <c r="G16" s="170">
        <v>-0.97999999999998977</v>
      </c>
      <c r="H16" s="171">
        <v>-7.4146931981537989E-3</v>
      </c>
    </row>
    <row r="17" spans="2:8">
      <c r="B17" s="61" t="s">
        <v>50</v>
      </c>
      <c r="C17" s="62" t="s">
        <v>120</v>
      </c>
      <c r="D17" s="63"/>
      <c r="E17" s="187"/>
      <c r="F17" s="192" t="s">
        <v>120</v>
      </c>
      <c r="G17" s="63"/>
      <c r="H17" s="65"/>
    </row>
    <row r="18" spans="2:8">
      <c r="B18" s="61" t="s">
        <v>51</v>
      </c>
      <c r="C18" s="62">
        <v>137.92760000000001</v>
      </c>
      <c r="D18" s="63">
        <v>1.4645000000000152</v>
      </c>
      <c r="E18" s="187">
        <v>1.0731838863399901E-2</v>
      </c>
      <c r="F18" s="192">
        <v>142.3126</v>
      </c>
      <c r="G18" s="64">
        <v>0.13580000000001746</v>
      </c>
      <c r="H18" s="65">
        <v>9.5514880064828667E-4</v>
      </c>
    </row>
    <row r="19" spans="2:8">
      <c r="B19" s="61" t="s">
        <v>52</v>
      </c>
      <c r="C19" s="62">
        <v>143.47</v>
      </c>
      <c r="D19" s="168">
        <v>-0.18000000000000682</v>
      </c>
      <c r="E19" s="186">
        <v>-1.2530455969370635E-3</v>
      </c>
      <c r="F19" s="192">
        <v>144.58000000000001</v>
      </c>
      <c r="G19" s="168">
        <v>-0.10999999999998522</v>
      </c>
      <c r="H19" s="169">
        <v>-7.6024604326485612E-4</v>
      </c>
    </row>
    <row r="20" spans="2:8">
      <c r="B20" s="61" t="s">
        <v>53</v>
      </c>
      <c r="C20" s="62" t="s">
        <v>120</v>
      </c>
      <c r="D20" s="63"/>
      <c r="E20" s="187"/>
      <c r="F20" s="192" t="s">
        <v>120</v>
      </c>
      <c r="G20" s="63"/>
      <c r="H20" s="85"/>
    </row>
    <row r="21" spans="2:8">
      <c r="B21" s="61" t="s">
        <v>54</v>
      </c>
      <c r="C21" s="62">
        <v>190.44</v>
      </c>
      <c r="D21" s="168">
        <v>-0.92000000000001592</v>
      </c>
      <c r="E21" s="186">
        <v>-4.8076923076924016E-3</v>
      </c>
      <c r="F21" s="192" t="s">
        <v>120</v>
      </c>
      <c r="G21" s="63"/>
      <c r="H21" s="85"/>
    </row>
    <row r="22" spans="2:8">
      <c r="B22" s="61" t="s">
        <v>55</v>
      </c>
      <c r="C22" s="62">
        <v>141.52000000000001</v>
      </c>
      <c r="D22" s="63">
        <v>13.52000000000001</v>
      </c>
      <c r="E22" s="187">
        <v>0.10562500000000008</v>
      </c>
      <c r="F22" s="192">
        <v>133.62</v>
      </c>
      <c r="G22" s="64">
        <v>12.810000000000002</v>
      </c>
      <c r="H22" s="65">
        <v>0.10603426868636712</v>
      </c>
    </row>
    <row r="23" spans="2:8">
      <c r="B23" s="61" t="s">
        <v>56</v>
      </c>
      <c r="C23" s="62">
        <v>128.94</v>
      </c>
      <c r="D23" s="63">
        <v>6.6700000000000017</v>
      </c>
      <c r="E23" s="187">
        <v>5.45514026335161E-2</v>
      </c>
      <c r="F23" s="192">
        <v>130.35</v>
      </c>
      <c r="G23" s="64">
        <v>7.3999999999999915</v>
      </c>
      <c r="H23" s="65">
        <v>6.0187067913785919E-2</v>
      </c>
    </row>
    <row r="24" spans="2:8">
      <c r="B24" s="61" t="s">
        <v>57</v>
      </c>
      <c r="C24" s="62">
        <v>128.19</v>
      </c>
      <c r="D24" s="63">
        <v>1.5900000000000034</v>
      </c>
      <c r="E24" s="187">
        <v>1.2559241706161073E-2</v>
      </c>
      <c r="F24" s="192">
        <v>135.05000000000001</v>
      </c>
      <c r="G24" s="64">
        <v>1.1200000000000045</v>
      </c>
      <c r="H24" s="65">
        <v>8.3625774658404595E-3</v>
      </c>
    </row>
    <row r="25" spans="2:8">
      <c r="B25" s="61" t="s">
        <v>58</v>
      </c>
      <c r="C25" s="62">
        <v>125.5622</v>
      </c>
      <c r="D25" s="168">
        <v>-1.3369</v>
      </c>
      <c r="E25" s="186">
        <v>-1.0535141699192563E-2</v>
      </c>
      <c r="F25" s="192">
        <v>129.21870000000001</v>
      </c>
      <c r="G25" s="170">
        <v>-0.41419999999999391</v>
      </c>
      <c r="H25" s="171">
        <v>-3.1951765331177384E-3</v>
      </c>
    </row>
    <row r="26" spans="2:8">
      <c r="B26" s="61" t="s">
        <v>59</v>
      </c>
      <c r="C26" s="62" t="s">
        <v>120</v>
      </c>
      <c r="D26" s="63"/>
      <c r="E26" s="187"/>
      <c r="F26" s="192" t="s">
        <v>120</v>
      </c>
      <c r="G26" s="63"/>
      <c r="H26" s="85"/>
    </row>
    <row r="27" spans="2:8">
      <c r="B27" s="61" t="s">
        <v>60</v>
      </c>
      <c r="C27" s="62">
        <v>113.62</v>
      </c>
      <c r="D27" s="168">
        <v>-0.11999999999999034</v>
      </c>
      <c r="E27" s="186">
        <v>-1.0550378055212972E-3</v>
      </c>
      <c r="F27" s="192">
        <v>114.76</v>
      </c>
      <c r="G27" s="168">
        <v>-0.11999999999999034</v>
      </c>
      <c r="H27" s="169">
        <v>-1.0445682451252214E-3</v>
      </c>
    </row>
    <row r="28" spans="2:8">
      <c r="B28" s="61" t="s">
        <v>61</v>
      </c>
      <c r="C28" s="62">
        <v>149.12</v>
      </c>
      <c r="D28" s="63">
        <v>0.98000000000001819</v>
      </c>
      <c r="E28" s="187">
        <v>6.6153638450114904E-3</v>
      </c>
      <c r="F28" s="192">
        <v>160.41999999999999</v>
      </c>
      <c r="G28" s="170">
        <v>-7.00000000000216E-2</v>
      </c>
      <c r="H28" s="171">
        <v>-4.3616424699366441E-4</v>
      </c>
    </row>
    <row r="29" spans="2:8">
      <c r="B29" s="61" t="s">
        <v>62</v>
      </c>
      <c r="C29" s="62">
        <v>128.04849999999999</v>
      </c>
      <c r="D29" s="63">
        <v>7.0139999999999958</v>
      </c>
      <c r="E29" s="187">
        <v>5.79504190953819E-2</v>
      </c>
      <c r="F29" s="192">
        <v>129.983</v>
      </c>
      <c r="G29" s="63">
        <v>6.620900000000006</v>
      </c>
      <c r="H29" s="85">
        <v>5.3670454702051895E-2</v>
      </c>
    </row>
    <row r="30" spans="2:8">
      <c r="B30" s="61" t="s">
        <v>63</v>
      </c>
      <c r="C30" s="62">
        <v>130</v>
      </c>
      <c r="D30" s="63">
        <v>1</v>
      </c>
      <c r="E30" s="187">
        <v>7.7519379844961378E-3</v>
      </c>
      <c r="F30" s="192">
        <v>131</v>
      </c>
      <c r="G30" s="63">
        <v>1</v>
      </c>
      <c r="H30" s="65">
        <v>7.692307692307665E-3</v>
      </c>
    </row>
    <row r="31" spans="2:8">
      <c r="B31" s="61" t="s">
        <v>64</v>
      </c>
      <c r="C31" s="62">
        <v>157.4622</v>
      </c>
      <c r="D31" s="63">
        <v>0.32499999999998863</v>
      </c>
      <c r="E31" s="187">
        <v>2.0682562754077427E-3</v>
      </c>
      <c r="F31" s="192">
        <v>157.92699999999999</v>
      </c>
      <c r="G31" s="64">
        <v>0.97169999999999845</v>
      </c>
      <c r="H31" s="65">
        <v>6.1909346164161771E-3</v>
      </c>
    </row>
    <row r="32" spans="2:8">
      <c r="B32" s="66" t="s">
        <v>65</v>
      </c>
      <c r="C32" s="62">
        <v>154.12</v>
      </c>
      <c r="D32" s="63">
        <v>0.68999999999999773</v>
      </c>
      <c r="E32" s="187">
        <v>4.4971648308673728E-3</v>
      </c>
      <c r="F32" s="192">
        <v>168.87</v>
      </c>
      <c r="G32" s="64">
        <v>0.49000000000000909</v>
      </c>
      <c r="H32" s="65">
        <v>2.9100843330562842E-3</v>
      </c>
    </row>
    <row r="33" spans="1:99">
      <c r="B33" s="61" t="s">
        <v>66</v>
      </c>
      <c r="C33" s="62">
        <v>134.5</v>
      </c>
      <c r="D33" s="63">
        <v>1.9499999999999886</v>
      </c>
      <c r="E33" s="187">
        <v>1.4711429649188812E-2</v>
      </c>
      <c r="F33" s="192">
        <v>131.69</v>
      </c>
      <c r="G33" s="64">
        <v>3.980000000000004</v>
      </c>
      <c r="H33" s="65">
        <v>3.116435674575202E-2</v>
      </c>
    </row>
    <row r="34" spans="1:99">
      <c r="B34" s="61" t="s">
        <v>67</v>
      </c>
      <c r="C34" s="62">
        <v>166.4</v>
      </c>
      <c r="D34" s="168">
        <v>-0.44999999999998863</v>
      </c>
      <c r="E34" s="186">
        <v>-2.6970332634101979E-3</v>
      </c>
      <c r="F34" s="192">
        <v>174.56</v>
      </c>
      <c r="G34" s="64">
        <v>6.0000000000002274E-2</v>
      </c>
      <c r="H34" s="65">
        <v>3.4383954154737495E-4</v>
      </c>
    </row>
    <row r="35" spans="1:99">
      <c r="B35" s="61" t="s">
        <v>68</v>
      </c>
      <c r="C35" s="62">
        <v>198.75980000000001</v>
      </c>
      <c r="D35" s="168">
        <v>-0.54509999999999081</v>
      </c>
      <c r="E35" s="186">
        <v>-2.7350055116557304E-3</v>
      </c>
      <c r="F35" s="192">
        <v>201.29310000000001</v>
      </c>
      <c r="G35" s="64">
        <v>1.3072999999999979</v>
      </c>
      <c r="H35" s="65">
        <v>6.5369641244528154E-3</v>
      </c>
    </row>
    <row r="36" spans="1:99">
      <c r="B36" s="128"/>
      <c r="C36" s="124"/>
      <c r="D36" s="125"/>
      <c r="E36" s="188"/>
      <c r="F36" s="193"/>
      <c r="G36" s="126"/>
      <c r="H36" s="127"/>
    </row>
    <row r="37" spans="1:99" ht="15.75" thickBot="1">
      <c r="B37" s="67" t="s">
        <v>69</v>
      </c>
      <c r="C37" s="86">
        <v>130.95441894461857</v>
      </c>
      <c r="D37" s="204">
        <v>1.6933452246603906</v>
      </c>
      <c r="E37" s="205">
        <v>1.3100194636546103E-2</v>
      </c>
      <c r="F37" s="194">
        <v>133.16091350917662</v>
      </c>
      <c r="G37" s="206">
        <v>0.65655548089463878</v>
      </c>
      <c r="H37" s="207">
        <v>4.9549727319497805E-3</v>
      </c>
    </row>
    <row r="38" spans="1:99">
      <c r="B38" s="68"/>
    </row>
    <row r="39" spans="1:99">
      <c r="B39" t="s">
        <v>70</v>
      </c>
    </row>
    <row r="41" spans="1:99">
      <c r="B41" s="4" t="s">
        <v>71</v>
      </c>
    </row>
    <row r="42" spans="1:99">
      <c r="B42" s="4"/>
    </row>
    <row r="43" spans="1:99">
      <c r="B43" s="4"/>
    </row>
    <row r="44" spans="1:99" ht="18.350000000000001">
      <c r="A44" s="69" t="s">
        <v>72</v>
      </c>
      <c r="F44" s="70"/>
    </row>
    <row r="45" spans="1:99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</row>
    <row r="46" spans="1:99">
      <c r="A46" s="73"/>
      <c r="B46" s="75">
        <v>2020</v>
      </c>
      <c r="C46" s="75">
        <v>2021</v>
      </c>
    </row>
    <row r="47" spans="1:99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  <c r="AC47" s="75">
        <v>27</v>
      </c>
      <c r="AD47" s="75">
        <v>28</v>
      </c>
      <c r="AE47" s="75">
        <v>29</v>
      </c>
      <c r="AF47" s="75">
        <v>30</v>
      </c>
      <c r="AG47" s="162">
        <v>31</v>
      </c>
      <c r="AH47" s="162">
        <v>32</v>
      </c>
      <c r="AI47" s="162">
        <v>33</v>
      </c>
      <c r="AJ47" s="162">
        <v>34</v>
      </c>
      <c r="AK47" s="162">
        <v>35</v>
      </c>
      <c r="AL47" s="162">
        <v>36</v>
      </c>
      <c r="AM47" s="162">
        <v>37</v>
      </c>
      <c r="AN47" s="162">
        <v>38</v>
      </c>
      <c r="AO47" s="162">
        <v>39</v>
      </c>
      <c r="AP47" s="162">
        <v>40</v>
      </c>
      <c r="AQ47" s="162">
        <v>41</v>
      </c>
      <c r="AR47" s="162">
        <v>42</v>
      </c>
      <c r="AS47" s="162">
        <v>43</v>
      </c>
      <c r="AT47" s="162">
        <v>44</v>
      </c>
      <c r="AU47" s="162">
        <v>45</v>
      </c>
      <c r="AV47" s="162">
        <v>46</v>
      </c>
      <c r="AW47" s="162">
        <v>47</v>
      </c>
      <c r="AX47" s="162">
        <v>48</v>
      </c>
      <c r="AY47" s="162">
        <v>49</v>
      </c>
    </row>
    <row r="48" spans="1:99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  <c r="AC48" s="77">
        <v>156.44721696969697</v>
      </c>
      <c r="AD48" s="77">
        <v>153.88206226750262</v>
      </c>
      <c r="AE48" s="77">
        <v>151.49850676071054</v>
      </c>
      <c r="AF48" s="77">
        <v>150.00114185997907</v>
      </c>
      <c r="AG48" s="77">
        <v>148.56</v>
      </c>
      <c r="AH48" s="77">
        <v>146.73680454545453</v>
      </c>
      <c r="AI48" s="77">
        <v>144.92030127481715</v>
      </c>
      <c r="AJ48" s="77">
        <v>142.05824236154646</v>
      </c>
      <c r="AK48" s="77">
        <v>140.48842765935211</v>
      </c>
      <c r="AL48" s="77">
        <v>138.21263848484847</v>
      </c>
      <c r="AM48" s="77">
        <v>136.97429658307209</v>
      </c>
      <c r="AN48" s="77">
        <v>136.08381513061653</v>
      </c>
      <c r="AO48" s="77">
        <v>134.14235580982233</v>
      </c>
      <c r="AP48" s="77">
        <v>132.4008779937304</v>
      </c>
      <c r="AQ48" s="77">
        <v>130.37012288401252</v>
      </c>
      <c r="AR48" s="77">
        <v>129.44</v>
      </c>
      <c r="AS48" s="77">
        <v>128.51754739811915</v>
      </c>
      <c r="AT48" s="77">
        <v>128.53115089864161</v>
      </c>
      <c r="AU48" s="77">
        <v>128.67815497387667</v>
      </c>
      <c r="AV48" s="77">
        <v>128.58325079414837</v>
      </c>
      <c r="AW48" s="77">
        <v>128.69026717868337</v>
      </c>
      <c r="AX48" s="77">
        <v>129.26107371995818</v>
      </c>
      <c r="AY48" s="77">
        <v>130.95441894461857</v>
      </c>
    </row>
    <row r="49" spans="1:105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  <c r="AC49" s="77">
        <v>199.26</v>
      </c>
      <c r="AD49" s="77">
        <v>196.31570000000002</v>
      </c>
      <c r="AE49" s="77">
        <v>197.45000000000002</v>
      </c>
      <c r="AF49" s="77">
        <v>197.58010000000002</v>
      </c>
      <c r="AG49" s="77">
        <v>196.6</v>
      </c>
      <c r="AH49" s="77">
        <v>196.6</v>
      </c>
      <c r="AI49" s="77">
        <v>196.70000000000002</v>
      </c>
      <c r="AJ49" s="77">
        <v>197.4272</v>
      </c>
      <c r="AK49" s="77">
        <v>198.68210000000002</v>
      </c>
      <c r="AL49" s="77">
        <v>199.33440000000002</v>
      </c>
      <c r="AM49" s="77">
        <v>200.4126</v>
      </c>
      <c r="AN49" s="77">
        <v>200.7295</v>
      </c>
      <c r="AO49" s="77">
        <v>201.05670000000001</v>
      </c>
      <c r="AP49" s="77">
        <v>199.7492</v>
      </c>
      <c r="AQ49" s="77">
        <v>201.9742</v>
      </c>
      <c r="AR49" s="77">
        <v>203.18</v>
      </c>
      <c r="AS49" s="77">
        <v>204.3613</v>
      </c>
      <c r="AT49" s="77">
        <v>205.84610000000001</v>
      </c>
      <c r="AU49" s="77">
        <v>204.3527</v>
      </c>
      <c r="AV49" s="77">
        <v>202.16829999999999</v>
      </c>
      <c r="AW49" s="77">
        <v>200.34110000000001</v>
      </c>
      <c r="AX49" s="77">
        <v>199.3049</v>
      </c>
      <c r="AY49" s="77">
        <v>198.75980000000001</v>
      </c>
    </row>
    <row r="50" spans="1:105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  <c r="AC50" s="77">
        <v>130.65</v>
      </c>
      <c r="AD50" s="77">
        <v>130.83000000000001</v>
      </c>
      <c r="AE50" s="77">
        <v>129.03</v>
      </c>
      <c r="AF50" s="77">
        <v>130.12</v>
      </c>
      <c r="AG50" s="77">
        <v>128.88</v>
      </c>
      <c r="AH50" s="77">
        <v>126.13000000000001</v>
      </c>
      <c r="AI50" s="77">
        <v>125.3</v>
      </c>
      <c r="AJ50" s="77">
        <v>122.33</v>
      </c>
      <c r="AK50" s="77">
        <v>122.33</v>
      </c>
      <c r="AL50" s="77">
        <v>118.7</v>
      </c>
      <c r="AM50" s="77">
        <v>116.61</v>
      </c>
      <c r="AN50" s="77">
        <v>115.3</v>
      </c>
      <c r="AO50" s="77">
        <v>114.93</v>
      </c>
      <c r="AP50" s="77">
        <v>111.01</v>
      </c>
      <c r="AQ50" s="77">
        <v>108.12</v>
      </c>
      <c r="AR50" s="77">
        <v>101.49</v>
      </c>
      <c r="AS50" s="77">
        <v>95.45</v>
      </c>
      <c r="AT50" s="77">
        <v>93.710000000000008</v>
      </c>
      <c r="AU50" s="77">
        <v>96.43</v>
      </c>
      <c r="AV50" s="77">
        <v>97.44</v>
      </c>
      <c r="AW50" s="77">
        <v>105.99</v>
      </c>
      <c r="AX50" s="77">
        <v>110.2</v>
      </c>
      <c r="AY50" s="77">
        <v>109.92</v>
      </c>
    </row>
    <row r="51" spans="1:105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97">
        <v>143.63</v>
      </c>
      <c r="J51" s="97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  <c r="AC51" s="77">
        <v>173.76</v>
      </c>
      <c r="AD51" s="77">
        <v>174.14000000000001</v>
      </c>
      <c r="AE51" s="77">
        <v>174.54</v>
      </c>
      <c r="AF51" s="77">
        <v>174.64000000000001</v>
      </c>
      <c r="AG51" s="77">
        <v>173.14</v>
      </c>
      <c r="AH51" s="77">
        <v>170.87</v>
      </c>
      <c r="AI51" s="77">
        <v>171.28</v>
      </c>
      <c r="AJ51" s="77">
        <v>170.05</v>
      </c>
      <c r="AK51" s="77">
        <v>166.07</v>
      </c>
      <c r="AL51" s="77">
        <v>165.07</v>
      </c>
      <c r="AM51" s="77">
        <v>164.79</v>
      </c>
      <c r="AN51" s="77">
        <v>164.84</v>
      </c>
      <c r="AO51" s="77">
        <v>164.05</v>
      </c>
      <c r="AP51" s="77">
        <v>160.83000000000001</v>
      </c>
      <c r="AQ51" s="77">
        <v>159.76</v>
      </c>
      <c r="AR51" s="77">
        <v>160.47</v>
      </c>
      <c r="AS51" s="77">
        <v>160.34</v>
      </c>
      <c r="AT51" s="77">
        <v>153.62</v>
      </c>
      <c r="AU51" s="77">
        <v>155.13</v>
      </c>
      <c r="AV51" s="77">
        <v>153.91</v>
      </c>
      <c r="AW51" s="77">
        <v>155.56</v>
      </c>
      <c r="AX51" s="77">
        <v>153.43</v>
      </c>
      <c r="AY51" s="77">
        <v>154.12</v>
      </c>
    </row>
    <row r="52" spans="1:105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78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</row>
    <row r="54" spans="1:105">
      <c r="B54" s="4" t="s">
        <v>78</v>
      </c>
    </row>
    <row r="55" spans="1:105">
      <c r="B55" s="4"/>
    </row>
    <row r="56" spans="1:105">
      <c r="B56" s="4"/>
    </row>
    <row r="57" spans="1:105" ht="18.350000000000001">
      <c r="A57" s="69" t="s">
        <v>79</v>
      </c>
      <c r="F57" s="82"/>
    </row>
    <row r="59" spans="1:105">
      <c r="B59" s="75">
        <v>2020</v>
      </c>
    </row>
    <row r="60" spans="1:105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  <c r="AC60" s="75">
        <v>27</v>
      </c>
      <c r="AD60" s="75">
        <v>28</v>
      </c>
      <c r="AE60" s="75">
        <v>29</v>
      </c>
      <c r="AF60" s="75">
        <v>30</v>
      </c>
      <c r="AG60" s="162">
        <v>31</v>
      </c>
      <c r="AH60" s="162">
        <v>32</v>
      </c>
      <c r="AI60" s="162">
        <v>33</v>
      </c>
      <c r="AJ60" s="162">
        <v>34</v>
      </c>
      <c r="AK60" s="162">
        <v>35</v>
      </c>
      <c r="AL60" s="162">
        <v>36</v>
      </c>
      <c r="AM60" s="162">
        <v>37</v>
      </c>
      <c r="AN60" s="162">
        <v>38</v>
      </c>
      <c r="AO60" s="162">
        <v>39</v>
      </c>
      <c r="AP60" s="162">
        <v>40</v>
      </c>
      <c r="AQ60" s="162">
        <v>41</v>
      </c>
      <c r="AR60" s="162">
        <v>42</v>
      </c>
      <c r="AS60" s="162">
        <v>43</v>
      </c>
      <c r="AT60" s="162">
        <v>44</v>
      </c>
      <c r="AU60" s="162">
        <v>45</v>
      </c>
      <c r="AV60" s="162">
        <v>46</v>
      </c>
      <c r="AW60" s="162">
        <v>47</v>
      </c>
      <c r="AX60" s="162">
        <v>48</v>
      </c>
      <c r="AY60" s="162">
        <v>49</v>
      </c>
    </row>
    <row r="61" spans="1:105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97">
        <v>147.15464726233455</v>
      </c>
      <c r="L61" s="97">
        <v>155.08478837745687</v>
      </c>
      <c r="M61" s="97">
        <v>161.07013569995993</v>
      </c>
      <c r="N61" s="97">
        <v>163.74695205575608</v>
      </c>
      <c r="O61" s="97">
        <v>165.96238554953871</v>
      </c>
      <c r="P61" s="97">
        <v>166.2566941937425</v>
      </c>
      <c r="Q61" s="97">
        <v>166.48650362013638</v>
      </c>
      <c r="R61" s="97">
        <v>165.98841141195348</v>
      </c>
      <c r="S61" s="97">
        <v>164.78917404733252</v>
      </c>
      <c r="T61" s="97">
        <v>165.04804310068189</v>
      </c>
      <c r="U61" s="97">
        <v>166.65679784396312</v>
      </c>
      <c r="V61" s="97">
        <v>169.79232134977934</v>
      </c>
      <c r="W61" s="97">
        <v>174.5</v>
      </c>
      <c r="X61" s="97">
        <v>175.8506450361011</v>
      </c>
      <c r="Y61" s="97">
        <v>176.61913437625353</v>
      </c>
      <c r="Z61" s="97">
        <v>175.40114802446854</v>
      </c>
      <c r="AA61" s="97">
        <v>171.93</v>
      </c>
      <c r="AB61" s="77">
        <v>169.64303370437224</v>
      </c>
      <c r="AC61" s="77">
        <v>166.57734196168889</v>
      </c>
      <c r="AD61" s="77">
        <v>163.11217607060479</v>
      </c>
      <c r="AE61" s="77">
        <v>161.28233354728718</v>
      </c>
      <c r="AF61" s="77">
        <v>156.84720898605957</v>
      </c>
      <c r="AG61" s="77">
        <v>154.33000000000001</v>
      </c>
      <c r="AH61" s="77">
        <v>153.12462101093172</v>
      </c>
      <c r="AI61" s="77">
        <v>150.59961297763519</v>
      </c>
      <c r="AJ61" s="77">
        <v>148.19016344398759</v>
      </c>
      <c r="AK61" s="77">
        <v>147.0791673352723</v>
      </c>
      <c r="AL61" s="77">
        <v>144.924457195868</v>
      </c>
      <c r="AM61" s="77">
        <v>143.76556204994489</v>
      </c>
      <c r="AN61" s="77">
        <v>142.21696370474376</v>
      </c>
      <c r="AO61" s="77">
        <v>140.52429768328156</v>
      </c>
      <c r="AP61" s="77">
        <v>137.64271100190555</v>
      </c>
      <c r="AQ61" s="77">
        <v>135.31281881456223</v>
      </c>
      <c r="AR61" s="77">
        <v>133.49</v>
      </c>
      <c r="AS61" s="77">
        <v>132.54774997492729</v>
      </c>
      <c r="AT61" s="77">
        <v>132.41347095577174</v>
      </c>
      <c r="AU61" s="77">
        <v>132.00235271286732</v>
      </c>
      <c r="AV61" s="77">
        <v>132.43859559723197</v>
      </c>
      <c r="AW61" s="77">
        <v>132.25618724300472</v>
      </c>
      <c r="AX61" s="77">
        <v>132.50435802828198</v>
      </c>
      <c r="AY61" s="77">
        <v>133.16091350917662</v>
      </c>
    </row>
    <row r="62" spans="1:105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97">
        <v>198.7227</v>
      </c>
      <c r="L62" s="97">
        <v>198.5496</v>
      </c>
      <c r="M62" s="97">
        <v>199.15980000000002</v>
      </c>
      <c r="N62" s="97">
        <v>198.84470000000002</v>
      </c>
      <c r="O62" s="97">
        <v>197.24630000000002</v>
      </c>
      <c r="P62" s="97">
        <v>198.75730000000001</v>
      </c>
      <c r="Q62" s="97">
        <v>199.465</v>
      </c>
      <c r="R62" s="97">
        <v>199.46730000000002</v>
      </c>
      <c r="S62" s="97">
        <v>199.8509</v>
      </c>
      <c r="T62" s="97">
        <v>199.02270000000001</v>
      </c>
      <c r="U62" s="97">
        <v>199.45330000000001</v>
      </c>
      <c r="V62" s="97">
        <v>201.79810000000001</v>
      </c>
      <c r="W62" s="97">
        <v>199.09</v>
      </c>
      <c r="X62" s="97">
        <v>201</v>
      </c>
      <c r="Y62" s="97">
        <v>203</v>
      </c>
      <c r="Z62" s="97">
        <v>203</v>
      </c>
      <c r="AA62" s="97">
        <v>200</v>
      </c>
      <c r="AB62" s="77">
        <v>199.5788</v>
      </c>
      <c r="AC62" s="77">
        <v>200.08850000000001</v>
      </c>
      <c r="AD62" s="77">
        <v>199.54680000000002</v>
      </c>
      <c r="AE62" s="77">
        <v>199.23260000000002</v>
      </c>
      <c r="AF62" s="77">
        <v>200.5247</v>
      </c>
      <c r="AG62" s="77">
        <v>187.75</v>
      </c>
      <c r="AH62" s="77">
        <v>183.32</v>
      </c>
      <c r="AI62" s="77">
        <v>199.51050000000001</v>
      </c>
      <c r="AJ62" s="77">
        <v>200.74530000000001</v>
      </c>
      <c r="AK62" s="77">
        <v>202.41230000000002</v>
      </c>
      <c r="AL62" s="77">
        <v>202.578</v>
      </c>
      <c r="AM62" s="77">
        <v>202.97190000000001</v>
      </c>
      <c r="AN62" s="77">
        <v>202.50070000000002</v>
      </c>
      <c r="AO62" s="77">
        <v>203.1224</v>
      </c>
      <c r="AP62" s="77">
        <v>202.80710000000002</v>
      </c>
      <c r="AQ62" s="77">
        <v>204.75319999999999</v>
      </c>
      <c r="AR62" s="77">
        <v>205.38</v>
      </c>
      <c r="AS62" s="77">
        <v>206.96969999999999</v>
      </c>
      <c r="AT62" s="77">
        <v>208.46970000000002</v>
      </c>
      <c r="AU62" s="77">
        <v>206.86320000000001</v>
      </c>
      <c r="AV62" s="77">
        <v>204.9554</v>
      </c>
      <c r="AW62" s="77">
        <v>202.994</v>
      </c>
      <c r="AX62" s="77">
        <v>199.98580000000001</v>
      </c>
      <c r="AY62" s="77">
        <v>201.29310000000001</v>
      </c>
    </row>
    <row r="63" spans="1:105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97">
        <v>126.491</v>
      </c>
      <c r="L63" s="97">
        <v>134.02620000000002</v>
      </c>
      <c r="M63" s="97">
        <v>141.0145</v>
      </c>
      <c r="N63" s="97">
        <v>141.79259999999999</v>
      </c>
      <c r="O63" s="97">
        <v>143.19580000000002</v>
      </c>
      <c r="P63" s="97">
        <v>142.8254</v>
      </c>
      <c r="Q63" s="97">
        <v>144.72230000000002</v>
      </c>
      <c r="R63" s="97">
        <v>142.9127</v>
      </c>
      <c r="S63" s="97">
        <v>137.34569999999999</v>
      </c>
      <c r="T63" s="97">
        <v>137.30799999999999</v>
      </c>
      <c r="U63" s="97">
        <v>137.71</v>
      </c>
      <c r="V63" s="97">
        <v>138.8561</v>
      </c>
      <c r="W63" s="97">
        <v>146.26</v>
      </c>
      <c r="X63" s="97">
        <v>146.40700000000001</v>
      </c>
      <c r="Y63" s="97">
        <v>146.97390000000001</v>
      </c>
      <c r="Z63" s="97">
        <v>147.9828</v>
      </c>
      <c r="AA63" s="97">
        <v>144.69999999999999</v>
      </c>
      <c r="AB63" s="77">
        <v>141.25</v>
      </c>
      <c r="AC63" s="77">
        <v>135.68</v>
      </c>
      <c r="AD63" s="77">
        <v>134.94</v>
      </c>
      <c r="AE63" s="77">
        <v>132.22999999999999</v>
      </c>
      <c r="AF63" s="77">
        <v>133.02000000000001</v>
      </c>
      <c r="AG63" s="77">
        <v>130.02000000000001</v>
      </c>
      <c r="AH63" s="77">
        <v>129.14000000000001</v>
      </c>
      <c r="AI63" s="77">
        <v>129.16</v>
      </c>
      <c r="AJ63" s="77">
        <v>123.47</v>
      </c>
      <c r="AK63" s="77">
        <v>123.47</v>
      </c>
      <c r="AL63" s="77">
        <v>119.84</v>
      </c>
      <c r="AM63" s="77">
        <v>119.84</v>
      </c>
      <c r="AN63" s="77">
        <v>119.59</v>
      </c>
      <c r="AO63" s="77">
        <v>117.06</v>
      </c>
      <c r="AP63" s="77">
        <v>115.15</v>
      </c>
      <c r="AQ63" s="77">
        <v>112.97</v>
      </c>
      <c r="AR63" s="77">
        <v>108.21</v>
      </c>
      <c r="AS63" s="77">
        <v>102.59</v>
      </c>
      <c r="AT63" s="77">
        <v>97.78</v>
      </c>
      <c r="AU63" s="77">
        <v>95.98</v>
      </c>
      <c r="AV63" s="77">
        <v>95.71</v>
      </c>
      <c r="AW63" s="77">
        <v>106.01</v>
      </c>
      <c r="AX63" s="77">
        <v>114.88</v>
      </c>
      <c r="AY63" s="77">
        <v>114.76</v>
      </c>
    </row>
    <row r="64" spans="1:105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97">
        <v>168.21</v>
      </c>
      <c r="L64" s="97">
        <v>175.4</v>
      </c>
      <c r="M64" s="97">
        <v>184.85</v>
      </c>
      <c r="N64" s="97">
        <v>184.9</v>
      </c>
      <c r="O64" s="97">
        <v>184.83</v>
      </c>
      <c r="P64" s="97">
        <v>187.11</v>
      </c>
      <c r="Q64" s="97">
        <v>185.42000000000002</v>
      </c>
      <c r="R64" s="97">
        <v>184.52</v>
      </c>
      <c r="S64" s="97">
        <v>180.91</v>
      </c>
      <c r="T64" s="97">
        <v>181.41</v>
      </c>
      <c r="U64" s="97">
        <v>181.22</v>
      </c>
      <c r="V64" s="97">
        <v>185.26</v>
      </c>
      <c r="W64" s="97">
        <v>190.14</v>
      </c>
      <c r="X64" s="97">
        <v>190.88</v>
      </c>
      <c r="Y64" s="97">
        <v>193.45000000000002</v>
      </c>
      <c r="Z64" s="97">
        <v>192.14000000000001</v>
      </c>
      <c r="AA64" s="97">
        <v>188.02</v>
      </c>
      <c r="AB64" s="77">
        <v>188.55</v>
      </c>
      <c r="AC64" s="77">
        <v>188.56</v>
      </c>
      <c r="AD64" s="77">
        <v>188.59</v>
      </c>
      <c r="AE64" s="77">
        <v>188.96</v>
      </c>
      <c r="AF64" s="77">
        <v>188.73</v>
      </c>
      <c r="AG64" s="77">
        <v>187.75</v>
      </c>
      <c r="AH64" s="77">
        <v>183.32</v>
      </c>
      <c r="AI64" s="77">
        <v>184.38</v>
      </c>
      <c r="AJ64" s="77">
        <v>182.56</v>
      </c>
      <c r="AK64" s="77">
        <v>177.78</v>
      </c>
      <c r="AL64" s="77">
        <v>177.51</v>
      </c>
      <c r="AM64" s="77">
        <v>177.24</v>
      </c>
      <c r="AN64" s="77">
        <v>178.08</v>
      </c>
      <c r="AO64" s="77">
        <v>177.18</v>
      </c>
      <c r="AP64" s="77">
        <v>173.76</v>
      </c>
      <c r="AQ64" s="77">
        <v>174.03</v>
      </c>
      <c r="AR64" s="77">
        <v>173.8</v>
      </c>
      <c r="AS64" s="77">
        <v>172.07</v>
      </c>
      <c r="AT64" s="77">
        <v>168.55</v>
      </c>
      <c r="AU64" s="77">
        <v>169.42</v>
      </c>
      <c r="AV64" s="77">
        <v>169.07</v>
      </c>
      <c r="AW64" s="77">
        <v>168.79</v>
      </c>
      <c r="AX64" s="77">
        <v>168.38</v>
      </c>
      <c r="AY64" s="77">
        <v>168.87</v>
      </c>
    </row>
    <row r="67" spans="2:2">
      <c r="B67" s="4" t="s">
        <v>85</v>
      </c>
    </row>
    <row r="91" spans="2:2">
      <c r="B91" s="4" t="s">
        <v>86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137"/>
  <sheetViews>
    <sheetView workbookViewId="0">
      <selection activeCell="G131" sqref="G131:H131"/>
    </sheetView>
  </sheetViews>
  <sheetFormatPr defaultRowHeight="15.05"/>
  <cols>
    <col min="2" max="2" width="14" customWidth="1"/>
    <col min="3" max="3" width="14.5546875" customWidth="1"/>
    <col min="4" max="4" width="13.88671875" customWidth="1"/>
    <col min="5" max="5" width="17.6640625" customWidth="1"/>
    <col min="6" max="6" width="15" customWidth="1"/>
    <col min="7" max="7" width="25.109375" customWidth="1"/>
    <col min="8" max="8" width="27.33203125" customWidth="1"/>
    <col min="9" max="9" width="19.88671875" customWidth="1"/>
    <col min="52" max="52" width="9.109375" customWidth="1"/>
    <col min="53" max="53" width="9.33203125" customWidth="1"/>
    <col min="100" max="100" width="12" customWidth="1"/>
  </cols>
  <sheetData>
    <row r="1" spans="2:53">
      <c r="B1" s="87" t="s">
        <v>93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5" thickBot="1">
      <c r="D4" s="42" t="s">
        <v>11</v>
      </c>
      <c r="E4" s="43" t="s">
        <v>92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13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14">
        <v>-1.9609124779396137E-4</v>
      </c>
      <c r="AV5" s="7"/>
      <c r="AW5" s="8"/>
      <c r="AX5" s="26"/>
      <c r="AY5" s="27"/>
      <c r="AZ5" s="27"/>
      <c r="BA5" s="25"/>
    </row>
    <row r="6" spans="2:53">
      <c r="D6" s="113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14">
        <v>7.4529288702926966E-3</v>
      </c>
      <c r="AQ6" s="2"/>
      <c r="AR6" s="8"/>
      <c r="AS6" s="26"/>
      <c r="AT6" s="27"/>
      <c r="AU6" s="27"/>
      <c r="AV6" s="25"/>
    </row>
    <row r="7" spans="2:53">
      <c r="D7" s="113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14">
        <v>-4.0882543802724935E-3</v>
      </c>
      <c r="AQ7" s="2"/>
      <c r="AR7" s="8"/>
      <c r="AS7" s="26"/>
      <c r="AT7" s="27"/>
      <c r="AU7" s="27"/>
      <c r="AV7" s="25"/>
    </row>
    <row r="8" spans="2:53">
      <c r="D8" s="113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14">
        <v>5.4733824200170478E-3</v>
      </c>
      <c r="AQ8" s="2"/>
      <c r="AR8" s="8"/>
      <c r="AS8" s="26"/>
      <c r="AT8" s="27"/>
      <c r="AU8" s="27"/>
      <c r="AV8" s="25"/>
    </row>
    <row r="9" spans="2:53">
      <c r="D9" s="113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14">
        <v>8.424599831506896E-4</v>
      </c>
      <c r="AQ9" s="2"/>
      <c r="AR9" s="8"/>
      <c r="AS9" s="26"/>
      <c r="AT9" s="27"/>
      <c r="AU9" s="27"/>
      <c r="AV9" s="25"/>
    </row>
    <row r="10" spans="2:53">
      <c r="D10" s="113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14">
        <v>-7.8995078995078849E-3</v>
      </c>
      <c r="AQ10" s="2"/>
      <c r="AR10" s="8"/>
      <c r="AS10" s="26"/>
      <c r="AT10" s="27"/>
      <c r="AU10" s="27"/>
      <c r="AV10" s="25"/>
    </row>
    <row r="11" spans="2:53">
      <c r="D11" s="113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4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13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14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13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14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13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14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13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14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13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14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13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14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13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14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13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14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13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14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13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14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13">
        <v>18</v>
      </c>
      <c r="E22" s="60">
        <v>1998</v>
      </c>
      <c r="F22" s="6">
        <v>192317</v>
      </c>
      <c r="G22" s="3">
        <v>181.41</v>
      </c>
      <c r="H22" s="3">
        <v>0.5</v>
      </c>
      <c r="I22" s="114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13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14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13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14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13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14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13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14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13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14">
        <v>1.346395641240572E-2</v>
      </c>
      <c r="AP27" s="2"/>
      <c r="AQ27" s="8"/>
      <c r="AR27" s="26"/>
      <c r="AS27" s="27"/>
      <c r="AT27" s="27"/>
      <c r="AU27" s="25"/>
    </row>
    <row r="28" spans="3:47">
      <c r="D28" s="113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14">
        <v>-6.7717756526234352E-3</v>
      </c>
      <c r="AP28" s="2"/>
      <c r="AQ28" s="8"/>
      <c r="AR28" s="26"/>
      <c r="AS28" s="27"/>
      <c r="AT28" s="27"/>
      <c r="AU28" s="25"/>
    </row>
    <row r="29" spans="3:47">
      <c r="D29" s="113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14">
        <v>-2.1442698032684393E-2</v>
      </c>
      <c r="AP29" s="2"/>
      <c r="AQ29" s="8"/>
      <c r="AR29" s="26"/>
      <c r="AS29" s="27"/>
      <c r="AT29" s="27"/>
      <c r="AU29" s="25"/>
    </row>
    <row r="30" spans="3:47">
      <c r="D30" s="113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14">
        <v>2.8188490586107395E-3</v>
      </c>
      <c r="AP30" s="2"/>
      <c r="AQ30" s="8"/>
      <c r="AR30" s="26"/>
      <c r="AS30" s="27"/>
      <c r="AT30" s="27"/>
      <c r="AU30" s="25"/>
    </row>
    <row r="31" spans="3:47">
      <c r="D31" s="113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14">
        <v>5.3036329885847167E-5</v>
      </c>
      <c r="AP31" s="2"/>
      <c r="AQ31" s="8"/>
      <c r="AR31" s="26"/>
      <c r="AS31" s="27"/>
      <c r="AT31" s="27"/>
      <c r="AU31" s="25"/>
    </row>
    <row r="32" spans="3:47">
      <c r="D32" s="113">
        <v>28</v>
      </c>
      <c r="E32" s="60">
        <v>2008</v>
      </c>
      <c r="F32" s="6">
        <v>185464</v>
      </c>
      <c r="G32" s="3">
        <v>188.59</v>
      </c>
      <c r="H32" s="3">
        <v>3.0000000000001099E-2</v>
      </c>
      <c r="I32" s="114">
        <v>1.591005515486632E-4</v>
      </c>
      <c r="AP32" s="2"/>
      <c r="AQ32" s="8"/>
      <c r="AR32" s="26"/>
      <c r="AS32" s="27"/>
      <c r="AT32" s="27"/>
      <c r="AU32" s="25"/>
    </row>
    <row r="33" spans="4:47">
      <c r="D33" s="113">
        <v>29</v>
      </c>
      <c r="E33" s="60">
        <v>2037</v>
      </c>
      <c r="F33" s="6">
        <v>183810</v>
      </c>
      <c r="G33" s="3">
        <v>188.96</v>
      </c>
      <c r="H33" s="3">
        <v>0.37000000000000455</v>
      </c>
      <c r="I33" s="114">
        <v>1.9619279919402821E-3</v>
      </c>
      <c r="AP33" s="2"/>
      <c r="AQ33" s="8"/>
      <c r="AR33" s="26"/>
      <c r="AS33" s="27"/>
      <c r="AT33" s="27"/>
      <c r="AU33" s="25"/>
    </row>
    <row r="34" spans="4:47">
      <c r="D34" s="113">
        <v>30</v>
      </c>
      <c r="E34" s="60">
        <v>1868</v>
      </c>
      <c r="F34" s="6">
        <v>169554</v>
      </c>
      <c r="G34" s="3">
        <v>188.73</v>
      </c>
      <c r="H34" s="3">
        <v>-0.23000000000001819</v>
      </c>
      <c r="I34" s="114">
        <v>-1.2171888230314565E-3</v>
      </c>
      <c r="AP34" s="2"/>
      <c r="AQ34" s="8"/>
      <c r="AR34" s="26"/>
      <c r="AS34" s="27"/>
      <c r="AT34" s="27"/>
      <c r="AU34" s="25"/>
    </row>
    <row r="35" spans="4:47">
      <c r="D35" s="113">
        <v>31</v>
      </c>
      <c r="E35" s="60">
        <v>2040</v>
      </c>
      <c r="F35" s="6">
        <v>187923</v>
      </c>
      <c r="G35" s="3">
        <v>187.75</v>
      </c>
      <c r="H35" s="3">
        <v>-0.97999999999998977</v>
      </c>
      <c r="I35" s="114">
        <v>-5.1926031897419067E-3</v>
      </c>
      <c r="AP35" s="2"/>
      <c r="AQ35" s="8"/>
      <c r="AR35" s="26"/>
      <c r="AS35" s="27"/>
      <c r="AT35" s="27"/>
      <c r="AU35" s="25"/>
    </row>
    <row r="36" spans="4:47">
      <c r="D36" s="113">
        <v>32</v>
      </c>
      <c r="E36" s="60">
        <v>2573</v>
      </c>
      <c r="F36" s="6">
        <v>226234</v>
      </c>
      <c r="G36" s="3">
        <v>183.32</v>
      </c>
      <c r="H36" s="3">
        <v>-4.4300000000000068</v>
      </c>
      <c r="I36" s="114">
        <v>-2.3595206391478052E-2</v>
      </c>
      <c r="AP36" s="2"/>
      <c r="AQ36" s="8"/>
      <c r="AR36" s="26"/>
      <c r="AS36" s="27"/>
      <c r="AT36" s="27"/>
      <c r="AU36" s="25"/>
    </row>
    <row r="37" spans="4:47">
      <c r="D37" s="113">
        <v>33</v>
      </c>
      <c r="E37" s="60">
        <v>2114</v>
      </c>
      <c r="F37" s="6">
        <v>190348</v>
      </c>
      <c r="G37" s="3">
        <v>184.38</v>
      </c>
      <c r="H37" s="3">
        <v>1.0600000000000023</v>
      </c>
      <c r="I37" s="114">
        <v>5.7822387082697713E-3</v>
      </c>
      <c r="AP37" s="2"/>
      <c r="AQ37" s="8"/>
      <c r="AR37" s="26"/>
      <c r="AS37" s="27"/>
      <c r="AT37" s="27"/>
      <c r="AU37" s="25"/>
    </row>
    <row r="38" spans="4:47">
      <c r="D38" s="113">
        <v>34</v>
      </c>
      <c r="E38" s="60">
        <v>1984</v>
      </c>
      <c r="F38" s="6">
        <v>175948</v>
      </c>
      <c r="G38" s="3">
        <v>182.56</v>
      </c>
      <c r="H38" s="3">
        <v>-1.8199999999999932</v>
      </c>
      <c r="I38" s="114">
        <v>-9.8709187547455501E-3</v>
      </c>
      <c r="AP38" s="2"/>
      <c r="AQ38" s="8"/>
      <c r="AR38" s="26"/>
      <c r="AS38" s="27"/>
      <c r="AT38" s="27"/>
      <c r="AU38" s="25"/>
    </row>
    <row r="39" spans="4:47">
      <c r="D39" s="113">
        <v>35</v>
      </c>
      <c r="E39" s="60">
        <v>2064</v>
      </c>
      <c r="F39" s="6">
        <v>186379</v>
      </c>
      <c r="G39" s="3">
        <v>177.78</v>
      </c>
      <c r="H39" s="3">
        <v>-4.7800000000000011</v>
      </c>
      <c r="I39" s="114">
        <v>-2.6183172655565246E-2</v>
      </c>
      <c r="AP39" s="2"/>
      <c r="AQ39" s="8"/>
      <c r="AR39" s="26"/>
      <c r="AS39" s="27"/>
      <c r="AT39" s="27"/>
      <c r="AU39" s="25"/>
    </row>
    <row r="40" spans="4:47">
      <c r="D40" s="113">
        <v>36</v>
      </c>
      <c r="E40" s="60">
        <v>1972</v>
      </c>
      <c r="F40" s="6">
        <v>180620</v>
      </c>
      <c r="G40" s="3">
        <v>177.51</v>
      </c>
      <c r="H40" s="3">
        <v>-0.27000000000001023</v>
      </c>
      <c r="I40" s="173">
        <v>-1.5187310158623069E-3</v>
      </c>
      <c r="AP40" s="2"/>
      <c r="AQ40" s="8"/>
      <c r="AR40" s="26"/>
      <c r="AS40" s="27"/>
      <c r="AT40" s="27"/>
      <c r="AU40" s="25"/>
    </row>
    <row r="41" spans="4:47">
      <c r="D41" s="113">
        <v>37</v>
      </c>
      <c r="E41" s="172">
        <v>1793</v>
      </c>
      <c r="F41" s="6">
        <v>166287</v>
      </c>
      <c r="G41" s="3">
        <v>177.24</v>
      </c>
      <c r="H41" s="3">
        <v>-0.26999999999998181</v>
      </c>
      <c r="I41" s="173">
        <v>-1.5210410681086861E-3</v>
      </c>
      <c r="AP41" s="2"/>
      <c r="AQ41" s="8"/>
      <c r="AR41" s="26"/>
      <c r="AS41" s="27"/>
      <c r="AT41" s="27"/>
      <c r="AU41" s="25"/>
    </row>
    <row r="42" spans="4:47">
      <c r="D42" s="113">
        <v>38</v>
      </c>
      <c r="E42" s="172">
        <v>2213</v>
      </c>
      <c r="F42" s="6">
        <v>200611</v>
      </c>
      <c r="G42" s="3">
        <v>178.08</v>
      </c>
      <c r="H42" s="3">
        <v>0.84000000000000341</v>
      </c>
      <c r="I42" s="173">
        <v>4.7393364928909332E-3</v>
      </c>
      <c r="AP42" s="2"/>
      <c r="AQ42" s="8"/>
      <c r="AR42" s="26"/>
      <c r="AS42" s="27"/>
      <c r="AT42" s="27"/>
      <c r="AU42" s="25"/>
    </row>
    <row r="43" spans="4:47">
      <c r="D43" s="113">
        <v>39</v>
      </c>
      <c r="E43" s="172">
        <v>2095</v>
      </c>
      <c r="F43" s="6">
        <v>188350</v>
      </c>
      <c r="G43" s="3">
        <v>177.18</v>
      </c>
      <c r="H43" s="3">
        <v>-0.90000000000000568</v>
      </c>
      <c r="I43" s="173">
        <v>-5.0539083557952225E-3</v>
      </c>
      <c r="AP43" s="2"/>
      <c r="AQ43" s="8"/>
      <c r="AR43" s="26"/>
      <c r="AS43" s="27"/>
      <c r="AT43" s="27"/>
      <c r="AU43" s="25"/>
    </row>
    <row r="44" spans="4:47">
      <c r="D44" s="113">
        <v>40</v>
      </c>
      <c r="E44" s="172">
        <v>2014</v>
      </c>
      <c r="F44" s="6">
        <v>183289</v>
      </c>
      <c r="G44" s="3">
        <v>173.76</v>
      </c>
      <c r="H44" s="3">
        <v>-3.4200000000000159</v>
      </c>
      <c r="I44" s="173">
        <v>-1.9302404334575085E-2</v>
      </c>
      <c r="AP44" s="2"/>
      <c r="AQ44" s="8"/>
      <c r="AR44" s="26"/>
      <c r="AS44" s="27"/>
      <c r="AT44" s="27"/>
      <c r="AU44" s="25"/>
    </row>
    <row r="45" spans="4:47">
      <c r="D45" s="113">
        <v>41</v>
      </c>
      <c r="E45" s="172">
        <v>2107</v>
      </c>
      <c r="F45" s="6">
        <v>193989</v>
      </c>
      <c r="G45" s="3">
        <v>174.03</v>
      </c>
      <c r="H45" s="3">
        <v>0.27000000000001023</v>
      </c>
      <c r="I45" s="173">
        <v>1.5538674033148681E-3</v>
      </c>
      <c r="AP45" s="2"/>
      <c r="AQ45" s="8"/>
      <c r="AR45" s="26"/>
      <c r="AS45" s="27"/>
      <c r="AT45" s="27"/>
      <c r="AU45" s="25"/>
    </row>
    <row r="46" spans="4:47">
      <c r="D46" s="113">
        <v>42</v>
      </c>
      <c r="E46" s="172">
        <v>2065</v>
      </c>
      <c r="F46" s="6">
        <v>189285</v>
      </c>
      <c r="G46" s="3">
        <v>173.8</v>
      </c>
      <c r="H46" s="3">
        <v>-0.22999999999998977</v>
      </c>
      <c r="I46" s="173">
        <v>-1.3216112164569083E-3</v>
      </c>
      <c r="AP46" s="2"/>
      <c r="AQ46" s="8"/>
      <c r="AR46" s="26"/>
      <c r="AS46" s="27"/>
      <c r="AT46" s="27"/>
      <c r="AU46" s="25"/>
    </row>
    <row r="47" spans="4:47">
      <c r="D47" s="113">
        <v>43</v>
      </c>
      <c r="E47" s="172">
        <v>2392</v>
      </c>
      <c r="F47" s="6">
        <v>221863</v>
      </c>
      <c r="G47" s="3">
        <v>172.07</v>
      </c>
      <c r="H47" s="3">
        <v>-1.7300000000000182</v>
      </c>
      <c r="I47" s="173">
        <v>-9.9539700805524323E-3</v>
      </c>
      <c r="AP47" s="2"/>
      <c r="AQ47" s="8"/>
      <c r="AR47" s="26"/>
      <c r="AS47" s="27"/>
      <c r="AT47" s="27"/>
      <c r="AU47" s="25"/>
    </row>
    <row r="48" spans="4:47">
      <c r="D48" s="113">
        <v>44</v>
      </c>
      <c r="E48" s="172">
        <v>1766</v>
      </c>
      <c r="F48" s="6">
        <v>164299</v>
      </c>
      <c r="G48" s="3">
        <v>168.55</v>
      </c>
      <c r="H48" s="3">
        <v>-3.5199999999999818</v>
      </c>
      <c r="I48" s="173">
        <v>-2.0456790840936767E-2</v>
      </c>
      <c r="AP48" s="2"/>
      <c r="AQ48" s="8"/>
      <c r="AR48" s="26"/>
      <c r="AS48" s="27"/>
      <c r="AT48" s="27"/>
      <c r="AU48" s="25"/>
    </row>
    <row r="49" spans="2:47">
      <c r="D49" s="113">
        <v>45</v>
      </c>
      <c r="E49" s="172">
        <v>2272</v>
      </c>
      <c r="F49" s="6">
        <v>216164</v>
      </c>
      <c r="G49" s="3">
        <v>169.42</v>
      </c>
      <c r="H49" s="3">
        <v>0.86999999999997613</v>
      </c>
      <c r="I49" s="173">
        <v>5.1616730940371447E-3</v>
      </c>
      <c r="AP49" s="2"/>
      <c r="AQ49" s="8"/>
      <c r="AR49" s="26"/>
      <c r="AS49" s="27"/>
      <c r="AT49" s="27"/>
      <c r="AU49" s="25"/>
    </row>
    <row r="50" spans="2:47">
      <c r="D50" s="113">
        <v>46</v>
      </c>
      <c r="E50" s="172">
        <v>2052</v>
      </c>
      <c r="F50" s="6">
        <v>192254</v>
      </c>
      <c r="G50" s="3">
        <v>169.07</v>
      </c>
      <c r="H50" s="3">
        <v>-0.34999999999999432</v>
      </c>
      <c r="I50" s="173">
        <v>-2.065871797898633E-3</v>
      </c>
      <c r="AP50" s="2"/>
      <c r="AQ50" s="8"/>
      <c r="AR50" s="26"/>
      <c r="AS50" s="27"/>
      <c r="AT50" s="27"/>
      <c r="AU50" s="25"/>
    </row>
    <row r="51" spans="2:47">
      <c r="D51" s="113">
        <v>47</v>
      </c>
      <c r="E51" s="172">
        <v>2156</v>
      </c>
      <c r="F51" s="6">
        <v>203551</v>
      </c>
      <c r="G51" s="3">
        <v>168.79</v>
      </c>
      <c r="H51" s="3">
        <v>-0.28000000000000114</v>
      </c>
      <c r="I51" s="173">
        <v>-1.6561187673744815E-3</v>
      </c>
      <c r="AP51" s="2"/>
      <c r="AQ51" s="8"/>
      <c r="AR51" s="26"/>
      <c r="AS51" s="27"/>
      <c r="AT51" s="27"/>
      <c r="AU51" s="25"/>
    </row>
    <row r="52" spans="2:47">
      <c r="D52" s="113">
        <v>48</v>
      </c>
      <c r="E52" s="172">
        <v>2170</v>
      </c>
      <c r="F52" s="6">
        <v>203243</v>
      </c>
      <c r="G52" s="3">
        <v>168.38</v>
      </c>
      <c r="H52" s="3">
        <v>-0.40999999999999659</v>
      </c>
      <c r="I52" s="173">
        <v>-2.4290538539012418E-3</v>
      </c>
      <c r="AP52" s="2"/>
      <c r="AQ52" s="8"/>
      <c r="AR52" s="26"/>
      <c r="AS52" s="27"/>
      <c r="AT52" s="27"/>
      <c r="AU52" s="25"/>
    </row>
    <row r="53" spans="2:47">
      <c r="D53" s="113">
        <v>49</v>
      </c>
      <c r="E53" s="172">
        <v>2445</v>
      </c>
      <c r="F53" s="6">
        <v>229711</v>
      </c>
      <c r="G53" s="3">
        <v>168.87</v>
      </c>
      <c r="H53" s="3">
        <v>0.49000000000000909</v>
      </c>
      <c r="I53" s="173">
        <v>2.9100843330562842E-3</v>
      </c>
      <c r="AP53" s="2"/>
      <c r="AQ53" s="8"/>
      <c r="AR53" s="26"/>
      <c r="AS53" s="27"/>
      <c r="AT53" s="27"/>
      <c r="AU53" s="25"/>
    </row>
    <row r="54" spans="2:47">
      <c r="D54" s="113">
        <v>50</v>
      </c>
      <c r="E54" s="172">
        <v>2159</v>
      </c>
      <c r="F54" s="6">
        <v>205647</v>
      </c>
      <c r="G54" s="3">
        <v>168.48</v>
      </c>
      <c r="H54" s="3">
        <v>-0.39000000000001478</v>
      </c>
      <c r="I54" s="173">
        <v>-2.3094688221709792E-3</v>
      </c>
      <c r="AP54" s="2"/>
      <c r="AQ54" s="8"/>
      <c r="AR54" s="26"/>
      <c r="AS54" s="27"/>
      <c r="AT54" s="27"/>
      <c r="AU54" s="25"/>
    </row>
    <row r="55" spans="2:47">
      <c r="E55" s="174"/>
      <c r="F55" s="148"/>
      <c r="G55" s="149"/>
      <c r="H55" s="149"/>
      <c r="I55" s="150"/>
      <c r="AP55" s="2"/>
      <c r="AQ55" s="8"/>
      <c r="AR55" s="26"/>
      <c r="AS55" s="27"/>
      <c r="AT55" s="27"/>
      <c r="AU55" s="25"/>
    </row>
    <row r="56" spans="2:47">
      <c r="B56" s="87" t="s">
        <v>96</v>
      </c>
      <c r="C56" s="4"/>
      <c r="AP56" s="2"/>
      <c r="AQ56" s="8"/>
      <c r="AR56" s="26"/>
      <c r="AS56" s="27"/>
      <c r="AT56" s="27"/>
      <c r="AU56" s="25"/>
    </row>
    <row r="57" spans="2:47">
      <c r="B57" s="4"/>
      <c r="AP57" s="2"/>
      <c r="AQ57" s="8"/>
      <c r="AR57" s="26"/>
      <c r="AS57" s="28"/>
      <c r="AT57" s="27"/>
      <c r="AU57" s="25"/>
    </row>
    <row r="58" spans="2:47">
      <c r="AP58" s="2"/>
      <c r="AQ58" s="8"/>
      <c r="AR58" s="26"/>
      <c r="AS58" s="28"/>
      <c r="AT58" s="27"/>
      <c r="AU58" s="25"/>
    </row>
    <row r="59" spans="2:47">
      <c r="AP59" s="2"/>
      <c r="AQ59" s="8"/>
      <c r="AR59" s="26"/>
      <c r="AS59" s="28"/>
      <c r="AT59" s="27"/>
      <c r="AU59" s="25"/>
    </row>
    <row r="60" spans="2:47">
      <c r="AP60" s="2"/>
      <c r="AQ60" s="8"/>
      <c r="AR60" s="26"/>
      <c r="AS60" s="28"/>
      <c r="AT60" s="27"/>
      <c r="AU60" s="25"/>
    </row>
    <row r="61" spans="2:47">
      <c r="AP61" s="2"/>
      <c r="AQ61" s="8"/>
      <c r="AR61" s="26"/>
      <c r="AS61" s="28"/>
      <c r="AT61" s="27"/>
      <c r="AU61" s="25"/>
    </row>
    <row r="62" spans="2:47">
      <c r="AP62" s="2"/>
      <c r="AQ62" s="8"/>
      <c r="AR62" s="26"/>
      <c r="AS62" s="28"/>
      <c r="AT62" s="27"/>
      <c r="AU62" s="25"/>
    </row>
    <row r="63" spans="2:47">
      <c r="AP63" s="2"/>
      <c r="AQ63" s="8"/>
      <c r="AR63" s="26"/>
      <c r="AS63" s="28"/>
      <c r="AT63" s="27"/>
      <c r="AU63" s="25"/>
    </row>
    <row r="78" spans="2:3">
      <c r="C78" s="4"/>
    </row>
    <row r="79" spans="2:3">
      <c r="B79" s="87" t="s">
        <v>89</v>
      </c>
    </row>
    <row r="80" spans="2:3" ht="15.75" thickBot="1">
      <c r="C80" s="57"/>
    </row>
    <row r="81" spans="2:9" ht="15.75" thickBot="1">
      <c r="B81" s="33" t="s">
        <v>20</v>
      </c>
      <c r="C81" s="49" t="s">
        <v>37</v>
      </c>
      <c r="D81" s="49" t="s">
        <v>24</v>
      </c>
      <c r="E81" s="34" t="s">
        <v>25</v>
      </c>
      <c r="F81" s="35" t="s">
        <v>26</v>
      </c>
      <c r="G81" s="36" t="s">
        <v>32</v>
      </c>
      <c r="H81" s="37" t="s">
        <v>30</v>
      </c>
      <c r="I81" s="38" t="s">
        <v>31</v>
      </c>
    </row>
    <row r="82" spans="2:9">
      <c r="B82" s="29">
        <v>1</v>
      </c>
      <c r="C82" s="50">
        <v>173.68</v>
      </c>
      <c r="D82" s="50">
        <v>163.34</v>
      </c>
      <c r="E82" s="13">
        <v>159.72</v>
      </c>
      <c r="F82" s="14">
        <v>219.3</v>
      </c>
      <c r="G82" s="16">
        <v>152.96</v>
      </c>
      <c r="H82" s="17">
        <v>-66.34</v>
      </c>
      <c r="I82" s="18">
        <v>-0.30250797993616052</v>
      </c>
    </row>
    <row r="83" spans="2:9">
      <c r="B83" s="30">
        <v>2</v>
      </c>
      <c r="C83" s="50">
        <v>174.76</v>
      </c>
      <c r="D83" s="50">
        <v>163.71</v>
      </c>
      <c r="E83" s="13">
        <v>160.94</v>
      </c>
      <c r="F83" s="14">
        <v>219.04</v>
      </c>
      <c r="G83" s="16">
        <v>154.1</v>
      </c>
      <c r="H83" s="17">
        <v>-64.94</v>
      </c>
      <c r="I83" s="19">
        <v>-0.29647552958363765</v>
      </c>
    </row>
    <row r="84" spans="2:9">
      <c r="B84" s="30">
        <v>3</v>
      </c>
      <c r="C84" s="50">
        <v>170.74</v>
      </c>
      <c r="D84" s="50">
        <v>160.29</v>
      </c>
      <c r="E84" s="13">
        <v>160.19</v>
      </c>
      <c r="F84" s="14">
        <v>210.06</v>
      </c>
      <c r="G84" s="16">
        <v>153.47</v>
      </c>
      <c r="H84" s="17">
        <v>-56.59</v>
      </c>
      <c r="I84" s="20">
        <v>-0.26939921927068455</v>
      </c>
    </row>
    <row r="85" spans="2:9">
      <c r="B85" s="30">
        <v>4</v>
      </c>
      <c r="C85" s="50">
        <v>171.07</v>
      </c>
      <c r="D85" s="50">
        <v>159.52000000000001</v>
      </c>
      <c r="E85" s="13">
        <v>158.96</v>
      </c>
      <c r="F85" s="14">
        <v>206.21</v>
      </c>
      <c r="G85" s="16">
        <v>154.31</v>
      </c>
      <c r="H85" s="17">
        <v>-51.900000000000006</v>
      </c>
      <c r="I85" s="20">
        <v>-0.25168517530672618</v>
      </c>
    </row>
    <row r="86" spans="2:9">
      <c r="B86" s="30">
        <v>5</v>
      </c>
      <c r="C86" s="50">
        <v>174.07</v>
      </c>
      <c r="D86" s="50">
        <v>158.99</v>
      </c>
      <c r="E86" s="13">
        <v>157.65</v>
      </c>
      <c r="F86" s="15">
        <v>206.26</v>
      </c>
      <c r="G86" s="16">
        <v>154.44</v>
      </c>
      <c r="H86" s="17">
        <v>-51.819999999999993</v>
      </c>
      <c r="I86" s="20">
        <v>-0.25123630369436634</v>
      </c>
    </row>
    <row r="87" spans="2:9">
      <c r="B87" s="30">
        <v>6</v>
      </c>
      <c r="C87" s="50">
        <v>170.66</v>
      </c>
      <c r="D87" s="50">
        <v>160.85</v>
      </c>
      <c r="E87" s="13">
        <v>158.31</v>
      </c>
      <c r="F87" s="15">
        <v>209.09</v>
      </c>
      <c r="G87" s="16">
        <v>153.22</v>
      </c>
      <c r="H87" s="17">
        <v>-55.870000000000005</v>
      </c>
      <c r="I87" s="20">
        <v>-0.26720550958917211</v>
      </c>
    </row>
    <row r="88" spans="2:9">
      <c r="B88" s="30">
        <v>7</v>
      </c>
      <c r="C88" s="50">
        <v>169.96</v>
      </c>
      <c r="D88" s="50">
        <v>165.22</v>
      </c>
      <c r="E88" s="13">
        <v>160.43</v>
      </c>
      <c r="F88" s="15">
        <v>209.63</v>
      </c>
      <c r="G88" s="16">
        <v>158.19</v>
      </c>
      <c r="H88" s="17">
        <v>-51.44</v>
      </c>
      <c r="I88" s="20">
        <v>-0.24538472546868295</v>
      </c>
    </row>
    <row r="89" spans="2:9">
      <c r="B89" s="30">
        <v>8</v>
      </c>
      <c r="C89" s="50">
        <v>170.47</v>
      </c>
      <c r="D89" s="50">
        <v>169.03</v>
      </c>
      <c r="E89" s="13">
        <v>161.33000000000001</v>
      </c>
      <c r="F89" s="15">
        <v>215.37</v>
      </c>
      <c r="G89" s="16">
        <v>160.80000000000001</v>
      </c>
      <c r="H89" s="17">
        <v>-54.569999999999993</v>
      </c>
      <c r="I89" s="20">
        <v>-0.25337790778659974</v>
      </c>
    </row>
    <row r="90" spans="2:9">
      <c r="B90" s="30">
        <v>9</v>
      </c>
      <c r="C90" s="50">
        <v>169.93</v>
      </c>
      <c r="D90" s="50">
        <v>173.56</v>
      </c>
      <c r="E90" s="13">
        <v>161.44</v>
      </c>
      <c r="F90" s="15">
        <v>220.46</v>
      </c>
      <c r="G90" s="40">
        <v>168.21</v>
      </c>
      <c r="H90" s="17">
        <v>-52.25</v>
      </c>
      <c r="I90" s="20">
        <v>-0.23700444525083919</v>
      </c>
    </row>
    <row r="91" spans="2:9">
      <c r="B91" s="30">
        <v>10</v>
      </c>
      <c r="C91" s="50">
        <v>171.8</v>
      </c>
      <c r="D91" s="50">
        <v>176.42</v>
      </c>
      <c r="E91" s="13">
        <v>160.04</v>
      </c>
      <c r="F91" s="15">
        <v>225.94</v>
      </c>
      <c r="G91" s="16">
        <v>175.40099387610701</v>
      </c>
      <c r="H91" s="17">
        <v>-50.539006123892989</v>
      </c>
      <c r="I91" s="20">
        <v>-0.22368330585063734</v>
      </c>
    </row>
    <row r="92" spans="2:9">
      <c r="B92" s="30">
        <v>11</v>
      </c>
      <c r="C92" s="50">
        <v>174.33</v>
      </c>
      <c r="D92" s="50">
        <v>171.7</v>
      </c>
      <c r="E92" s="13">
        <v>161.83000000000001</v>
      </c>
      <c r="F92" s="15">
        <v>225.42</v>
      </c>
      <c r="G92" s="16">
        <v>184.85</v>
      </c>
      <c r="H92" s="17">
        <v>-40.569999999999993</v>
      </c>
      <c r="I92" s="20">
        <v>-0.17997515748380799</v>
      </c>
    </row>
    <row r="93" spans="2:9">
      <c r="B93" s="31">
        <v>12</v>
      </c>
      <c r="C93" s="50">
        <v>175.47</v>
      </c>
      <c r="D93" s="51">
        <v>167.69</v>
      </c>
      <c r="E93" s="13">
        <v>162.65</v>
      </c>
      <c r="F93" s="15">
        <v>219.88</v>
      </c>
      <c r="G93" s="16">
        <v>184.9</v>
      </c>
      <c r="H93" s="17">
        <v>-34.97999999999999</v>
      </c>
      <c r="I93" s="20">
        <v>-0.15908677460432963</v>
      </c>
    </row>
    <row r="94" spans="2:9">
      <c r="B94" s="30">
        <v>13</v>
      </c>
      <c r="C94" s="50">
        <v>176.56</v>
      </c>
      <c r="D94" s="50">
        <v>165.71</v>
      </c>
      <c r="E94" s="13">
        <v>166.97</v>
      </c>
      <c r="F94" s="15">
        <v>216.08</v>
      </c>
      <c r="G94" s="16">
        <v>184.83</v>
      </c>
      <c r="H94" s="17">
        <v>-31.25</v>
      </c>
      <c r="I94" s="20">
        <v>-0.14462236208811552</v>
      </c>
    </row>
    <row r="95" spans="2:9">
      <c r="B95" s="30">
        <v>14</v>
      </c>
      <c r="C95" s="50">
        <v>184</v>
      </c>
      <c r="D95" s="50">
        <v>169.11</v>
      </c>
      <c r="E95" s="13">
        <v>175.07</v>
      </c>
      <c r="F95" s="15">
        <v>216.22</v>
      </c>
      <c r="G95" s="16">
        <v>187.11</v>
      </c>
      <c r="H95" s="17">
        <v>-29.109999999999985</v>
      </c>
      <c r="I95" s="20">
        <v>-0.13463139395060575</v>
      </c>
    </row>
    <row r="96" spans="2:9">
      <c r="B96" s="30">
        <v>15</v>
      </c>
      <c r="C96" s="50">
        <v>187.56</v>
      </c>
      <c r="D96" s="50">
        <v>168.25</v>
      </c>
      <c r="E96" s="13">
        <v>184.81</v>
      </c>
      <c r="F96" s="15">
        <v>213.05</v>
      </c>
      <c r="G96" s="40">
        <v>185.42</v>
      </c>
      <c r="H96" s="17">
        <v>-27.630000000000024</v>
      </c>
      <c r="I96" s="19">
        <v>-0.12968786669795829</v>
      </c>
    </row>
    <row r="97" spans="2:9">
      <c r="B97" s="30">
        <v>16</v>
      </c>
      <c r="C97" s="50">
        <v>187.44</v>
      </c>
      <c r="D97" s="50">
        <v>169.43</v>
      </c>
      <c r="E97" s="13">
        <v>183.65</v>
      </c>
      <c r="F97" s="15">
        <v>208.1</v>
      </c>
      <c r="G97" s="16">
        <v>184.52</v>
      </c>
      <c r="H97" s="17">
        <v>-23.579999999999984</v>
      </c>
      <c r="I97" s="20">
        <v>-0.11331090821720324</v>
      </c>
    </row>
    <row r="98" spans="2:9">
      <c r="B98" s="30">
        <v>17</v>
      </c>
      <c r="C98" s="50">
        <v>188.16</v>
      </c>
      <c r="D98" s="50">
        <v>169.16</v>
      </c>
      <c r="E98" s="13">
        <v>180.19</v>
      </c>
      <c r="F98" s="15">
        <v>206.28</v>
      </c>
      <c r="G98" s="16">
        <v>180.91</v>
      </c>
      <c r="H98" s="17">
        <v>-25.370000000000005</v>
      </c>
      <c r="I98" s="20">
        <v>-0.12298817141749085</v>
      </c>
    </row>
    <row r="99" spans="2:9">
      <c r="B99" s="30">
        <v>18</v>
      </c>
      <c r="C99" s="50">
        <v>190.2</v>
      </c>
      <c r="D99" s="50">
        <v>168.63</v>
      </c>
      <c r="E99" s="13">
        <v>183.24</v>
      </c>
      <c r="F99" s="15">
        <v>195.51</v>
      </c>
      <c r="G99" s="16">
        <v>181.41</v>
      </c>
      <c r="H99" s="17">
        <v>-14.099999999999994</v>
      </c>
      <c r="I99" s="20">
        <v>-7.2119073193187E-2</v>
      </c>
    </row>
    <row r="100" spans="2:9">
      <c r="B100" s="30">
        <v>19</v>
      </c>
      <c r="C100" s="50">
        <v>190.54</v>
      </c>
      <c r="D100" s="50">
        <v>166.46</v>
      </c>
      <c r="E100" s="13">
        <v>182.7</v>
      </c>
      <c r="F100" s="15">
        <v>189.59</v>
      </c>
      <c r="G100" s="16">
        <v>181.22</v>
      </c>
      <c r="H100" s="17">
        <v>-8.3700000000000045</v>
      </c>
      <c r="I100" s="20">
        <v>-4.4147898095891147E-2</v>
      </c>
    </row>
    <row r="101" spans="2:9">
      <c r="B101" s="30">
        <v>20</v>
      </c>
      <c r="C101" s="50">
        <v>191.86</v>
      </c>
      <c r="D101" s="50">
        <v>166.62</v>
      </c>
      <c r="E101" s="13">
        <v>182.92</v>
      </c>
      <c r="F101" s="15">
        <v>179.2</v>
      </c>
      <c r="G101" s="16">
        <v>185.26</v>
      </c>
      <c r="H101" s="17">
        <v>6.0600000000000023</v>
      </c>
      <c r="I101" s="20">
        <v>3.3816964285714235E-2</v>
      </c>
    </row>
    <row r="102" spans="2:9">
      <c r="B102" s="30">
        <v>21</v>
      </c>
      <c r="C102" s="50">
        <v>192.52</v>
      </c>
      <c r="D102" s="50">
        <v>167.67</v>
      </c>
      <c r="E102" s="13">
        <v>187.57</v>
      </c>
      <c r="F102" s="15">
        <v>179.64</v>
      </c>
      <c r="G102" s="16">
        <v>190.14</v>
      </c>
      <c r="H102" s="17">
        <v>10.5</v>
      </c>
      <c r="I102" s="20">
        <v>5.845023380093517E-2</v>
      </c>
    </row>
    <row r="103" spans="2:9">
      <c r="B103" s="30">
        <v>22</v>
      </c>
      <c r="C103" s="50">
        <v>194.66</v>
      </c>
      <c r="D103" s="50">
        <v>168.79</v>
      </c>
      <c r="E103" s="13">
        <v>183.26</v>
      </c>
      <c r="F103" s="15">
        <v>184.89</v>
      </c>
      <c r="G103" s="16">
        <v>190.88</v>
      </c>
      <c r="H103" s="17">
        <v>5.9900000000000091</v>
      </c>
      <c r="I103" s="20">
        <v>3.2397641841094726E-2</v>
      </c>
    </row>
    <row r="104" spans="2:9">
      <c r="B104" s="30">
        <v>23</v>
      </c>
      <c r="C104" s="50">
        <v>192.69</v>
      </c>
      <c r="D104" s="50">
        <v>166.21</v>
      </c>
      <c r="E104" s="13">
        <v>200.77</v>
      </c>
      <c r="F104" s="15">
        <v>183.75</v>
      </c>
      <c r="G104" s="16">
        <v>193.45</v>
      </c>
      <c r="H104" s="17">
        <v>9.6999999999999886</v>
      </c>
      <c r="I104" s="20">
        <v>5.2789115646258544E-2</v>
      </c>
    </row>
    <row r="105" spans="2:9">
      <c r="B105" s="30">
        <v>24</v>
      </c>
      <c r="C105" s="50">
        <v>191.33</v>
      </c>
      <c r="D105" s="50">
        <v>170.22</v>
      </c>
      <c r="E105" s="13">
        <v>201.9</v>
      </c>
      <c r="F105" s="15">
        <v>188.07</v>
      </c>
      <c r="G105" s="16">
        <v>192.14</v>
      </c>
      <c r="H105" s="17">
        <v>4.0699999999999932</v>
      </c>
      <c r="I105" s="20">
        <v>2.1640878396341767E-2</v>
      </c>
    </row>
    <row r="106" spans="2:9">
      <c r="B106" s="30">
        <v>25</v>
      </c>
      <c r="C106" s="50">
        <v>192.71</v>
      </c>
      <c r="D106" s="50">
        <v>168.89</v>
      </c>
      <c r="E106" s="13">
        <v>201.45</v>
      </c>
      <c r="F106" s="15">
        <v>189.46</v>
      </c>
      <c r="G106" s="16">
        <v>188.02</v>
      </c>
      <c r="H106" s="17">
        <v>-1.4399999999999977</v>
      </c>
      <c r="I106" s="19">
        <v>-7.6005489285336791E-3</v>
      </c>
    </row>
    <row r="107" spans="2:9">
      <c r="B107" s="30">
        <v>26</v>
      </c>
      <c r="C107" s="50">
        <v>194.66</v>
      </c>
      <c r="D107" s="50">
        <v>168.65</v>
      </c>
      <c r="E107" s="13">
        <v>202.94928681529572</v>
      </c>
      <c r="F107" s="15">
        <v>188.4</v>
      </c>
      <c r="G107" s="16">
        <v>188.55</v>
      </c>
      <c r="H107" s="17">
        <v>0.15000000000000568</v>
      </c>
      <c r="I107" s="20">
        <v>7.9617834394918319E-4</v>
      </c>
    </row>
    <row r="108" spans="2:9">
      <c r="B108" s="30">
        <v>27</v>
      </c>
      <c r="C108" s="50">
        <v>190.15</v>
      </c>
      <c r="D108" s="50">
        <v>168.03</v>
      </c>
      <c r="E108" s="13">
        <v>202.8</v>
      </c>
      <c r="F108" s="15">
        <v>188.81</v>
      </c>
      <c r="G108" s="16">
        <v>188.56</v>
      </c>
      <c r="H108" s="17">
        <v>-0.25</v>
      </c>
      <c r="I108" s="20">
        <v>-1.3240824108892157E-3</v>
      </c>
    </row>
    <row r="109" spans="2:9">
      <c r="B109" s="30">
        <v>28</v>
      </c>
      <c r="C109" s="50">
        <v>185.83</v>
      </c>
      <c r="D109" s="50">
        <v>168.06</v>
      </c>
      <c r="E109" s="13">
        <v>206.39</v>
      </c>
      <c r="F109" s="15">
        <v>186.1</v>
      </c>
      <c r="G109" s="16">
        <v>188.59</v>
      </c>
      <c r="H109" s="17">
        <v>2.4900000000000091</v>
      </c>
      <c r="I109" s="20">
        <v>1.3379903277807692E-2</v>
      </c>
    </row>
    <row r="110" spans="2:9">
      <c r="B110" s="30">
        <v>29</v>
      </c>
      <c r="C110" s="50">
        <v>186.26</v>
      </c>
      <c r="D110" s="50">
        <v>168.03</v>
      </c>
      <c r="E110" s="13">
        <v>201.66</v>
      </c>
      <c r="F110" s="15">
        <v>174.2</v>
      </c>
      <c r="G110" s="16">
        <v>188.96</v>
      </c>
      <c r="H110" s="17">
        <v>14.760000000000019</v>
      </c>
      <c r="I110" s="20">
        <v>8.4730195177956436E-2</v>
      </c>
    </row>
    <row r="111" spans="2:9">
      <c r="B111" s="30">
        <v>30</v>
      </c>
      <c r="C111" s="50">
        <v>186.4</v>
      </c>
      <c r="D111" s="50">
        <v>168.8</v>
      </c>
      <c r="E111" s="13">
        <v>206.29</v>
      </c>
      <c r="F111" s="15">
        <v>174.99</v>
      </c>
      <c r="G111" s="16">
        <v>188.73</v>
      </c>
      <c r="H111" s="17">
        <v>13.739999999999981</v>
      </c>
      <c r="I111" s="20">
        <v>7.8518772501285694E-2</v>
      </c>
    </row>
    <row r="112" spans="2:9">
      <c r="B112" s="30">
        <v>31</v>
      </c>
      <c r="C112" s="50">
        <v>188.89</v>
      </c>
      <c r="D112" s="50">
        <v>166.32</v>
      </c>
      <c r="E112" s="13">
        <v>200.04</v>
      </c>
      <c r="F112" s="15">
        <v>176.94</v>
      </c>
      <c r="G112" s="16">
        <v>187.75</v>
      </c>
      <c r="H112" s="17">
        <v>10.810000000000002</v>
      </c>
      <c r="I112" s="20">
        <v>6.1094156211145112E-2</v>
      </c>
    </row>
    <row r="113" spans="2:9">
      <c r="B113" s="30">
        <v>32</v>
      </c>
      <c r="C113" s="50">
        <v>185.44</v>
      </c>
      <c r="D113" s="50">
        <v>167.39</v>
      </c>
      <c r="E113" s="13">
        <v>202.86</v>
      </c>
      <c r="F113" s="15">
        <v>179.04</v>
      </c>
      <c r="G113" s="40">
        <v>183.32</v>
      </c>
      <c r="H113" s="164">
        <v>4.2800000000000011</v>
      </c>
      <c r="I113" s="20">
        <v>2.3905272564789914E-2</v>
      </c>
    </row>
    <row r="114" spans="2:9">
      <c r="B114" s="30">
        <v>33</v>
      </c>
      <c r="C114" s="50">
        <v>189.97</v>
      </c>
      <c r="D114" s="50">
        <v>171.34</v>
      </c>
      <c r="E114" s="13">
        <v>206.77</v>
      </c>
      <c r="F114" s="15">
        <v>180.99</v>
      </c>
      <c r="G114" s="40">
        <v>184.38</v>
      </c>
      <c r="H114" s="164">
        <v>3.3899999999999864</v>
      </c>
      <c r="I114" s="20">
        <v>1.8730316592076912E-2</v>
      </c>
    </row>
    <row r="115" spans="2:9">
      <c r="B115" s="30">
        <v>34</v>
      </c>
      <c r="C115" s="50">
        <v>187.9</v>
      </c>
      <c r="D115" s="50">
        <v>173.73</v>
      </c>
      <c r="E115" s="13">
        <v>210.13</v>
      </c>
      <c r="F115" s="15">
        <v>181.53</v>
      </c>
      <c r="G115" s="16">
        <v>182.56</v>
      </c>
      <c r="H115" s="17">
        <v>1.0300000000000011</v>
      </c>
      <c r="I115" s="20">
        <v>5.6739932793476999E-3</v>
      </c>
    </row>
    <row r="116" spans="2:9">
      <c r="B116" s="30">
        <v>35</v>
      </c>
      <c r="C116" s="50">
        <v>187.57</v>
      </c>
      <c r="D116" s="50">
        <v>172.15</v>
      </c>
      <c r="E116" s="13">
        <v>207.82</v>
      </c>
      <c r="F116" s="15">
        <v>180.69</v>
      </c>
      <c r="G116" s="16">
        <v>177.78</v>
      </c>
      <c r="H116" s="17">
        <v>-2.9099999999999966</v>
      </c>
      <c r="I116" s="20">
        <v>-1.6104931097459696E-2</v>
      </c>
    </row>
    <row r="117" spans="2:9">
      <c r="B117" s="30">
        <v>36</v>
      </c>
      <c r="C117" s="50">
        <v>189.33</v>
      </c>
      <c r="D117" s="50">
        <v>175.03</v>
      </c>
      <c r="E117" s="13">
        <v>209.72</v>
      </c>
      <c r="F117" s="15">
        <v>182.79</v>
      </c>
      <c r="G117" s="16">
        <v>177.51</v>
      </c>
      <c r="H117" s="17">
        <v>-5.2800000000000011</v>
      </c>
      <c r="I117" s="19">
        <v>-2.8885606433612376E-2</v>
      </c>
    </row>
    <row r="118" spans="2:9">
      <c r="B118" s="30">
        <v>37</v>
      </c>
      <c r="C118" s="50">
        <v>188.76</v>
      </c>
      <c r="D118" s="50">
        <v>170.71</v>
      </c>
      <c r="E118" s="13">
        <v>209.69</v>
      </c>
      <c r="F118" s="15">
        <v>183.3</v>
      </c>
      <c r="G118" s="16">
        <v>177.24</v>
      </c>
      <c r="H118" s="17">
        <v>-6.06</v>
      </c>
      <c r="I118" s="20">
        <v>-3.3099999999999997E-2</v>
      </c>
    </row>
    <row r="119" spans="2:9">
      <c r="B119" s="30">
        <v>38</v>
      </c>
      <c r="C119" s="50">
        <v>180.59</v>
      </c>
      <c r="D119" s="50">
        <v>168.52</v>
      </c>
      <c r="E119" s="13">
        <v>209.15</v>
      </c>
      <c r="F119" s="15">
        <v>181.87</v>
      </c>
      <c r="G119" s="16">
        <v>178.08</v>
      </c>
      <c r="H119" s="17">
        <v>-3.789999999999992</v>
      </c>
      <c r="I119" s="20">
        <v>-2.0839060867652637E-2</v>
      </c>
    </row>
    <row r="120" spans="2:9">
      <c r="B120" s="30">
        <v>39</v>
      </c>
      <c r="C120" s="50">
        <v>178.57</v>
      </c>
      <c r="D120" s="50">
        <v>165.43</v>
      </c>
      <c r="E120" s="13">
        <v>208.64</v>
      </c>
      <c r="F120" s="15">
        <v>174.3</v>
      </c>
      <c r="G120" s="16">
        <v>177.18</v>
      </c>
      <c r="H120" s="17">
        <v>2.8799999999999955</v>
      </c>
      <c r="I120" s="20">
        <v>1.6523235800344205E-2</v>
      </c>
    </row>
    <row r="121" spans="2:9">
      <c r="B121" s="30">
        <v>40</v>
      </c>
      <c r="C121" s="50">
        <v>175</v>
      </c>
      <c r="D121" s="50">
        <v>162.05000000000001</v>
      </c>
      <c r="E121" s="13">
        <v>209.8</v>
      </c>
      <c r="F121" s="15">
        <v>174.65</v>
      </c>
      <c r="G121" s="16">
        <v>173.76</v>
      </c>
      <c r="H121" s="17">
        <v>-0.89000000000001478</v>
      </c>
      <c r="I121" s="20">
        <v>-5.0959060979102189E-3</v>
      </c>
    </row>
    <row r="122" spans="2:9">
      <c r="B122" s="30">
        <v>41</v>
      </c>
      <c r="C122" s="50">
        <v>172.78</v>
      </c>
      <c r="D122" s="50">
        <v>163.53</v>
      </c>
      <c r="E122" s="13">
        <v>210.69</v>
      </c>
      <c r="F122" s="15">
        <v>174.32</v>
      </c>
      <c r="G122" s="16">
        <v>174.03</v>
      </c>
      <c r="H122" s="17">
        <v>-0.28999999999999204</v>
      </c>
      <c r="I122" s="20">
        <v>-1.6636071592472934E-3</v>
      </c>
    </row>
    <row r="123" spans="2:9">
      <c r="B123" s="30">
        <v>42</v>
      </c>
      <c r="C123" s="50">
        <v>171.48</v>
      </c>
      <c r="D123" s="50">
        <v>161.56</v>
      </c>
      <c r="E123" s="13">
        <v>209.81</v>
      </c>
      <c r="F123" s="15">
        <v>174.16</v>
      </c>
      <c r="G123" s="16">
        <v>173.8</v>
      </c>
      <c r="H123" s="17">
        <v>-0.35999999999998522</v>
      </c>
      <c r="I123" s="20">
        <v>-2.0670647680293142E-3</v>
      </c>
    </row>
    <row r="124" spans="2:9">
      <c r="B124" s="30">
        <v>43</v>
      </c>
      <c r="C124" s="50">
        <v>171.35</v>
      </c>
      <c r="D124" s="50">
        <v>161.59</v>
      </c>
      <c r="E124" s="13">
        <v>209.71</v>
      </c>
      <c r="F124" s="15">
        <v>174.26</v>
      </c>
      <c r="G124" s="40">
        <v>172.07</v>
      </c>
      <c r="H124" s="17">
        <v>-2.1899999999999977</v>
      </c>
      <c r="I124" s="20">
        <v>-1.2567427981177492E-2</v>
      </c>
    </row>
    <row r="125" spans="2:9">
      <c r="B125" s="30">
        <v>44</v>
      </c>
      <c r="C125" s="50">
        <v>168.64</v>
      </c>
      <c r="D125" s="50">
        <v>160.84</v>
      </c>
      <c r="E125" s="13">
        <v>209.38</v>
      </c>
      <c r="F125" s="15">
        <v>173.88</v>
      </c>
      <c r="G125" s="40">
        <v>168.55</v>
      </c>
      <c r="H125" s="17">
        <v>-5.3299999999999841</v>
      </c>
      <c r="I125" s="41">
        <v>-3.0653324131584947E-2</v>
      </c>
    </row>
    <row r="126" spans="2:9">
      <c r="B126" s="30">
        <v>45</v>
      </c>
      <c r="C126" s="50">
        <v>167.92</v>
      </c>
      <c r="D126" s="50">
        <v>160.96</v>
      </c>
      <c r="E126" s="13">
        <v>209.46</v>
      </c>
      <c r="F126" s="15">
        <v>173.41</v>
      </c>
      <c r="G126" s="40">
        <v>169.42</v>
      </c>
      <c r="H126" s="17">
        <v>-3.9900000000000091</v>
      </c>
      <c r="I126" s="20">
        <v>-2.3009053687791936E-2</v>
      </c>
    </row>
    <row r="127" spans="2:9">
      <c r="B127" s="30">
        <v>46</v>
      </c>
      <c r="C127" s="50">
        <v>168.06</v>
      </c>
      <c r="D127" s="50">
        <v>161.15</v>
      </c>
      <c r="E127" s="13">
        <v>210.05</v>
      </c>
      <c r="F127" s="15">
        <v>163.62</v>
      </c>
      <c r="G127" s="16">
        <v>169.07</v>
      </c>
      <c r="H127" s="17">
        <v>5.4499999999999886</v>
      </c>
      <c r="I127" s="20">
        <v>3.3308886444199937E-2</v>
      </c>
    </row>
    <row r="128" spans="2:9">
      <c r="B128" s="30">
        <v>47</v>
      </c>
      <c r="C128" s="50">
        <v>168.29</v>
      </c>
      <c r="D128" s="50">
        <v>160.69</v>
      </c>
      <c r="E128" s="13">
        <v>213.64</v>
      </c>
      <c r="F128" s="15">
        <v>162.18</v>
      </c>
      <c r="G128" s="16">
        <v>168.79</v>
      </c>
      <c r="H128" s="17">
        <v>6.6099999999999852</v>
      </c>
      <c r="I128" s="20">
        <v>4.0757183376495254E-2</v>
      </c>
    </row>
    <row r="129" spans="2:9">
      <c r="B129" s="30">
        <v>48</v>
      </c>
      <c r="C129" s="50">
        <v>168.77</v>
      </c>
      <c r="D129" s="50">
        <v>160.69999999999999</v>
      </c>
      <c r="E129" s="13">
        <v>220.89</v>
      </c>
      <c r="F129" s="15">
        <v>153.11000000000001</v>
      </c>
      <c r="G129" s="16">
        <v>168.38</v>
      </c>
      <c r="H129" s="17">
        <v>15.269999999999982</v>
      </c>
      <c r="I129" s="20">
        <v>9.9732218666318095E-2</v>
      </c>
    </row>
    <row r="130" spans="2:9">
      <c r="B130" s="30">
        <v>49</v>
      </c>
      <c r="C130" s="50">
        <v>168.5</v>
      </c>
      <c r="D130" s="50">
        <v>160.25</v>
      </c>
      <c r="E130" s="13">
        <v>224.59</v>
      </c>
      <c r="F130" s="15">
        <v>154.15</v>
      </c>
      <c r="G130" s="16">
        <v>168.87</v>
      </c>
      <c r="H130" s="17">
        <v>14.719999999999999</v>
      </c>
      <c r="I130" s="20">
        <v>9.5491404476159669E-2</v>
      </c>
    </row>
    <row r="131" spans="2:9">
      <c r="B131" s="30">
        <v>50</v>
      </c>
      <c r="C131" s="50">
        <v>168.28</v>
      </c>
      <c r="D131" s="50">
        <v>160.74</v>
      </c>
      <c r="E131" s="13">
        <v>228.87</v>
      </c>
      <c r="F131" s="15">
        <v>152.74</v>
      </c>
      <c r="G131" s="16">
        <v>168.48</v>
      </c>
      <c r="H131" s="17">
        <v>15.739999999999981</v>
      </c>
      <c r="I131" s="20">
        <v>0.10305093623150441</v>
      </c>
    </row>
    <row r="132" spans="2:9">
      <c r="B132" s="30">
        <v>51</v>
      </c>
      <c r="C132" s="50">
        <v>164.52</v>
      </c>
      <c r="D132" s="50">
        <v>162.12</v>
      </c>
      <c r="E132" s="13">
        <v>227</v>
      </c>
      <c r="F132" s="15">
        <v>152.03</v>
      </c>
      <c r="G132" s="16"/>
      <c r="H132" s="17"/>
      <c r="I132" s="20"/>
    </row>
    <row r="133" spans="2:9">
      <c r="B133" s="54">
        <v>52</v>
      </c>
      <c r="C133" s="50">
        <v>163.05000000000001</v>
      </c>
      <c r="D133" s="53">
        <v>161.93</v>
      </c>
      <c r="E133" s="13">
        <v>219.77</v>
      </c>
      <c r="F133" s="15">
        <v>153.44</v>
      </c>
      <c r="G133" s="16"/>
      <c r="H133" s="17"/>
      <c r="I133" s="20"/>
    </row>
    <row r="136" spans="2:9">
      <c r="C136" s="4"/>
    </row>
    <row r="137" spans="2:9">
      <c r="B137" s="87" t="s">
        <v>90</v>
      </c>
    </row>
  </sheetData>
  <conditionalFormatting sqref="BA4 B100 B93 D93 D100">
    <cfRule type="cellIs" dxfId="101" priority="54" stopIfTrue="1" operator="lessThanOrEqual">
      <formula>0</formula>
    </cfRule>
  </conditionalFormatting>
  <conditionalFormatting sqref="AU11:AU63 AV6:AV10 BA5 I5">
    <cfRule type="cellIs" dxfId="100" priority="55" stopIfTrue="1" operator="lessThan">
      <formula>0</formula>
    </cfRule>
  </conditionalFormatting>
  <conditionalFormatting sqref="I4">
    <cfRule type="cellIs" dxfId="99" priority="50" stopIfTrue="1" operator="lessThanOrEqual">
      <formula>0</formula>
    </cfRule>
  </conditionalFormatting>
  <conditionalFormatting sqref="H82">
    <cfRule type="cellIs" dxfId="98" priority="39" stopIfTrue="1" operator="lessThanOrEqual">
      <formula>0</formula>
    </cfRule>
  </conditionalFormatting>
  <conditionalFormatting sqref="I82:I94 I130:I133 I96:I128">
    <cfRule type="cellIs" dxfId="97" priority="37" stopIfTrue="1" operator="lessThan">
      <formula>0</formula>
    </cfRule>
  </conditionalFormatting>
  <conditionalFormatting sqref="F82:F84">
    <cfRule type="cellIs" dxfId="96" priority="45" stopIfTrue="1" operator="greaterThanOrEqual">
      <formula>0</formula>
    </cfRule>
    <cfRule type="cellIs" dxfId="95" priority="46" stopIfTrue="1" operator="lessThan">
      <formula>0</formula>
    </cfRule>
  </conditionalFormatting>
  <conditionalFormatting sqref="G130:G133 G82:G94 G96:G128">
    <cfRule type="cellIs" dxfId="94" priority="47" stopIfTrue="1" operator="lessThanOrEqual">
      <formula>0</formula>
    </cfRule>
  </conditionalFormatting>
  <conditionalFormatting sqref="F86:F133">
    <cfRule type="cellIs" dxfId="93" priority="43" stopIfTrue="1" operator="greaterThanOrEqual">
      <formula>0</formula>
    </cfRule>
    <cfRule type="cellIs" dxfId="92" priority="44" stopIfTrue="1" operator="lessThan">
      <formula>0</formula>
    </cfRule>
  </conditionalFormatting>
  <conditionalFormatting sqref="F85">
    <cfRule type="cellIs" dxfId="91" priority="41" stopIfTrue="1" operator="greaterThanOrEqual">
      <formula>0</formula>
    </cfRule>
    <cfRule type="cellIs" dxfId="90" priority="42" stopIfTrue="1" operator="lessThan">
      <formula>0</formula>
    </cfRule>
  </conditionalFormatting>
  <conditionalFormatting sqref="H82:H94 H130:H133 H96:H128">
    <cfRule type="cellIs" dxfId="89" priority="40" stopIfTrue="1" operator="lessThan">
      <formula>0</formula>
    </cfRule>
  </conditionalFormatting>
  <conditionalFormatting sqref="H83:H94 H130:H133 H96:H128">
    <cfRule type="cellIs" dxfId="88" priority="38" stopIfTrue="1" operator="lessThanOrEqual">
      <formula>0</formula>
    </cfRule>
  </conditionalFormatting>
  <conditionalFormatting sqref="G129">
    <cfRule type="cellIs" dxfId="87" priority="23" stopIfTrue="1" operator="lessThanOrEqual">
      <formula>0</formula>
    </cfRule>
  </conditionalFormatting>
  <conditionalFormatting sqref="H129">
    <cfRule type="cellIs" dxfId="86" priority="22" stopIfTrue="1" operator="lessThan">
      <formula>0</formula>
    </cfRule>
  </conditionalFormatting>
  <conditionalFormatting sqref="H129">
    <cfRule type="cellIs" dxfId="85" priority="21" stopIfTrue="1" operator="lessThanOrEqual">
      <formula>0</formula>
    </cfRule>
  </conditionalFormatting>
  <conditionalFormatting sqref="I129">
    <cfRule type="cellIs" dxfId="84" priority="20" stopIfTrue="1" operator="lessThan">
      <formula>0</formula>
    </cfRule>
  </conditionalFormatting>
  <conditionalFormatting sqref="I10">
    <cfRule type="cellIs" dxfId="83" priority="17" stopIfTrue="1" operator="lessThan">
      <formula>0</formula>
    </cfRule>
  </conditionalFormatting>
  <conditionalFormatting sqref="I6">
    <cfRule type="cellIs" dxfId="82" priority="15" stopIfTrue="1" operator="lessThan">
      <formula>0</formula>
    </cfRule>
  </conditionalFormatting>
  <conditionalFormatting sqref="I7">
    <cfRule type="cellIs" dxfId="81" priority="14" stopIfTrue="1" operator="lessThan">
      <formula>0</formula>
    </cfRule>
  </conditionalFormatting>
  <conditionalFormatting sqref="I8:I9">
    <cfRule type="cellIs" dxfId="80" priority="13" stopIfTrue="1" operator="lessThan">
      <formula>0</formula>
    </cfRule>
  </conditionalFormatting>
  <conditionalFormatting sqref="I11:I12">
    <cfRule type="cellIs" dxfId="79" priority="12" stopIfTrue="1" operator="lessThan">
      <formula>0</formula>
    </cfRule>
  </conditionalFormatting>
  <conditionalFormatting sqref="I13:I16">
    <cfRule type="cellIs" dxfId="78" priority="11" stopIfTrue="1" operator="lessThan">
      <formula>0</formula>
    </cfRule>
  </conditionalFormatting>
  <conditionalFormatting sqref="I95">
    <cfRule type="cellIs" dxfId="77" priority="6" stopIfTrue="1" operator="lessThan">
      <formula>0</formula>
    </cfRule>
  </conditionalFormatting>
  <conditionalFormatting sqref="G95">
    <cfRule type="cellIs" dxfId="76" priority="9" stopIfTrue="1" operator="lessThanOrEqual">
      <formula>0</formula>
    </cfRule>
  </conditionalFormatting>
  <conditionalFormatting sqref="H95">
    <cfRule type="cellIs" dxfId="75" priority="8" stopIfTrue="1" operator="lessThan">
      <formula>0</formula>
    </cfRule>
  </conditionalFormatting>
  <conditionalFormatting sqref="H95">
    <cfRule type="cellIs" dxfId="74" priority="7" stopIfTrue="1" operator="lessThanOrEqual">
      <formula>0</formula>
    </cfRule>
  </conditionalFormatting>
  <conditionalFormatting sqref="I18">
    <cfRule type="cellIs" dxfId="73" priority="4" stopIfTrue="1" operator="lessThan">
      <formula>0</formula>
    </cfRule>
  </conditionalFormatting>
  <conditionalFormatting sqref="I17">
    <cfRule type="cellIs" dxfId="72" priority="3" stopIfTrue="1" operator="lessThan">
      <formula>0</formula>
    </cfRule>
  </conditionalFormatting>
  <conditionalFormatting sqref="I19:I39">
    <cfRule type="cellIs" dxfId="71" priority="2" stopIfTrue="1" operator="lessThan">
      <formula>0</formula>
    </cfRule>
  </conditionalFormatting>
  <conditionalFormatting sqref="I40:I55">
    <cfRule type="cellIs" dxfId="7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7"/>
  <sheetViews>
    <sheetView zoomScaleNormal="100" workbookViewId="0">
      <selection activeCell="G131" sqref="G131:H131"/>
    </sheetView>
  </sheetViews>
  <sheetFormatPr defaultRowHeight="15.05"/>
  <cols>
    <col min="1" max="1" width="9.109375" customWidth="1"/>
    <col min="2" max="2" width="15.33203125" customWidth="1"/>
    <col min="3" max="3" width="13.33203125" customWidth="1"/>
    <col min="4" max="4" width="13.5546875" customWidth="1"/>
    <col min="5" max="5" width="17.109375" customWidth="1"/>
    <col min="6" max="6" width="14.44140625" customWidth="1"/>
    <col min="7" max="7" width="22.109375" customWidth="1"/>
    <col min="8" max="8" width="28" customWidth="1"/>
    <col min="9" max="9" width="23.33203125" customWidth="1"/>
  </cols>
  <sheetData>
    <row r="1" spans="2:9">
      <c r="B1" s="87" t="s">
        <v>94</v>
      </c>
      <c r="C1" s="4"/>
    </row>
    <row r="3" spans="2:9" ht="15.75" thickBot="1"/>
    <row r="4" spans="2:9" ht="15.75" thickBot="1">
      <c r="B4" s="47"/>
      <c r="C4" s="2"/>
      <c r="D4" s="42" t="s">
        <v>11</v>
      </c>
      <c r="E4" s="43" t="s">
        <v>92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13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14">
        <v>-8.1550897775233278E-3</v>
      </c>
    </row>
    <row r="6" spans="2:9">
      <c r="B6" s="2"/>
      <c r="C6" s="2"/>
      <c r="D6" s="113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14">
        <v>9.1597547782185096E-3</v>
      </c>
    </row>
    <row r="7" spans="2:9">
      <c r="B7" s="2"/>
      <c r="C7" s="2"/>
      <c r="D7" s="113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14">
        <v>-6.4322469982845965E-3</v>
      </c>
    </row>
    <row r="8" spans="2:9">
      <c r="B8" s="2"/>
      <c r="C8" s="2" t="s">
        <v>36</v>
      </c>
      <c r="D8" s="113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14">
        <v>9.4231045892676502E-3</v>
      </c>
    </row>
    <row r="9" spans="2:9">
      <c r="B9" s="2"/>
      <c r="C9" s="2"/>
      <c r="D9" s="113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14">
        <v>-6.698496401339904E-3</v>
      </c>
    </row>
    <row r="10" spans="2:9">
      <c r="B10" s="2"/>
      <c r="C10" s="2"/>
      <c r="D10" s="113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14">
        <v>8.6089389482757461E-4</v>
      </c>
    </row>
    <row r="11" spans="2:9">
      <c r="D11" s="113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14">
        <f t="shared" ref="I11" si="1">(G11/G10)-1</f>
        <v>2.9531933194753002E-2</v>
      </c>
    </row>
    <row r="12" spans="2:9">
      <c r="D12" s="113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14">
        <v>1.1557474065306605E-2</v>
      </c>
    </row>
    <row r="13" spans="2:9">
      <c r="D13" s="113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14">
        <v>6.3459288319911877E-2</v>
      </c>
    </row>
    <row r="14" spans="2:9">
      <c r="D14" s="113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14">
        <v>5.3468840021466901E-2</v>
      </c>
    </row>
    <row r="15" spans="2:9">
      <c r="D15" s="113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14">
        <v>4.0292868948571536E-2</v>
      </c>
    </row>
    <row r="16" spans="2:9">
      <c r="D16" s="113">
        <v>12</v>
      </c>
      <c r="E16" s="6">
        <v>860</v>
      </c>
      <c r="F16" s="6">
        <v>86357</v>
      </c>
      <c r="G16" s="3">
        <v>170.58</v>
      </c>
      <c r="H16" s="3">
        <v>1.25</v>
      </c>
      <c r="I16" s="114">
        <v>7.3820350794306933E-3</v>
      </c>
    </row>
    <row r="17" spans="3:9">
      <c r="D17" s="113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14">
        <v>-3.9277758236605509E-3</v>
      </c>
    </row>
    <row r="18" spans="3:9">
      <c r="D18" s="113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14">
        <v>6.3563062797953318E-3</v>
      </c>
    </row>
    <row r="19" spans="3:9">
      <c r="D19" s="113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14">
        <v>-1.0000584829522263E-2</v>
      </c>
    </row>
    <row r="20" spans="3:9">
      <c r="D20" s="113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14">
        <v>-5.9073724007563388E-4</v>
      </c>
    </row>
    <row r="21" spans="3:9">
      <c r="D21" s="113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14">
        <v>-1.7318832013240359E-2</v>
      </c>
    </row>
    <row r="22" spans="3:9">
      <c r="D22" s="113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14">
        <v>-1.1368421052631472E-2</v>
      </c>
    </row>
    <row r="23" spans="3:9">
      <c r="D23" s="113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14">
        <v>6.5709418349961801E-3</v>
      </c>
    </row>
    <row r="24" spans="3:9">
      <c r="D24" s="113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14">
        <v>1.7710348162475853E-2</v>
      </c>
    </row>
    <row r="25" spans="3:9">
      <c r="D25" s="113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14">
        <v>3.4685514046445265E-2</v>
      </c>
    </row>
    <row r="26" spans="3:9">
      <c r="D26" s="113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14">
        <v>5.5105906664369986E-3</v>
      </c>
    </row>
    <row r="27" spans="3:9">
      <c r="D27" s="113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14">
        <v>1.9809328081292543E-2</v>
      </c>
    </row>
    <row r="28" spans="3:9">
      <c r="D28" s="113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14">
        <v>-8.0609046126287609E-3</v>
      </c>
    </row>
    <row r="29" spans="3:9">
      <c r="D29" s="113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14">
        <v>-1.8848758465011106E-2</v>
      </c>
    </row>
    <row r="30" spans="3:9">
      <c r="D30" s="113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14">
        <v>-1.1503508570120946E-4</v>
      </c>
    </row>
    <row r="31" spans="3:9">
      <c r="C31" s="4"/>
      <c r="D31" s="113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14">
        <v>-4.6019328117818947E-4</v>
      </c>
    </row>
    <row r="32" spans="3:9">
      <c r="C32" s="4"/>
      <c r="D32" s="113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14">
        <v>2.1869244935543986E-3</v>
      </c>
    </row>
    <row r="33" spans="3:9">
      <c r="C33" s="4"/>
      <c r="D33" s="113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14">
        <v>2.297002411852489E-3</v>
      </c>
    </row>
    <row r="34" spans="3:9">
      <c r="C34" s="4"/>
      <c r="D34" s="113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14">
        <v>5.7293457087204125E-4</v>
      </c>
    </row>
    <row r="35" spans="3:9">
      <c r="C35" s="4"/>
      <c r="D35" s="113">
        <v>31</v>
      </c>
      <c r="E35" s="6">
        <v>902</v>
      </c>
      <c r="F35" s="6">
        <v>89569</v>
      </c>
      <c r="G35" s="3">
        <v>173.14</v>
      </c>
      <c r="H35" s="3">
        <v>-1.5</v>
      </c>
      <c r="I35" s="114">
        <v>-8.5890975721484297E-3</v>
      </c>
    </row>
    <row r="36" spans="3:9">
      <c r="C36" s="4"/>
      <c r="D36" s="113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14">
        <v>-1.3110777405567653E-2</v>
      </c>
    </row>
    <row r="37" spans="3:9">
      <c r="C37" s="4"/>
      <c r="D37" s="113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14">
        <v>2.3994849885877745E-3</v>
      </c>
    </row>
    <row r="38" spans="3:9">
      <c r="C38" s="4"/>
      <c r="D38" s="113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14">
        <v>-7.1812237272301793E-3</v>
      </c>
    </row>
    <row r="39" spans="3:9">
      <c r="C39" s="4"/>
      <c r="D39" s="113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14">
        <v>-2.3404880917377358E-2</v>
      </c>
    </row>
    <row r="40" spans="3:9">
      <c r="C40" s="4"/>
      <c r="D40" s="113">
        <v>36</v>
      </c>
      <c r="E40" s="6">
        <v>837</v>
      </c>
      <c r="F40" s="6">
        <v>80987</v>
      </c>
      <c r="G40" s="3">
        <v>165.07</v>
      </c>
      <c r="H40" s="3">
        <v>-1</v>
      </c>
      <c r="I40" s="114">
        <v>-6.0215571746853325E-3</v>
      </c>
    </row>
    <row r="41" spans="3:9">
      <c r="C41" s="4"/>
      <c r="D41" s="113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14">
        <v>-1.6999999999999999E-3</v>
      </c>
    </row>
    <row r="42" spans="3:9">
      <c r="C42" s="4"/>
      <c r="D42" s="113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73">
        <v>3.0341646944598288E-4</v>
      </c>
    </row>
    <row r="43" spans="3:9">
      <c r="C43" s="4"/>
      <c r="D43" s="113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73">
        <v>-4.7925260859014163E-3</v>
      </c>
    </row>
    <row r="44" spans="3:9">
      <c r="C44" s="4"/>
      <c r="D44" s="113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73">
        <v>-1.96281621456873E-2</v>
      </c>
    </row>
    <row r="45" spans="3:9">
      <c r="C45" s="4"/>
      <c r="D45" s="113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73">
        <v>-6.6529876266866461E-3</v>
      </c>
    </row>
    <row r="46" spans="3:9">
      <c r="C46" s="4"/>
      <c r="D46" s="113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73">
        <v>4.4441662493741596E-3</v>
      </c>
    </row>
    <row r="47" spans="3:9">
      <c r="C47" s="4"/>
      <c r="D47" s="113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73">
        <v>-8.1012027170179746E-4</v>
      </c>
    </row>
    <row r="48" spans="3:9">
      <c r="C48" s="4"/>
      <c r="D48" s="113">
        <v>44</v>
      </c>
      <c r="E48" s="6">
        <v>458</v>
      </c>
      <c r="F48" s="6">
        <v>46273</v>
      </c>
      <c r="G48" s="3">
        <v>153.62</v>
      </c>
      <c r="H48" s="3">
        <v>-6.7199999999999989</v>
      </c>
      <c r="I48" s="173">
        <v>-4.1910939254085067E-2</v>
      </c>
    </row>
    <row r="49" spans="2:9">
      <c r="C49" s="4"/>
      <c r="D49" s="113">
        <v>45</v>
      </c>
      <c r="E49" s="6">
        <v>481</v>
      </c>
      <c r="F49" s="6">
        <v>48786</v>
      </c>
      <c r="G49" s="3">
        <v>155.13</v>
      </c>
      <c r="H49" s="3">
        <v>1.5099999999999909</v>
      </c>
      <c r="I49" s="173">
        <v>9.8294492904569264E-3</v>
      </c>
    </row>
    <row r="50" spans="2:9">
      <c r="C50" s="4"/>
      <c r="D50" s="113">
        <v>46</v>
      </c>
      <c r="E50" s="6">
        <v>636</v>
      </c>
      <c r="F50" s="6">
        <v>64044</v>
      </c>
      <c r="G50" s="3">
        <v>153.91</v>
      </c>
      <c r="H50" s="3">
        <v>-1.2199999999999989</v>
      </c>
      <c r="I50" s="173">
        <v>-7.8643718171855781E-3</v>
      </c>
    </row>
    <row r="51" spans="2:9">
      <c r="C51" s="4"/>
      <c r="D51" s="113">
        <v>47</v>
      </c>
      <c r="E51" s="6">
        <v>624</v>
      </c>
      <c r="F51" s="6">
        <v>62200</v>
      </c>
      <c r="G51" s="3">
        <v>155.56</v>
      </c>
      <c r="H51" s="3">
        <v>1.6500000000000057</v>
      </c>
      <c r="I51" s="173">
        <v>1.0720550971346832E-2</v>
      </c>
    </row>
    <row r="52" spans="2:9">
      <c r="C52" s="4"/>
      <c r="D52" s="113">
        <v>48</v>
      </c>
      <c r="E52" s="6">
        <v>729</v>
      </c>
      <c r="F52" s="6">
        <v>71798</v>
      </c>
      <c r="G52" s="3">
        <v>153.43</v>
      </c>
      <c r="H52" s="3">
        <v>-2.1299999999999955</v>
      </c>
      <c r="I52" s="173">
        <v>-1.3692465929544873E-2</v>
      </c>
    </row>
    <row r="53" spans="2:9">
      <c r="C53" s="4"/>
      <c r="D53" s="113">
        <v>49</v>
      </c>
      <c r="E53" s="6">
        <v>665</v>
      </c>
      <c r="F53" s="6">
        <v>67712</v>
      </c>
      <c r="G53" s="3">
        <v>154.12</v>
      </c>
      <c r="H53" s="3">
        <v>0.68999999999999773</v>
      </c>
      <c r="I53" s="173">
        <v>4.4971648308673728E-3</v>
      </c>
    </row>
    <row r="54" spans="2:9">
      <c r="C54" s="4"/>
      <c r="D54" s="113">
        <v>50</v>
      </c>
      <c r="E54" s="6">
        <v>903</v>
      </c>
      <c r="F54" s="6">
        <v>91319</v>
      </c>
      <c r="G54" s="3">
        <v>154.86000000000001</v>
      </c>
      <c r="H54" s="3">
        <v>0.74000000000000909</v>
      </c>
      <c r="I54" s="173">
        <v>4.8014534129250386E-3</v>
      </c>
    </row>
    <row r="55" spans="2:9">
      <c r="C55" s="4"/>
      <c r="E55" s="148"/>
      <c r="F55" s="148"/>
      <c r="G55" s="149"/>
      <c r="H55" s="149"/>
      <c r="I55" s="150"/>
    </row>
    <row r="56" spans="2:9">
      <c r="B56" s="87" t="s">
        <v>97</v>
      </c>
    </row>
    <row r="78" spans="2:3">
      <c r="C78" s="4"/>
    </row>
    <row r="79" spans="2:3">
      <c r="B79" s="87" t="s">
        <v>91</v>
      </c>
      <c r="C79" s="4"/>
    </row>
    <row r="80" spans="2:3" ht="15.75" thickBot="1">
      <c r="B80" s="4"/>
      <c r="C80" s="57"/>
    </row>
    <row r="81" spans="2:9" ht="15.75" thickBot="1">
      <c r="B81" s="88" t="s">
        <v>20</v>
      </c>
      <c r="C81" s="94" t="s">
        <v>38</v>
      </c>
      <c r="D81" s="94" t="s">
        <v>21</v>
      </c>
      <c r="E81" s="32" t="s">
        <v>22</v>
      </c>
      <c r="F81" s="9" t="s">
        <v>23</v>
      </c>
      <c r="G81" s="10" t="s">
        <v>27</v>
      </c>
      <c r="H81" s="11" t="s">
        <v>30</v>
      </c>
      <c r="I81" s="12" t="s">
        <v>31</v>
      </c>
    </row>
    <row r="82" spans="2:9">
      <c r="B82" s="89">
        <v>1</v>
      </c>
      <c r="C82" s="53">
        <v>161.28</v>
      </c>
      <c r="D82" s="53">
        <v>152.26</v>
      </c>
      <c r="E82" s="93">
        <v>148.01</v>
      </c>
      <c r="F82" s="14">
        <v>202.97</v>
      </c>
      <c r="G82" s="16">
        <v>138.65</v>
      </c>
      <c r="H82" s="17">
        <v>-64.319999999999993</v>
      </c>
      <c r="I82" s="18">
        <v>-0.31689412228408131</v>
      </c>
    </row>
    <row r="83" spans="2:9">
      <c r="B83" s="90">
        <v>2</v>
      </c>
      <c r="C83" s="53">
        <v>162.76</v>
      </c>
      <c r="D83" s="53">
        <v>152.33000000000001</v>
      </c>
      <c r="E83" s="93">
        <v>150.57</v>
      </c>
      <c r="F83" s="14">
        <v>204.13</v>
      </c>
      <c r="G83" s="16">
        <v>139.91999999999999</v>
      </c>
      <c r="H83" s="17">
        <v>-64.210000000000008</v>
      </c>
      <c r="I83" s="19">
        <v>-0.31455445059520903</v>
      </c>
    </row>
    <row r="84" spans="2:9">
      <c r="B84" s="90">
        <v>3</v>
      </c>
      <c r="C84" s="53">
        <v>158.47999999999999</v>
      </c>
      <c r="D84" s="53">
        <v>148.41999999999999</v>
      </c>
      <c r="E84" s="93">
        <v>150.12</v>
      </c>
      <c r="F84" s="14">
        <v>195.15</v>
      </c>
      <c r="G84" s="16">
        <v>139.02000000000001</v>
      </c>
      <c r="H84" s="17">
        <v>-56.129999999999995</v>
      </c>
      <c r="I84" s="20">
        <v>-0.28762490392006146</v>
      </c>
    </row>
    <row r="85" spans="2:9">
      <c r="B85" s="90">
        <v>4</v>
      </c>
      <c r="C85" s="53">
        <v>158.6</v>
      </c>
      <c r="D85" s="53">
        <v>147.41999999999999</v>
      </c>
      <c r="E85" s="93">
        <v>147.52000000000001</v>
      </c>
      <c r="F85" s="14">
        <v>189.75</v>
      </c>
      <c r="G85" s="16">
        <v>140.33000000000001</v>
      </c>
      <c r="H85" s="17">
        <v>-49.419999999999987</v>
      </c>
      <c r="I85" s="20">
        <v>-0.26044795783926211</v>
      </c>
    </row>
    <row r="86" spans="2:9">
      <c r="B86" s="90">
        <v>5</v>
      </c>
      <c r="C86" s="53">
        <v>161.78</v>
      </c>
      <c r="D86" s="53">
        <v>145.66</v>
      </c>
      <c r="E86" s="93">
        <v>148.72</v>
      </c>
      <c r="F86" s="15">
        <v>191.4</v>
      </c>
      <c r="G86" s="16">
        <v>139.38999999999999</v>
      </c>
      <c r="H86" s="17">
        <v>-52.010000000000019</v>
      </c>
      <c r="I86" s="20">
        <v>-0.27173458725182875</v>
      </c>
    </row>
    <row r="87" spans="2:9">
      <c r="B87" s="90">
        <v>6</v>
      </c>
      <c r="C87" s="53">
        <v>158.75</v>
      </c>
      <c r="D87" s="53">
        <v>146.82</v>
      </c>
      <c r="E87" s="93">
        <v>148.29</v>
      </c>
      <c r="F87" s="15">
        <v>194.6</v>
      </c>
      <c r="G87" s="16">
        <v>139.51</v>
      </c>
      <c r="H87" s="17">
        <v>-55.09</v>
      </c>
      <c r="I87" s="20">
        <v>-0.28309352517985609</v>
      </c>
    </row>
    <row r="88" spans="2:9">
      <c r="B88" s="90">
        <v>7</v>
      </c>
      <c r="C88" s="53">
        <v>156.96</v>
      </c>
      <c r="D88" s="53">
        <v>152.85</v>
      </c>
      <c r="E88" s="93">
        <v>150.61000000000001</v>
      </c>
      <c r="F88" s="15">
        <v>193.63</v>
      </c>
      <c r="G88" s="16">
        <v>143.63</v>
      </c>
      <c r="H88" s="17">
        <v>-50</v>
      </c>
      <c r="I88" s="20">
        <v>-0.25822444869080208</v>
      </c>
    </row>
    <row r="89" spans="2:9">
      <c r="B89" s="90">
        <v>8</v>
      </c>
      <c r="C89" s="53">
        <v>158.44</v>
      </c>
      <c r="D89" s="53">
        <v>157.27000000000001</v>
      </c>
      <c r="E89" s="93">
        <v>150.06</v>
      </c>
      <c r="F89" s="15">
        <v>197.22</v>
      </c>
      <c r="G89" s="16">
        <v>145.29</v>
      </c>
      <c r="H89" s="17">
        <v>-51.930000000000007</v>
      </c>
      <c r="I89" s="20">
        <v>-0.26331000912686342</v>
      </c>
    </row>
    <row r="90" spans="2:9">
      <c r="B90" s="90">
        <v>9</v>
      </c>
      <c r="C90" s="53">
        <v>157.68</v>
      </c>
      <c r="D90" s="53">
        <v>160.63</v>
      </c>
      <c r="E90" s="93">
        <v>152.11000000000001</v>
      </c>
      <c r="F90" s="15">
        <v>203.46</v>
      </c>
      <c r="G90" s="16">
        <v>154.51</v>
      </c>
      <c r="H90" s="17">
        <v>-48.950000000000017</v>
      </c>
      <c r="I90" s="20">
        <v>-0.24058783053179988</v>
      </c>
    </row>
    <row r="91" spans="2:9">
      <c r="B91" s="90">
        <v>10</v>
      </c>
      <c r="C91" s="53">
        <v>159.29</v>
      </c>
      <c r="D91" s="53">
        <v>163.95</v>
      </c>
      <c r="E91" s="93">
        <v>151.6</v>
      </c>
      <c r="F91" s="15">
        <v>209.77</v>
      </c>
      <c r="G91" s="16">
        <v>162.77147047171684</v>
      </c>
      <c r="H91" s="17">
        <v>-46.998529528283171</v>
      </c>
      <c r="I91" s="20">
        <v>-0.22404790736655944</v>
      </c>
    </row>
    <row r="92" spans="2:9">
      <c r="B92" s="90">
        <v>11</v>
      </c>
      <c r="C92" s="53">
        <v>162.38</v>
      </c>
      <c r="D92" s="53">
        <v>159.21</v>
      </c>
      <c r="E92" s="93">
        <v>152.68</v>
      </c>
      <c r="F92" s="15">
        <v>209.51</v>
      </c>
      <c r="G92" s="16">
        <v>169.33</v>
      </c>
      <c r="H92" s="17">
        <v>-40.179999999999978</v>
      </c>
      <c r="I92" s="20">
        <v>-0.1917808219178081</v>
      </c>
    </row>
    <row r="93" spans="2:9">
      <c r="B93" s="91">
        <v>12</v>
      </c>
      <c r="C93" s="53">
        <v>163.88</v>
      </c>
      <c r="D93" s="95">
        <v>155.22999999999999</v>
      </c>
      <c r="E93" s="93">
        <v>153.02000000000001</v>
      </c>
      <c r="F93" s="15">
        <v>202.99</v>
      </c>
      <c r="G93" s="16">
        <v>170.58</v>
      </c>
      <c r="H93" s="17">
        <v>-32.409999999999997</v>
      </c>
      <c r="I93" s="20">
        <v>-0.15966303758805855</v>
      </c>
    </row>
    <row r="94" spans="2:9">
      <c r="B94" s="90">
        <v>13</v>
      </c>
      <c r="C94" s="53">
        <v>165.02</v>
      </c>
      <c r="D94" s="53">
        <v>162.06</v>
      </c>
      <c r="E94" s="93">
        <v>158.13999999999999</v>
      </c>
      <c r="F94" s="15">
        <v>198.69</v>
      </c>
      <c r="G94" s="16">
        <v>169.91</v>
      </c>
      <c r="H94" s="17">
        <v>-28.78</v>
      </c>
      <c r="I94" s="20">
        <v>-0.14484875937389907</v>
      </c>
    </row>
    <row r="95" spans="2:9">
      <c r="B95" s="90">
        <v>14</v>
      </c>
      <c r="C95" s="53">
        <v>171.99</v>
      </c>
      <c r="D95" s="53">
        <v>155.96</v>
      </c>
      <c r="E95" s="93">
        <v>165.44</v>
      </c>
      <c r="F95" s="15">
        <v>200.83</v>
      </c>
      <c r="G95" s="16">
        <v>170.99</v>
      </c>
      <c r="H95" s="17">
        <v>-29.840000000000003</v>
      </c>
      <c r="I95" s="20">
        <v>-0.1485833789772445</v>
      </c>
    </row>
    <row r="96" spans="2:9">
      <c r="B96" s="90">
        <v>15</v>
      </c>
      <c r="C96" s="53">
        <v>175.23</v>
      </c>
      <c r="D96" s="53">
        <v>153.91</v>
      </c>
      <c r="E96" s="93">
        <v>175.35</v>
      </c>
      <c r="F96" s="15">
        <v>198.08</v>
      </c>
      <c r="G96" s="40">
        <v>169.28</v>
      </c>
      <c r="H96" s="17">
        <v>-28.800000000000011</v>
      </c>
      <c r="I96" s="19">
        <v>-0.14539579967689831</v>
      </c>
    </row>
    <row r="97" spans="2:9">
      <c r="B97" s="90">
        <v>16</v>
      </c>
      <c r="C97" s="53">
        <v>171.55</v>
      </c>
      <c r="D97" s="53">
        <v>155.69999999999999</v>
      </c>
      <c r="E97" s="93">
        <v>175.82</v>
      </c>
      <c r="F97" s="15">
        <v>192.38</v>
      </c>
      <c r="G97" s="16">
        <v>169.18</v>
      </c>
      <c r="H97" s="17">
        <v>-23.199999999999989</v>
      </c>
      <c r="I97" s="20">
        <v>-0.12059465640919009</v>
      </c>
    </row>
    <row r="98" spans="2:9">
      <c r="B98" s="90">
        <v>17</v>
      </c>
      <c r="C98" s="53">
        <v>176.78</v>
      </c>
      <c r="D98" s="53">
        <v>155.76</v>
      </c>
      <c r="E98" s="93">
        <v>172.55</v>
      </c>
      <c r="F98" s="15">
        <v>190.68</v>
      </c>
      <c r="G98" s="16">
        <v>166.25</v>
      </c>
      <c r="H98" s="17">
        <v>-24.430000000000007</v>
      </c>
      <c r="I98" s="20">
        <v>-0.12812041116005879</v>
      </c>
    </row>
    <row r="99" spans="2:9">
      <c r="B99" s="90">
        <v>18</v>
      </c>
      <c r="C99" s="53">
        <v>177.14</v>
      </c>
      <c r="D99" s="53">
        <v>157.02000000000001</v>
      </c>
      <c r="E99" s="93">
        <v>176.59</v>
      </c>
      <c r="F99" s="15">
        <v>179.46</v>
      </c>
      <c r="G99" s="16">
        <v>164.36</v>
      </c>
      <c r="H99" s="17">
        <v>-15.099999999999994</v>
      </c>
      <c r="I99" s="20">
        <v>-8.4141312827370918E-2</v>
      </c>
    </row>
    <row r="100" spans="2:9">
      <c r="B100" s="90">
        <v>19</v>
      </c>
      <c r="C100" s="53">
        <v>177.63</v>
      </c>
      <c r="D100" s="53">
        <v>154.38</v>
      </c>
      <c r="E100" s="93">
        <v>174.5</v>
      </c>
      <c r="F100" s="15">
        <v>174.61</v>
      </c>
      <c r="G100" s="16">
        <v>165.44</v>
      </c>
      <c r="H100" s="17">
        <v>-9.1700000000000159</v>
      </c>
      <c r="I100" s="20">
        <v>-5.2517037970334024E-2</v>
      </c>
    </row>
    <row r="101" spans="2:9">
      <c r="B101" s="90">
        <v>20</v>
      </c>
      <c r="C101" s="53">
        <v>179.36</v>
      </c>
      <c r="D101" s="53">
        <v>154.31</v>
      </c>
      <c r="E101" s="93">
        <v>173.95</v>
      </c>
      <c r="F101" s="15">
        <v>164.88</v>
      </c>
      <c r="G101" s="16">
        <v>168.37</v>
      </c>
      <c r="H101" s="17">
        <v>3.4900000000000091</v>
      </c>
      <c r="I101" s="20">
        <v>2.1166909267346101E-2</v>
      </c>
    </row>
    <row r="102" spans="2:9">
      <c r="B102" s="90">
        <v>21</v>
      </c>
      <c r="C102" s="53">
        <v>181.6</v>
      </c>
      <c r="D102" s="53">
        <v>155.83000000000001</v>
      </c>
      <c r="E102" s="93">
        <v>179.13</v>
      </c>
      <c r="F102" s="15">
        <v>173.01</v>
      </c>
      <c r="G102" s="16">
        <v>174.21</v>
      </c>
      <c r="H102" s="17">
        <v>1.2000000000000171</v>
      </c>
      <c r="I102" s="20">
        <v>6.9360152592337077E-3</v>
      </c>
    </row>
    <row r="103" spans="2:9">
      <c r="B103" s="90">
        <v>22</v>
      </c>
      <c r="C103" s="53">
        <v>184.14</v>
      </c>
      <c r="D103" s="53">
        <v>157.26</v>
      </c>
      <c r="E103" s="93">
        <v>183.03</v>
      </c>
      <c r="F103" s="15">
        <v>170.15</v>
      </c>
      <c r="G103" s="16">
        <v>175.17</v>
      </c>
      <c r="H103" s="17">
        <v>5.0199999999999818</v>
      </c>
      <c r="I103" s="20">
        <v>2.9503379371143001E-2</v>
      </c>
    </row>
    <row r="104" spans="2:9">
      <c r="B104" s="90">
        <v>23</v>
      </c>
      <c r="C104" s="53">
        <v>180.48</v>
      </c>
      <c r="D104" s="53">
        <v>156.84</v>
      </c>
      <c r="E104" s="93">
        <v>188.02</v>
      </c>
      <c r="F104" s="15">
        <v>168.7</v>
      </c>
      <c r="G104" s="16">
        <v>178.64</v>
      </c>
      <c r="H104" s="17">
        <v>9.9399999999999977</v>
      </c>
      <c r="I104" s="20">
        <v>5.8921161825726154E-2</v>
      </c>
    </row>
    <row r="105" spans="2:9">
      <c r="B105" s="90">
        <v>24</v>
      </c>
      <c r="C105" s="53">
        <v>180.27</v>
      </c>
      <c r="D105" s="53">
        <v>160.02000000000001</v>
      </c>
      <c r="E105" s="93">
        <v>188.8</v>
      </c>
      <c r="F105" s="15">
        <v>173.54</v>
      </c>
      <c r="G105" s="16">
        <v>177.2</v>
      </c>
      <c r="H105" s="17">
        <v>3.6599999999999966</v>
      </c>
      <c r="I105" s="20">
        <v>2.109023856171488E-2</v>
      </c>
    </row>
    <row r="106" spans="2:9">
      <c r="B106" s="90">
        <v>25</v>
      </c>
      <c r="C106" s="53">
        <v>182.58</v>
      </c>
      <c r="D106" s="53">
        <v>159.84</v>
      </c>
      <c r="E106" s="93">
        <v>189.75</v>
      </c>
      <c r="F106" s="15">
        <v>173.74</v>
      </c>
      <c r="G106" s="16">
        <v>173.86</v>
      </c>
      <c r="H106" s="17">
        <v>0.12000000000000455</v>
      </c>
      <c r="I106" s="20">
        <v>6.9068723379772656E-4</v>
      </c>
    </row>
    <row r="107" spans="2:9">
      <c r="B107" s="90">
        <v>26</v>
      </c>
      <c r="C107" s="53">
        <v>182.12</v>
      </c>
      <c r="D107" s="53">
        <v>160.38999999999999</v>
      </c>
      <c r="E107" s="93">
        <v>190.14</v>
      </c>
      <c r="F107" s="15">
        <v>172.86</v>
      </c>
      <c r="G107" s="16">
        <v>173.84</v>
      </c>
      <c r="H107" s="17">
        <v>0.97999999999998977</v>
      </c>
      <c r="I107" s="20">
        <v>5.6693277797059682E-3</v>
      </c>
    </row>
    <row r="108" spans="2:9">
      <c r="B108" s="90">
        <v>27</v>
      </c>
      <c r="C108" s="53">
        <v>179.39</v>
      </c>
      <c r="D108" s="53">
        <v>160.65</v>
      </c>
      <c r="E108" s="93">
        <v>187.91</v>
      </c>
      <c r="F108" s="15">
        <v>173.62</v>
      </c>
      <c r="G108" s="16">
        <v>173.76</v>
      </c>
      <c r="H108" s="17">
        <v>0.13999999999998636</v>
      </c>
      <c r="I108" s="20">
        <v>8.0635871443379692E-4</v>
      </c>
    </row>
    <row r="109" spans="2:9">
      <c r="B109" s="90">
        <v>28</v>
      </c>
      <c r="C109" s="53">
        <v>176.85</v>
      </c>
      <c r="D109" s="53">
        <v>160.24</v>
      </c>
      <c r="E109" s="93">
        <v>191</v>
      </c>
      <c r="F109" s="15">
        <v>172.65</v>
      </c>
      <c r="G109" s="16">
        <v>174.14</v>
      </c>
      <c r="H109" s="17">
        <v>1.4899999999999807</v>
      </c>
      <c r="I109" s="20">
        <v>8.6301766579783834E-3</v>
      </c>
    </row>
    <row r="110" spans="2:9">
      <c r="B110" s="90">
        <v>29</v>
      </c>
      <c r="C110" s="53">
        <v>175.28</v>
      </c>
      <c r="D110" s="53">
        <v>160.29</v>
      </c>
      <c r="E110" s="93">
        <v>189.89</v>
      </c>
      <c r="F110" s="15">
        <v>160.08000000000001</v>
      </c>
      <c r="G110" s="16">
        <v>174.54</v>
      </c>
      <c r="H110" s="17">
        <v>14.45999999999998</v>
      </c>
      <c r="I110" s="20">
        <v>9.032983508245862E-2</v>
      </c>
    </row>
    <row r="111" spans="2:9">
      <c r="B111" s="90">
        <v>30</v>
      </c>
      <c r="C111" s="53">
        <v>175.14</v>
      </c>
      <c r="D111" s="53">
        <v>160.4</v>
      </c>
      <c r="E111" s="93">
        <v>184.96</v>
      </c>
      <c r="F111" s="15">
        <v>160.38999999999999</v>
      </c>
      <c r="G111" s="16">
        <v>174.64</v>
      </c>
      <c r="H111" s="17">
        <v>14.25</v>
      </c>
      <c r="I111" s="20">
        <v>8.8845938026061555E-2</v>
      </c>
    </row>
    <row r="112" spans="2:9">
      <c r="B112" s="90">
        <v>31</v>
      </c>
      <c r="C112" s="53">
        <v>178.61</v>
      </c>
      <c r="D112" s="53">
        <v>159.11000000000001</v>
      </c>
      <c r="E112" s="93">
        <v>188.09</v>
      </c>
      <c r="F112" s="15">
        <v>162.29</v>
      </c>
      <c r="G112" s="16">
        <v>173.14</v>
      </c>
      <c r="H112" s="17">
        <v>10.849999999999994</v>
      </c>
      <c r="I112" s="20">
        <v>6.6855628812619416E-2</v>
      </c>
    </row>
    <row r="113" spans="2:9">
      <c r="B113" s="90">
        <v>32</v>
      </c>
      <c r="C113" s="53">
        <v>177.65</v>
      </c>
      <c r="D113" s="53">
        <v>158.19999999999999</v>
      </c>
      <c r="E113" s="93">
        <v>192.34</v>
      </c>
      <c r="F113" s="15">
        <v>163.31</v>
      </c>
      <c r="G113" s="16">
        <v>170.87</v>
      </c>
      <c r="H113" s="17">
        <v>7.5600000000000023</v>
      </c>
      <c r="I113" s="20">
        <v>4.6292327475353723E-2</v>
      </c>
    </row>
    <row r="114" spans="2:9">
      <c r="B114" s="90">
        <v>33</v>
      </c>
      <c r="C114" s="53">
        <v>179.7</v>
      </c>
      <c r="D114" s="53">
        <v>160.99</v>
      </c>
      <c r="E114" s="93">
        <v>196.17</v>
      </c>
      <c r="F114" s="15">
        <v>165.96</v>
      </c>
      <c r="G114" s="40">
        <v>171.28</v>
      </c>
      <c r="H114" s="164">
        <v>5.3199999999999932</v>
      </c>
      <c r="I114" s="20">
        <v>3.2055917088454899E-2</v>
      </c>
    </row>
    <row r="115" spans="2:9">
      <c r="B115" s="90">
        <v>34</v>
      </c>
      <c r="C115" s="53">
        <v>177.99</v>
      </c>
      <c r="D115" s="53">
        <v>166.57</v>
      </c>
      <c r="E115" s="93">
        <v>199.54</v>
      </c>
      <c r="F115" s="15">
        <v>165.96</v>
      </c>
      <c r="G115" s="16">
        <v>170.05</v>
      </c>
      <c r="H115" s="17">
        <v>4.0900000000000034</v>
      </c>
      <c r="I115" s="20">
        <v>2.4644492648831173E-2</v>
      </c>
    </row>
    <row r="116" spans="2:9">
      <c r="B116" s="90">
        <v>35</v>
      </c>
      <c r="C116" s="53">
        <v>172.22</v>
      </c>
      <c r="D116" s="53">
        <v>166.47</v>
      </c>
      <c r="E116" s="93">
        <v>197.21</v>
      </c>
      <c r="F116" s="15">
        <v>167.33</v>
      </c>
      <c r="G116" s="16">
        <v>166.07</v>
      </c>
      <c r="H116" s="17">
        <v>-1.2600000000000193</v>
      </c>
      <c r="I116" s="20">
        <v>-7.5300304786949379E-3</v>
      </c>
    </row>
    <row r="117" spans="2:9">
      <c r="B117" s="90">
        <v>36</v>
      </c>
      <c r="C117" s="53">
        <v>177.29</v>
      </c>
      <c r="D117" s="53">
        <v>168.23</v>
      </c>
      <c r="E117" s="93">
        <v>193.36</v>
      </c>
      <c r="F117" s="15">
        <v>167.98</v>
      </c>
      <c r="G117" s="16">
        <v>165.07</v>
      </c>
      <c r="H117" s="17">
        <v>-2.9099999999999966</v>
      </c>
      <c r="I117" s="20">
        <v>-1.7323490891772764E-2</v>
      </c>
    </row>
    <row r="118" spans="2:9">
      <c r="B118" s="90">
        <v>37</v>
      </c>
      <c r="C118" s="53">
        <v>175.24</v>
      </c>
      <c r="D118" s="53">
        <v>163.04</v>
      </c>
      <c r="E118" s="93">
        <v>193.37</v>
      </c>
      <c r="F118" s="15">
        <v>170.24</v>
      </c>
      <c r="G118" s="16">
        <v>164.79</v>
      </c>
      <c r="H118" s="17">
        <v>-5.45</v>
      </c>
      <c r="I118" s="20">
        <v>-3.2000000000000001E-2</v>
      </c>
    </row>
    <row r="119" spans="2:9">
      <c r="B119" s="90">
        <v>38</v>
      </c>
      <c r="C119" s="53">
        <v>169.3</v>
      </c>
      <c r="D119" s="53">
        <v>161.02000000000001</v>
      </c>
      <c r="E119" s="93">
        <v>192.92</v>
      </c>
      <c r="F119" s="15">
        <v>169.01</v>
      </c>
      <c r="G119" s="16">
        <v>164.84</v>
      </c>
      <c r="H119" s="17">
        <v>-4.1699999999999875</v>
      </c>
      <c r="I119" s="20">
        <v>-2.4673096266493055E-2</v>
      </c>
    </row>
    <row r="120" spans="2:9">
      <c r="B120" s="90">
        <v>39</v>
      </c>
      <c r="C120" s="53">
        <v>166.4</v>
      </c>
      <c r="D120" s="53">
        <v>157.66</v>
      </c>
      <c r="E120" s="93">
        <v>194.38</v>
      </c>
      <c r="F120" s="15">
        <v>161.85</v>
      </c>
      <c r="G120" s="16">
        <v>164.05</v>
      </c>
      <c r="H120" s="17">
        <v>2.2000000000000171</v>
      </c>
      <c r="I120" s="20">
        <v>1.3592832869941507E-2</v>
      </c>
    </row>
    <row r="121" spans="2:9">
      <c r="B121" s="90">
        <v>40</v>
      </c>
      <c r="C121" s="53">
        <v>163.47999999999999</v>
      </c>
      <c r="D121" s="53">
        <v>155.31</v>
      </c>
      <c r="E121" s="93">
        <v>194.84</v>
      </c>
      <c r="F121" s="15">
        <v>161.85</v>
      </c>
      <c r="G121" s="16">
        <v>160.83000000000001</v>
      </c>
      <c r="H121" s="17">
        <v>-1.0199999999999818</v>
      </c>
      <c r="I121" s="20">
        <v>-6.3021316033362584E-3</v>
      </c>
    </row>
    <row r="122" spans="2:9">
      <c r="B122" s="90">
        <v>41</v>
      </c>
      <c r="C122" s="53">
        <v>161.66</v>
      </c>
      <c r="D122" s="53">
        <v>155.38</v>
      </c>
      <c r="E122" s="93">
        <v>195.01</v>
      </c>
      <c r="F122" s="15">
        <v>159.29</v>
      </c>
      <c r="G122" s="16">
        <v>159.76</v>
      </c>
      <c r="H122" s="17">
        <v>0.46999999999999886</v>
      </c>
      <c r="I122" s="20">
        <v>2.9505932575804028E-3</v>
      </c>
    </row>
    <row r="123" spans="2:9">
      <c r="B123" s="90">
        <v>42</v>
      </c>
      <c r="C123" s="53">
        <v>161.08000000000001</v>
      </c>
      <c r="D123" s="53">
        <v>151.69999999999999</v>
      </c>
      <c r="E123" s="93">
        <v>195.02</v>
      </c>
      <c r="F123" s="15">
        <v>159.81</v>
      </c>
      <c r="G123" s="16">
        <v>160.47</v>
      </c>
      <c r="H123" s="17">
        <v>0.65999999999999659</v>
      </c>
      <c r="I123" s="20">
        <v>4.1299042613103243E-3</v>
      </c>
    </row>
    <row r="124" spans="2:9">
      <c r="B124" s="90">
        <v>43</v>
      </c>
      <c r="C124" s="53">
        <v>161.26</v>
      </c>
      <c r="D124" s="53">
        <v>151.85</v>
      </c>
      <c r="E124" s="93">
        <v>194.99</v>
      </c>
      <c r="F124" s="15">
        <v>159.49</v>
      </c>
      <c r="G124" s="16">
        <v>160.34</v>
      </c>
      <c r="H124" s="17">
        <v>0.84999999999999432</v>
      </c>
      <c r="I124" s="20">
        <v>5.3294877421781184E-3</v>
      </c>
    </row>
    <row r="125" spans="2:9">
      <c r="B125" s="90">
        <v>44</v>
      </c>
      <c r="C125" s="53">
        <v>157.80000000000001</v>
      </c>
      <c r="D125" s="53">
        <v>151.76</v>
      </c>
      <c r="E125" s="93">
        <v>193.97</v>
      </c>
      <c r="F125" s="15">
        <v>157.59</v>
      </c>
      <c r="G125" s="16">
        <v>153.62</v>
      </c>
      <c r="H125" s="17">
        <v>-3.9699999999999989</v>
      </c>
      <c r="I125" s="20">
        <v>-2.5191953804175382E-2</v>
      </c>
    </row>
    <row r="126" spans="2:9">
      <c r="B126" s="90">
        <v>45</v>
      </c>
      <c r="C126" s="53">
        <v>157.36000000000001</v>
      </c>
      <c r="D126" s="53">
        <v>150.96</v>
      </c>
      <c r="E126" s="93">
        <v>193.84</v>
      </c>
      <c r="F126" s="15">
        <v>157.6</v>
      </c>
      <c r="G126" s="16">
        <v>155.13</v>
      </c>
      <c r="H126" s="17">
        <v>-2.4699999999999989</v>
      </c>
      <c r="I126" s="20">
        <v>-1.5672588832487344E-2</v>
      </c>
    </row>
    <row r="127" spans="2:9">
      <c r="B127" s="90">
        <v>46</v>
      </c>
      <c r="C127" s="53">
        <v>157.44</v>
      </c>
      <c r="D127" s="53">
        <v>150.24</v>
      </c>
      <c r="E127" s="93">
        <v>193.34</v>
      </c>
      <c r="F127" s="15">
        <v>149.29</v>
      </c>
      <c r="G127" s="16">
        <v>153.91</v>
      </c>
      <c r="H127" s="17">
        <v>4.6200000000000045</v>
      </c>
      <c r="I127" s="20">
        <v>3.0946480005358712E-2</v>
      </c>
    </row>
    <row r="128" spans="2:9">
      <c r="B128" s="90">
        <v>47</v>
      </c>
      <c r="C128" s="53">
        <v>156.80000000000001</v>
      </c>
      <c r="D128" s="53">
        <v>151.22999999999999</v>
      </c>
      <c r="E128" s="93">
        <v>199.38</v>
      </c>
      <c r="F128" s="15">
        <v>147.77000000000001</v>
      </c>
      <c r="G128" s="16">
        <v>155.56</v>
      </c>
      <c r="H128" s="17">
        <v>7.789999999999992</v>
      </c>
      <c r="I128" s="20">
        <v>5.2717060296406437E-2</v>
      </c>
    </row>
    <row r="129" spans="2:9">
      <c r="B129" s="90">
        <v>48</v>
      </c>
      <c r="C129" s="53">
        <v>157.35</v>
      </c>
      <c r="D129" s="53">
        <v>149.9</v>
      </c>
      <c r="E129" s="93">
        <v>205.33</v>
      </c>
      <c r="F129" s="15">
        <v>139.44999999999999</v>
      </c>
      <c r="G129" s="16">
        <v>153.43</v>
      </c>
      <c r="H129" s="17">
        <v>13.980000000000018</v>
      </c>
      <c r="I129" s="20">
        <v>0.10025098601649352</v>
      </c>
    </row>
    <row r="130" spans="2:9">
      <c r="B130" s="90">
        <v>49</v>
      </c>
      <c r="C130" s="53">
        <v>157.52000000000001</v>
      </c>
      <c r="D130" s="53">
        <v>150.75</v>
      </c>
      <c r="E130" s="93">
        <v>210.61</v>
      </c>
      <c r="F130" s="15">
        <v>140.22999999999999</v>
      </c>
      <c r="G130" s="16">
        <v>154.12</v>
      </c>
      <c r="H130" s="17">
        <v>13.890000000000015</v>
      </c>
      <c r="I130" s="20">
        <v>9.905155815446065E-2</v>
      </c>
    </row>
    <row r="131" spans="2:9">
      <c r="B131" s="90">
        <v>50</v>
      </c>
      <c r="C131" s="53">
        <v>157.04</v>
      </c>
      <c r="D131" s="53">
        <v>150.77000000000001</v>
      </c>
      <c r="E131" s="93">
        <v>212.61</v>
      </c>
      <c r="F131" s="15">
        <v>139.77000000000001</v>
      </c>
      <c r="G131" s="16">
        <v>154.86000000000001</v>
      </c>
      <c r="H131" s="17">
        <v>15.090000000000003</v>
      </c>
      <c r="I131" s="20">
        <v>0.1079630822064821</v>
      </c>
    </row>
    <row r="132" spans="2:9">
      <c r="B132" s="92">
        <v>51</v>
      </c>
      <c r="C132" s="53">
        <v>153.04</v>
      </c>
      <c r="D132" s="53">
        <v>150.22</v>
      </c>
      <c r="E132" s="93">
        <v>211.25</v>
      </c>
      <c r="F132" s="15">
        <v>140.32</v>
      </c>
      <c r="G132" s="16"/>
      <c r="H132" s="17"/>
      <c r="I132" s="20"/>
    </row>
    <row r="133" spans="2:9">
      <c r="B133" s="90">
        <v>52</v>
      </c>
      <c r="C133" s="53">
        <v>151.28</v>
      </c>
      <c r="D133" s="53">
        <v>150.06</v>
      </c>
      <c r="E133" s="93">
        <v>204.38</v>
      </c>
      <c r="F133" s="15">
        <v>141.6</v>
      </c>
      <c r="G133" s="16"/>
      <c r="H133" s="17"/>
      <c r="I133" s="20"/>
    </row>
    <row r="134" spans="2:9">
      <c r="B134" s="90">
        <v>53</v>
      </c>
      <c r="C134" s="53"/>
      <c r="D134" s="53"/>
      <c r="E134" s="55"/>
      <c r="F134" s="55">
        <v>139.79</v>
      </c>
      <c r="G134" s="55"/>
      <c r="H134" s="55"/>
      <c r="I134" s="55"/>
    </row>
    <row r="136" spans="2:9">
      <c r="C136" s="4"/>
    </row>
    <row r="137" spans="2:9">
      <c r="B137" s="4" t="s">
        <v>28</v>
      </c>
    </row>
  </sheetData>
  <conditionalFormatting sqref="I5:I10">
    <cfRule type="cellIs" dxfId="69" priority="35" stopIfTrue="1" operator="lessThan">
      <formula>0</formula>
    </cfRule>
  </conditionalFormatting>
  <conditionalFormatting sqref="I4 B101 D100 B94 D93">
    <cfRule type="cellIs" dxfId="68" priority="36" stopIfTrue="1" operator="lessThanOrEqual">
      <formula>0</formula>
    </cfRule>
  </conditionalFormatting>
  <conditionalFormatting sqref="H82">
    <cfRule type="cellIs" dxfId="67" priority="23" stopIfTrue="1" operator="lessThanOrEqual">
      <formula>0</formula>
    </cfRule>
  </conditionalFormatting>
  <conditionalFormatting sqref="I82:I94 I96:I133">
    <cfRule type="cellIs" dxfId="66" priority="21" stopIfTrue="1" operator="lessThan">
      <formula>0</formula>
    </cfRule>
  </conditionalFormatting>
  <conditionalFormatting sqref="F82:F84">
    <cfRule type="cellIs" dxfId="65" priority="29" stopIfTrue="1" operator="greaterThanOrEqual">
      <formula>0</formula>
    </cfRule>
    <cfRule type="cellIs" dxfId="64" priority="30" stopIfTrue="1" operator="lessThan">
      <formula>0</formula>
    </cfRule>
  </conditionalFormatting>
  <conditionalFormatting sqref="G82:G94 G96:G97 G100:G133">
    <cfRule type="cellIs" dxfId="63" priority="31" stopIfTrue="1" operator="lessThanOrEqual">
      <formula>0</formula>
    </cfRule>
  </conditionalFormatting>
  <conditionalFormatting sqref="F86:F133">
    <cfRule type="cellIs" dxfId="62" priority="27" stopIfTrue="1" operator="greaterThanOrEqual">
      <formula>0</formula>
    </cfRule>
    <cfRule type="cellIs" dxfId="61" priority="28" stopIfTrue="1" operator="lessThan">
      <formula>0</formula>
    </cfRule>
  </conditionalFormatting>
  <conditionalFormatting sqref="F85">
    <cfRule type="cellIs" dxfId="60" priority="25" stopIfTrue="1" operator="greaterThanOrEqual">
      <formula>0</formula>
    </cfRule>
    <cfRule type="cellIs" dxfId="59" priority="26" stopIfTrue="1" operator="lessThan">
      <formula>0</formula>
    </cfRule>
  </conditionalFormatting>
  <conditionalFormatting sqref="H82:H94 H96:H133">
    <cfRule type="cellIs" dxfId="58" priority="24" stopIfTrue="1" operator="lessThan">
      <formula>0</formula>
    </cfRule>
  </conditionalFormatting>
  <conditionalFormatting sqref="H83:H94 H96:H133">
    <cfRule type="cellIs" dxfId="57" priority="22" stopIfTrue="1" operator="lessThanOrEqual">
      <formula>0</formula>
    </cfRule>
  </conditionalFormatting>
  <conditionalFormatting sqref="B100 B93">
    <cfRule type="cellIs" dxfId="56" priority="11" stopIfTrue="1" operator="lessThanOrEqual">
      <formula>0</formula>
    </cfRule>
  </conditionalFormatting>
  <conditionalFormatting sqref="I11">
    <cfRule type="cellIs" dxfId="55" priority="10" stopIfTrue="1" operator="lessThan">
      <formula>0</formula>
    </cfRule>
  </conditionalFormatting>
  <conditionalFormatting sqref="I12:I17">
    <cfRule type="cellIs" dxfId="54" priority="9" stopIfTrue="1" operator="lessThan">
      <formula>0</formula>
    </cfRule>
  </conditionalFormatting>
  <conditionalFormatting sqref="I18">
    <cfRule type="cellIs" dxfId="53" priority="8" stopIfTrue="1" operator="lessThan">
      <formula>0</formula>
    </cfRule>
  </conditionalFormatting>
  <conditionalFormatting sqref="I95">
    <cfRule type="cellIs" dxfId="52" priority="4" stopIfTrue="1" operator="lessThan">
      <formula>0</formula>
    </cfRule>
  </conditionalFormatting>
  <conditionalFormatting sqref="G95">
    <cfRule type="cellIs" dxfId="51" priority="7" stopIfTrue="1" operator="lessThanOrEqual">
      <formula>0</formula>
    </cfRule>
  </conditionalFormatting>
  <conditionalFormatting sqref="H95">
    <cfRule type="cellIs" dxfId="50" priority="6" stopIfTrue="1" operator="lessThan">
      <formula>0</formula>
    </cfRule>
  </conditionalFormatting>
  <conditionalFormatting sqref="H95">
    <cfRule type="cellIs" dxfId="49" priority="5" stopIfTrue="1" operator="lessThanOrEqual">
      <formula>0</formula>
    </cfRule>
  </conditionalFormatting>
  <conditionalFormatting sqref="I19:I55">
    <cfRule type="cellIs" dxfId="48" priority="3" stopIfTrue="1" operator="lessThan">
      <formula>0</formula>
    </cfRule>
  </conditionalFormatting>
  <conditionalFormatting sqref="G98">
    <cfRule type="cellIs" dxfId="47" priority="2" stopIfTrue="1" operator="lessThanOrEqual">
      <formula>0</formula>
    </cfRule>
  </conditionalFormatting>
  <conditionalFormatting sqref="G99">
    <cfRule type="cellIs" dxfId="46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5"/>
  <sheetViews>
    <sheetView topLeftCell="B1" zoomScaleNormal="100" workbookViewId="0">
      <selection activeCell="N69" sqref="N69"/>
    </sheetView>
  </sheetViews>
  <sheetFormatPr defaultRowHeight="15.05"/>
  <cols>
    <col min="2" max="2" width="13.88671875" customWidth="1"/>
    <col min="4" max="4" width="15.44140625" customWidth="1"/>
    <col min="5" max="5" width="13.5546875" customWidth="1"/>
    <col min="6" max="6" width="18.6640625" customWidth="1"/>
    <col min="7" max="7" width="16.44140625" customWidth="1"/>
    <col min="8" max="8" width="22.6640625" customWidth="1"/>
  </cols>
  <sheetData>
    <row r="1" spans="2:9">
      <c r="B1" s="87" t="s">
        <v>100</v>
      </c>
    </row>
    <row r="2" spans="2:9" ht="15.75" thickBot="1"/>
    <row r="3" spans="2:9" ht="25.55" thickBot="1">
      <c r="C3" s="42" t="s">
        <v>11</v>
      </c>
      <c r="D3" s="43" t="s">
        <v>92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88</v>
      </c>
      <c r="E4" s="58">
        <v>9149</v>
      </c>
      <c r="F4" s="59">
        <v>122.33</v>
      </c>
      <c r="G4" s="3"/>
      <c r="H4" s="114"/>
      <c r="I4" t="s">
        <v>33</v>
      </c>
    </row>
    <row r="5" spans="2:9">
      <c r="C5" s="113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4">
        <f t="shared" ref="H5" si="1">(F5/F4)-1</f>
        <v>1.1607945720591761E-2</v>
      </c>
    </row>
    <row r="6" spans="2:9">
      <c r="C6" s="113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14">
        <v>-1.6646464646464687E-2</v>
      </c>
    </row>
    <row r="7" spans="2:9">
      <c r="C7" s="113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14">
        <v>-4.1088010518530727E-4</v>
      </c>
    </row>
    <row r="8" spans="2:9">
      <c r="C8" s="113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14">
        <v>-2.0799079250246599E-2</v>
      </c>
    </row>
    <row r="9" spans="2:9">
      <c r="C9" s="113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14">
        <v>2.9216690454201943E-2</v>
      </c>
    </row>
    <row r="10" spans="2:9">
      <c r="C10" s="113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4">
        <f t="shared" ref="H10" si="3">(F10/F9)-1</f>
        <v>5.0167224080267525E-2</v>
      </c>
    </row>
    <row r="11" spans="2:9">
      <c r="C11" s="113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14">
        <v>7.6122417275128473E-3</v>
      </c>
    </row>
    <row r="12" spans="2:9">
      <c r="C12" s="113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14">
        <v>7.6549491211840959E-2</v>
      </c>
    </row>
    <row r="13" spans="2:9">
      <c r="C13" s="113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14">
        <v>5.8772636249124099E-2</v>
      </c>
    </row>
    <row r="14" spans="2:9">
      <c r="C14" s="113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14">
        <v>3.8905009957191261E-2</v>
      </c>
    </row>
    <row r="15" spans="2:9">
      <c r="C15" s="113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14">
        <v>1.3019985678015544E-3</v>
      </c>
    </row>
    <row r="16" spans="2:9">
      <c r="C16" s="113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14">
        <v>-6.6315584162278673E-3</v>
      </c>
    </row>
    <row r="17" spans="3:8">
      <c r="C17" s="113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14">
        <v>-2.6441521041952964E-2</v>
      </c>
    </row>
    <row r="18" spans="3:8">
      <c r="C18" s="113">
        <v>15</v>
      </c>
      <c r="D18" s="59">
        <v>64</v>
      </c>
      <c r="E18" s="6">
        <v>6787</v>
      </c>
      <c r="F18" s="3">
        <v>150.25</v>
      </c>
      <c r="G18" s="3">
        <v>1.5</v>
      </c>
      <c r="H18" s="114">
        <v>1.0084033613445342E-2</v>
      </c>
    </row>
    <row r="19" spans="3:8">
      <c r="C19" s="113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14">
        <v>1.8635607321131342E-3</v>
      </c>
    </row>
    <row r="20" spans="3:8">
      <c r="C20" s="113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14">
        <v>-1.7670896166877004E-2</v>
      </c>
    </row>
    <row r="21" spans="3:8">
      <c r="C21" s="113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14">
        <v>-1.0211672414959017E-2</v>
      </c>
    </row>
    <row r="22" spans="3:8">
      <c r="C22" s="113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14">
        <v>-4.236130090188639E-3</v>
      </c>
    </row>
    <row r="23" spans="3:8">
      <c r="C23" s="113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14">
        <v>2.8887059146424976E-2</v>
      </c>
    </row>
    <row r="24" spans="3:8">
      <c r="C24" s="113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14">
        <v>3.7212404134711718E-2</v>
      </c>
    </row>
    <row r="25" spans="3:8">
      <c r="C25" s="113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14">
        <v>7.5226644377288654E-3</v>
      </c>
    </row>
    <row r="26" spans="3:8">
      <c r="C26" s="113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14">
        <v>2.0740268028079045E-2</v>
      </c>
    </row>
    <row r="27" spans="3:8">
      <c r="C27" s="113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14">
        <v>4.401375429821841E-2</v>
      </c>
    </row>
    <row r="28" spans="3:8">
      <c r="C28" s="113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14">
        <v>-6.9944308042397818E-2</v>
      </c>
    </row>
    <row r="29" spans="3:8">
      <c r="C29" s="113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14">
        <v>1.3972055888223478E-2</v>
      </c>
    </row>
    <row r="30" spans="3:8">
      <c r="C30" s="113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14">
        <v>-3.8735077470154478E-3</v>
      </c>
    </row>
    <row r="31" spans="3:8">
      <c r="C31" s="113">
        <v>28</v>
      </c>
      <c r="D31" s="59">
        <v>118</v>
      </c>
      <c r="E31" s="6">
        <v>11974</v>
      </c>
      <c r="F31" s="3">
        <v>158.47</v>
      </c>
      <c r="G31" s="3">
        <v>1.5999999999999943</v>
      </c>
      <c r="H31" s="114">
        <v>1.0199528271817471E-2</v>
      </c>
    </row>
    <row r="32" spans="3:8">
      <c r="C32" s="113">
        <v>29</v>
      </c>
      <c r="D32" s="59">
        <v>124</v>
      </c>
      <c r="E32" s="6">
        <v>12071</v>
      </c>
      <c r="F32" s="3">
        <v>157.15</v>
      </c>
      <c r="G32" s="3">
        <v>-1.3199999999999932</v>
      </c>
      <c r="H32" s="114">
        <v>-8.3296523001198386E-3</v>
      </c>
    </row>
    <row r="33" spans="3:8">
      <c r="C33" s="113">
        <v>30</v>
      </c>
      <c r="D33" s="59">
        <v>172</v>
      </c>
      <c r="E33" s="6">
        <v>17179</v>
      </c>
      <c r="F33" s="3">
        <v>158.03</v>
      </c>
      <c r="G33" s="3">
        <v>0.87999999999999545</v>
      </c>
      <c r="H33" s="114">
        <v>5.5997454661151913E-3</v>
      </c>
    </row>
    <row r="34" spans="3:8">
      <c r="C34" s="113">
        <v>31</v>
      </c>
      <c r="D34" s="59">
        <v>147</v>
      </c>
      <c r="E34" s="6">
        <v>15094</v>
      </c>
      <c r="F34" s="3">
        <v>157.19999999999999</v>
      </c>
      <c r="G34" s="3">
        <v>-0.83000000000001251</v>
      </c>
      <c r="H34" s="114">
        <v>-5.2521673100045518E-3</v>
      </c>
    </row>
    <row r="35" spans="3:8">
      <c r="C35" s="113">
        <v>32</v>
      </c>
      <c r="D35" s="59">
        <v>81</v>
      </c>
      <c r="E35" s="6">
        <v>7923</v>
      </c>
      <c r="F35" s="3">
        <v>153.22999999999999</v>
      </c>
      <c r="G35" s="3">
        <v>-3.9699999999999989</v>
      </c>
      <c r="H35" s="114">
        <v>-2.5254452926208648E-2</v>
      </c>
    </row>
    <row r="36" spans="3:8">
      <c r="C36" s="113">
        <v>33</v>
      </c>
      <c r="D36" s="59">
        <v>74</v>
      </c>
      <c r="E36" s="6">
        <v>7142</v>
      </c>
      <c r="F36" s="3">
        <v>156.18</v>
      </c>
      <c r="G36" s="3">
        <v>2.9500000000000171</v>
      </c>
      <c r="H36" s="114">
        <v>1.9252104679240434E-2</v>
      </c>
    </row>
    <row r="37" spans="3:8">
      <c r="C37" s="113">
        <v>34</v>
      </c>
      <c r="D37" s="59">
        <v>68</v>
      </c>
      <c r="E37" s="6">
        <v>6883</v>
      </c>
      <c r="F37" s="3">
        <v>153.43</v>
      </c>
      <c r="G37" s="3">
        <v>-2.75</v>
      </c>
      <c r="H37" s="114">
        <v>-1.7607888333973643E-2</v>
      </c>
    </row>
    <row r="38" spans="3:8">
      <c r="C38" s="113">
        <v>35</v>
      </c>
      <c r="D38" s="59">
        <v>63</v>
      </c>
      <c r="E38" s="6">
        <v>6199</v>
      </c>
      <c r="F38" s="3">
        <v>150.41</v>
      </c>
      <c r="G38" s="3">
        <v>-3.0200000000000102</v>
      </c>
      <c r="H38" s="114">
        <v>-1.9683243172782472E-2</v>
      </c>
    </row>
    <row r="39" spans="3:8">
      <c r="C39" s="113">
        <v>36</v>
      </c>
      <c r="D39" s="59">
        <v>105</v>
      </c>
      <c r="E39" s="6">
        <v>10272</v>
      </c>
      <c r="F39" s="3">
        <v>147.71</v>
      </c>
      <c r="G39" s="3">
        <v>-2.6999999999999886</v>
      </c>
      <c r="H39" s="114">
        <v>-1.7950934113423189E-2</v>
      </c>
    </row>
    <row r="40" spans="3:8">
      <c r="C40" s="113">
        <v>37</v>
      </c>
      <c r="D40" s="59">
        <v>84</v>
      </c>
      <c r="E40" s="6">
        <v>8534</v>
      </c>
      <c r="F40" s="3">
        <v>146.97999999999999</v>
      </c>
      <c r="G40" s="3">
        <v>-0.73</v>
      </c>
      <c r="H40" s="114">
        <v>-4.8999999999999998E-3</v>
      </c>
    </row>
    <row r="41" spans="3:8">
      <c r="C41" s="113">
        <v>38</v>
      </c>
      <c r="D41" s="59">
        <v>76</v>
      </c>
      <c r="E41" s="6">
        <v>7560</v>
      </c>
      <c r="F41" s="3">
        <v>148.9</v>
      </c>
      <c r="G41" s="3">
        <v>1.9200000000000159</v>
      </c>
      <c r="H41" s="173">
        <v>1.3063001768948368E-2</v>
      </c>
    </row>
    <row r="42" spans="3:8">
      <c r="C42" s="113">
        <v>39</v>
      </c>
      <c r="D42" s="59">
        <v>63</v>
      </c>
      <c r="E42" s="6">
        <v>6264</v>
      </c>
      <c r="F42" s="3">
        <v>148.44</v>
      </c>
      <c r="G42" s="3">
        <v>-0.46000000000000796</v>
      </c>
      <c r="H42" s="173">
        <v>-3.0893216924110511E-3</v>
      </c>
    </row>
    <row r="43" spans="3:8">
      <c r="C43" s="113">
        <v>40</v>
      </c>
      <c r="D43" s="59">
        <v>92</v>
      </c>
      <c r="E43" s="6">
        <v>9288</v>
      </c>
      <c r="F43" s="3">
        <v>143.52000000000001</v>
      </c>
      <c r="G43" s="3">
        <v>-4.9199999999999875</v>
      </c>
      <c r="H43" s="173">
        <v>-3.3144704931285296E-2</v>
      </c>
    </row>
    <row r="44" spans="3:8">
      <c r="C44" s="113">
        <v>41</v>
      </c>
      <c r="D44" s="59">
        <v>93</v>
      </c>
      <c r="E44" s="6">
        <v>9692</v>
      </c>
      <c r="F44" s="3">
        <v>137.80000000000001</v>
      </c>
      <c r="G44" s="3">
        <v>-5.7199999999999989</v>
      </c>
      <c r="H44" s="167">
        <v>-3.9855072463768071E-2</v>
      </c>
    </row>
    <row r="45" spans="3:8">
      <c r="C45" s="113">
        <v>42</v>
      </c>
      <c r="D45" s="59">
        <v>112</v>
      </c>
      <c r="E45" s="6">
        <v>11404</v>
      </c>
      <c r="F45" s="3">
        <v>143.28</v>
      </c>
      <c r="G45" s="3">
        <v>5.4799999999999898</v>
      </c>
      <c r="H45" s="173">
        <v>3.9767779390420754E-2</v>
      </c>
    </row>
    <row r="46" spans="3:8">
      <c r="C46" s="113">
        <v>43</v>
      </c>
      <c r="D46" s="59">
        <v>139</v>
      </c>
      <c r="E46" s="6">
        <v>14210</v>
      </c>
      <c r="F46" s="3">
        <v>141.41</v>
      </c>
      <c r="G46" s="3">
        <v>-1.8700000000000045</v>
      </c>
      <c r="H46" s="173">
        <v>-1.3051367950865478E-2</v>
      </c>
    </row>
    <row r="47" spans="3:8">
      <c r="C47" s="113">
        <v>44</v>
      </c>
      <c r="D47" s="59">
        <v>49</v>
      </c>
      <c r="E47" s="6">
        <v>5160</v>
      </c>
      <c r="F47" s="3">
        <v>137.88999999999999</v>
      </c>
      <c r="G47" s="3">
        <v>-3.5200000000000102</v>
      </c>
      <c r="H47" s="173">
        <v>-2.4892157556042793E-2</v>
      </c>
    </row>
    <row r="48" spans="3:8">
      <c r="C48" s="113">
        <v>45</v>
      </c>
      <c r="D48" s="59">
        <v>36</v>
      </c>
      <c r="E48" s="6">
        <v>3768</v>
      </c>
      <c r="F48" s="3">
        <v>137.6</v>
      </c>
      <c r="G48" s="3">
        <v>-0.28999999999999204</v>
      </c>
      <c r="H48" s="173">
        <v>-2.1031256798896836E-3</v>
      </c>
    </row>
    <row r="49" spans="3:8">
      <c r="C49" s="113">
        <v>46</v>
      </c>
      <c r="D49" s="59">
        <v>70</v>
      </c>
      <c r="E49" s="6">
        <v>7320</v>
      </c>
      <c r="F49" s="3">
        <v>139.09</v>
      </c>
      <c r="G49" s="3">
        <v>1.4900000000000091</v>
      </c>
      <c r="H49" s="173">
        <v>1.0828488372093048E-2</v>
      </c>
    </row>
    <row r="50" spans="3:8">
      <c r="C50" s="113">
        <v>47</v>
      </c>
      <c r="D50" s="59">
        <v>61</v>
      </c>
      <c r="E50" s="6">
        <v>6270</v>
      </c>
      <c r="F50" s="3">
        <v>140.05000000000001</v>
      </c>
      <c r="G50" s="3">
        <v>0.96000000000000796</v>
      </c>
      <c r="H50" s="173">
        <v>6.9020058954634145E-3</v>
      </c>
    </row>
    <row r="51" spans="3:8">
      <c r="C51" s="113">
        <v>48</v>
      </c>
      <c r="D51" s="59">
        <v>91</v>
      </c>
      <c r="E51" s="6">
        <v>9103</v>
      </c>
      <c r="F51" s="3">
        <v>140.24</v>
      </c>
      <c r="G51" s="3">
        <v>0.18999999999999773</v>
      </c>
      <c r="H51" s="173">
        <v>1.3566583363084916E-3</v>
      </c>
    </row>
    <row r="52" spans="3:8">
      <c r="C52" s="113">
        <v>49</v>
      </c>
      <c r="D52" s="59">
        <v>88</v>
      </c>
      <c r="E52" s="6">
        <v>8988</v>
      </c>
      <c r="F52" s="3">
        <v>139.06</v>
      </c>
      <c r="G52" s="3">
        <v>-1.1800000000000068</v>
      </c>
      <c r="H52" s="173">
        <v>-8.4141471762693154E-3</v>
      </c>
    </row>
    <row r="53" spans="3:8">
      <c r="C53" s="113">
        <v>50</v>
      </c>
      <c r="D53" s="59">
        <v>103</v>
      </c>
      <c r="E53" s="6">
        <v>10601</v>
      </c>
      <c r="F53" s="3">
        <v>139.66</v>
      </c>
      <c r="G53" s="3">
        <v>0.59999999999999432</v>
      </c>
      <c r="H53" s="173">
        <v>4.3146843089314491E-3</v>
      </c>
    </row>
    <row r="54" spans="3:8">
      <c r="D54" s="151"/>
      <c r="E54" s="148"/>
      <c r="F54" s="149"/>
      <c r="G54" s="149"/>
      <c r="H54" s="150"/>
    </row>
    <row r="55" spans="3:8">
      <c r="C55" t="s">
        <v>98</v>
      </c>
    </row>
  </sheetData>
  <conditionalFormatting sqref="H4">
    <cfRule type="cellIs" dxfId="45" priority="8" stopIfTrue="1" operator="lessThan">
      <formula>0</formula>
    </cfRule>
  </conditionalFormatting>
  <conditionalFormatting sqref="H5">
    <cfRule type="cellIs" dxfId="44" priority="7" stopIfTrue="1" operator="lessThan">
      <formula>0</formula>
    </cfRule>
  </conditionalFormatting>
  <conditionalFormatting sqref="H6:H9">
    <cfRule type="cellIs" dxfId="43" priority="6" stopIfTrue="1" operator="lessThan">
      <formula>0</formula>
    </cfRule>
  </conditionalFormatting>
  <conditionalFormatting sqref="H3">
    <cfRule type="cellIs" dxfId="42" priority="5" stopIfTrue="1" operator="lessThanOrEqual">
      <formula>0</formula>
    </cfRule>
  </conditionalFormatting>
  <conditionalFormatting sqref="H10:H16">
    <cfRule type="cellIs" dxfId="41" priority="4" stopIfTrue="1" operator="lessThan">
      <formula>0</formula>
    </cfRule>
  </conditionalFormatting>
  <conditionalFormatting sqref="H17">
    <cfRule type="cellIs" dxfId="40" priority="3" stopIfTrue="1" operator="lessThan">
      <formula>0</formula>
    </cfRule>
  </conditionalFormatting>
  <conditionalFormatting sqref="H18:H19">
    <cfRule type="cellIs" dxfId="39" priority="2" stopIfTrue="1" operator="lessThan">
      <formula>0</formula>
    </cfRule>
  </conditionalFormatting>
  <conditionalFormatting sqref="H20:H54">
    <cfRule type="cellIs" dxfId="3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4"/>
  <sheetViews>
    <sheetView workbookViewId="0">
      <selection activeCell="D52" sqref="D52:H52"/>
    </sheetView>
  </sheetViews>
  <sheetFormatPr defaultRowHeight="15.05"/>
  <cols>
    <col min="3" max="3" width="15" customWidth="1"/>
    <col min="4" max="4" width="14.44140625" customWidth="1"/>
    <col min="5" max="5" width="14.5546875" customWidth="1"/>
    <col min="6" max="6" width="15.33203125" customWidth="1"/>
    <col min="7" max="7" width="16.44140625" customWidth="1"/>
    <col min="8" max="8" width="15" customWidth="1"/>
  </cols>
  <sheetData>
    <row r="1" spans="2:9">
      <c r="B1" t="s">
        <v>95</v>
      </c>
    </row>
    <row r="2" spans="2:9" ht="15.75" thickBot="1"/>
    <row r="3" spans="2:9" ht="25.55" thickBot="1">
      <c r="C3" s="42" t="s">
        <v>11</v>
      </c>
      <c r="D3" s="43" t="s">
        <v>92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3">
        <v>1</v>
      </c>
      <c r="D4" s="59">
        <v>9</v>
      </c>
      <c r="E4" s="58">
        <v>940</v>
      </c>
      <c r="F4" s="59">
        <v>106.84</v>
      </c>
      <c r="G4" s="3"/>
      <c r="H4" s="114"/>
      <c r="I4" t="s">
        <v>33</v>
      </c>
    </row>
    <row r="5" spans="2:9">
      <c r="C5" s="113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14">
        <f t="shared" ref="H5" si="1">(F5/F4)-1</f>
        <v>8.3302134032197106E-3</v>
      </c>
    </row>
    <row r="6" spans="2:9">
      <c r="C6" s="113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14">
        <v>2.4134410099321268E-3</v>
      </c>
    </row>
    <row r="7" spans="2:9">
      <c r="C7" s="113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14">
        <v>5.3523474395777315E-2</v>
      </c>
    </row>
    <row r="8" spans="2:9">
      <c r="C8" s="113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14">
        <v>-8.5171837918607718E-2</v>
      </c>
    </row>
    <row r="9" spans="2:9">
      <c r="C9" s="113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14">
        <v>-4.9769408147578686E-2</v>
      </c>
    </row>
    <row r="10" spans="2:9">
      <c r="C10" s="113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14">
        <f t="shared" ref="H10" si="3">(F10/F9)-1</f>
        <v>0.11132457027300302</v>
      </c>
    </row>
    <row r="11" spans="2:9">
      <c r="C11" s="113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14">
        <v>8.7799108361386713E-2</v>
      </c>
    </row>
    <row r="12" spans="2:9">
      <c r="C12" s="113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14">
        <v>7.6196052191368269E-2</v>
      </c>
    </row>
    <row r="13" spans="2:9">
      <c r="C13" s="113">
        <v>10</v>
      </c>
      <c r="D13" s="58">
        <v>16</v>
      </c>
      <c r="E13" s="58">
        <v>1673</v>
      </c>
      <c r="F13" s="98">
        <v>135.92799760908545</v>
      </c>
      <c r="G13" s="3">
        <v>7.2579976090854643</v>
      </c>
      <c r="H13" s="114">
        <v>5.6407846499459513E-2</v>
      </c>
    </row>
    <row r="14" spans="2:9">
      <c r="C14" s="113">
        <v>11</v>
      </c>
      <c r="D14" s="58">
        <v>3</v>
      </c>
      <c r="E14" s="58">
        <v>318</v>
      </c>
      <c r="F14" s="98">
        <v>142.79</v>
      </c>
      <c r="G14" s="3">
        <v>6.8620023909145402</v>
      </c>
      <c r="H14" s="114">
        <v>5.048262691729577E-2</v>
      </c>
    </row>
    <row r="15" spans="2:9">
      <c r="C15" s="113">
        <v>12</v>
      </c>
      <c r="D15" s="58">
        <v>12</v>
      </c>
      <c r="E15" s="58">
        <v>1328</v>
      </c>
      <c r="F15" s="98">
        <v>139.08000000000001</v>
      </c>
      <c r="G15" s="3">
        <v>-3.7099999999999795</v>
      </c>
      <c r="H15" s="114">
        <v>-2.5982211639470454E-2</v>
      </c>
    </row>
    <row r="16" spans="2:9">
      <c r="C16" s="113">
        <v>13</v>
      </c>
      <c r="D16" s="58">
        <v>7</v>
      </c>
      <c r="E16" s="58">
        <v>755</v>
      </c>
      <c r="F16" s="98">
        <v>135.91999999999999</v>
      </c>
      <c r="G16" s="3">
        <v>-3.160000000000025</v>
      </c>
      <c r="H16" s="114">
        <v>-2.2720736266896968E-2</v>
      </c>
      <c r="I16" t="s">
        <v>103</v>
      </c>
    </row>
    <row r="17" spans="3:8">
      <c r="C17" s="113">
        <v>15</v>
      </c>
      <c r="D17" s="58">
        <v>8</v>
      </c>
      <c r="E17" s="58">
        <v>876</v>
      </c>
      <c r="F17" s="98">
        <v>137.52000000000001</v>
      </c>
      <c r="G17" s="3"/>
      <c r="H17" s="114"/>
    </row>
    <row r="18" spans="3:8">
      <c r="C18" s="113">
        <v>16</v>
      </c>
      <c r="D18" s="58">
        <v>7</v>
      </c>
      <c r="E18" s="58">
        <v>712</v>
      </c>
      <c r="F18" s="98">
        <v>141.05000000000001</v>
      </c>
      <c r="G18" s="3">
        <v>3.5300000000000011</v>
      </c>
      <c r="H18" s="114">
        <v>2.5668993600930889E-2</v>
      </c>
    </row>
    <row r="19" spans="3:8">
      <c r="C19" s="113">
        <v>17</v>
      </c>
      <c r="D19" s="58">
        <v>3</v>
      </c>
      <c r="E19" s="58">
        <v>323</v>
      </c>
      <c r="F19" s="98">
        <v>139.97999999999999</v>
      </c>
      <c r="G19" s="3">
        <v>-1.0700000000000216</v>
      </c>
      <c r="H19" s="114">
        <v>-7.5859624246722435E-3</v>
      </c>
    </row>
    <row r="20" spans="3:8">
      <c r="C20" s="113">
        <v>18</v>
      </c>
      <c r="D20" s="58">
        <v>3</v>
      </c>
      <c r="E20" s="58">
        <v>337</v>
      </c>
      <c r="F20" s="98">
        <v>126.89</v>
      </c>
      <c r="G20" s="3">
        <v>-13.089999999999989</v>
      </c>
      <c r="H20" s="114">
        <v>-9.3513359051292988E-2</v>
      </c>
    </row>
    <row r="21" spans="3:8">
      <c r="C21" s="113">
        <v>19</v>
      </c>
      <c r="D21" s="58">
        <v>21</v>
      </c>
      <c r="E21" s="58">
        <v>2271</v>
      </c>
      <c r="F21" s="98">
        <v>130.94</v>
      </c>
      <c r="G21" s="3">
        <v>4.0499999999999972</v>
      </c>
      <c r="H21" s="114">
        <v>3.1917408779257528E-2</v>
      </c>
    </row>
    <row r="22" spans="3:8">
      <c r="C22" s="113">
        <v>20</v>
      </c>
      <c r="D22" s="58">
        <v>14</v>
      </c>
      <c r="E22" s="58">
        <v>1469</v>
      </c>
      <c r="F22" s="98">
        <v>138.56</v>
      </c>
      <c r="G22" s="3">
        <v>7.6200000000000045</v>
      </c>
      <c r="H22" s="114">
        <v>5.8194592943332957E-2</v>
      </c>
    </row>
    <row r="23" spans="3:8">
      <c r="C23" s="113">
        <v>21</v>
      </c>
      <c r="D23" s="58">
        <v>10</v>
      </c>
      <c r="E23" s="58">
        <v>1052</v>
      </c>
      <c r="F23" s="98">
        <v>139.86000000000001</v>
      </c>
      <c r="G23" s="3">
        <v>1.3000000000000114</v>
      </c>
      <c r="H23" s="114">
        <v>9.3822170900692559E-3</v>
      </c>
    </row>
    <row r="24" spans="3:8">
      <c r="C24" s="113">
        <v>22</v>
      </c>
      <c r="D24" s="58">
        <v>9</v>
      </c>
      <c r="E24" s="58">
        <v>935</v>
      </c>
      <c r="F24" s="98">
        <v>148.72999999999999</v>
      </c>
      <c r="G24" s="3">
        <v>8.8699999999999761</v>
      </c>
      <c r="H24" s="114">
        <v>6.3420563420563347E-2</v>
      </c>
    </row>
    <row r="25" spans="3:8">
      <c r="C25" s="113">
        <v>23</v>
      </c>
      <c r="D25" s="58">
        <v>5</v>
      </c>
      <c r="E25" s="58">
        <v>485</v>
      </c>
      <c r="F25" s="98">
        <v>146.13999999999999</v>
      </c>
      <c r="G25" s="3">
        <v>-2.5900000000000034</v>
      </c>
      <c r="H25" s="114">
        <v>-1.7414106098298965E-2</v>
      </c>
    </row>
    <row r="26" spans="3:8">
      <c r="C26" s="113">
        <v>24</v>
      </c>
      <c r="D26" s="58">
        <v>13</v>
      </c>
      <c r="E26" s="58">
        <v>1304</v>
      </c>
      <c r="F26" s="98">
        <v>144.41999999999999</v>
      </c>
      <c r="G26" s="3">
        <v>-1.7199999999999989</v>
      </c>
      <c r="H26" s="114">
        <v>-1.1769536061311037E-2</v>
      </c>
    </row>
    <row r="27" spans="3:8">
      <c r="C27" s="113">
        <v>25</v>
      </c>
      <c r="D27" s="58">
        <v>11</v>
      </c>
      <c r="E27" s="58">
        <v>1188</v>
      </c>
      <c r="F27" s="98">
        <v>142.44</v>
      </c>
      <c r="G27" s="3">
        <v>-1.9799999999999898</v>
      </c>
      <c r="H27" s="114">
        <v>-1.3710012463647669E-2</v>
      </c>
    </row>
    <row r="28" spans="3:8">
      <c r="C28" s="113">
        <v>26</v>
      </c>
      <c r="D28" s="58">
        <v>7</v>
      </c>
      <c r="E28" s="58">
        <v>715</v>
      </c>
      <c r="F28" s="98">
        <v>144.5</v>
      </c>
      <c r="G28" s="3">
        <v>2.0600000000000023</v>
      </c>
      <c r="H28" s="114">
        <v>1.4462229710755503E-2</v>
      </c>
    </row>
    <row r="29" spans="3:8">
      <c r="C29" s="113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14">
        <v>-2.2768166089965347E-2</v>
      </c>
    </row>
    <row r="30" spans="3:8">
      <c r="C30" s="113">
        <v>28</v>
      </c>
      <c r="D30" s="59">
        <v>11</v>
      </c>
      <c r="E30" s="6">
        <v>1164</v>
      </c>
      <c r="F30" s="3">
        <v>142.29</v>
      </c>
      <c r="G30" s="3">
        <v>1.0799999999999841</v>
      </c>
      <c r="H30" s="114">
        <v>7.6481835564052858E-3</v>
      </c>
    </row>
    <row r="31" spans="3:8">
      <c r="C31" s="113">
        <v>29</v>
      </c>
      <c r="D31" s="59">
        <v>5</v>
      </c>
      <c r="E31" s="6">
        <v>503</v>
      </c>
      <c r="F31" s="3">
        <v>140.41999999999999</v>
      </c>
      <c r="G31" s="3">
        <v>-1.8700000000000045</v>
      </c>
      <c r="H31" s="114">
        <v>-1.31421744324971E-2</v>
      </c>
    </row>
    <row r="32" spans="3:8">
      <c r="C32" s="113">
        <v>30</v>
      </c>
      <c r="D32" s="59">
        <v>9</v>
      </c>
      <c r="E32" s="6">
        <v>889</v>
      </c>
      <c r="F32" s="3">
        <v>135.49</v>
      </c>
      <c r="G32" s="3">
        <v>-4.9299999999999784</v>
      </c>
      <c r="H32" s="114">
        <v>-3.5108958837772208E-2</v>
      </c>
    </row>
    <row r="33" spans="3:8">
      <c r="C33" s="113">
        <v>31</v>
      </c>
      <c r="D33" s="59">
        <v>8</v>
      </c>
      <c r="E33" s="6">
        <v>858</v>
      </c>
      <c r="F33" s="3">
        <v>140.29</v>
      </c>
      <c r="G33" s="3">
        <v>4.7999999999999829</v>
      </c>
      <c r="H33" s="114">
        <v>3.5426968779983525E-2</v>
      </c>
    </row>
    <row r="34" spans="3:8">
      <c r="C34" s="113">
        <v>32</v>
      </c>
      <c r="D34" s="59">
        <v>14</v>
      </c>
      <c r="E34" s="6">
        <v>1401</v>
      </c>
      <c r="F34" s="3">
        <v>140.15</v>
      </c>
      <c r="G34" s="3">
        <v>-0.13999999999998636</v>
      </c>
      <c r="H34" s="114">
        <v>-9.9793285337501647E-4</v>
      </c>
    </row>
    <row r="35" spans="3:8">
      <c r="C35" s="113">
        <v>33</v>
      </c>
      <c r="D35" s="59">
        <v>5</v>
      </c>
      <c r="E35" s="6">
        <v>511</v>
      </c>
      <c r="F35" s="3">
        <v>139.13</v>
      </c>
      <c r="G35" s="3">
        <v>-1.0200000000000102</v>
      </c>
      <c r="H35" s="114">
        <v>-7.2779165180164584E-3</v>
      </c>
    </row>
    <row r="36" spans="3:8">
      <c r="C36" s="113">
        <v>34</v>
      </c>
      <c r="D36" s="59">
        <v>7</v>
      </c>
      <c r="E36" s="6">
        <v>687</v>
      </c>
      <c r="F36" s="3">
        <v>141.28</v>
      </c>
      <c r="G36" s="3">
        <v>2.1500000000000057</v>
      </c>
      <c r="H36" s="114">
        <v>1.5453173291166467E-2</v>
      </c>
    </row>
    <row r="37" spans="3:8">
      <c r="C37" s="113">
        <v>35</v>
      </c>
      <c r="D37" s="59">
        <v>2</v>
      </c>
      <c r="E37" s="6">
        <v>206</v>
      </c>
      <c r="F37" s="3">
        <v>136.58000000000001</v>
      </c>
      <c r="G37" s="3">
        <v>-4.6999999999999886</v>
      </c>
      <c r="H37" s="114">
        <v>-3.3267270668176585E-2</v>
      </c>
    </row>
    <row r="38" spans="3:8">
      <c r="C38" s="113">
        <v>36</v>
      </c>
      <c r="D38" s="59">
        <v>2</v>
      </c>
      <c r="E38" s="6">
        <v>194</v>
      </c>
      <c r="F38" s="3">
        <v>123.7</v>
      </c>
      <c r="G38" s="3">
        <v>-12.88000000000001</v>
      </c>
      <c r="H38" s="114">
        <v>-9.4303704788402443E-2</v>
      </c>
    </row>
    <row r="39" spans="3:8">
      <c r="C39" s="113">
        <v>37</v>
      </c>
      <c r="D39" s="59">
        <v>7</v>
      </c>
      <c r="E39" s="6">
        <v>734</v>
      </c>
      <c r="F39" s="3">
        <v>129.72999999999999</v>
      </c>
      <c r="G39" s="3">
        <v>6.03</v>
      </c>
      <c r="H39" s="114">
        <v>4.87E-2</v>
      </c>
    </row>
    <row r="40" spans="3:8">
      <c r="C40" s="113">
        <v>38</v>
      </c>
      <c r="D40" s="59">
        <v>2</v>
      </c>
      <c r="E40" s="6">
        <v>185</v>
      </c>
      <c r="F40" s="3">
        <v>132.63</v>
      </c>
      <c r="G40" s="3">
        <v>2.9000000000000057</v>
      </c>
      <c r="H40" s="173">
        <v>2.2354120095583241E-2</v>
      </c>
    </row>
    <row r="41" spans="3:8">
      <c r="C41" s="113">
        <v>39</v>
      </c>
      <c r="D41" s="59">
        <v>5</v>
      </c>
      <c r="E41" s="6">
        <v>448</v>
      </c>
      <c r="F41" s="3">
        <v>135</v>
      </c>
      <c r="G41" s="3">
        <v>2.3700000000000045</v>
      </c>
      <c r="H41" s="173">
        <v>1.7869260348337468E-2</v>
      </c>
    </row>
    <row r="42" spans="3:8">
      <c r="C42" s="113">
        <v>40</v>
      </c>
      <c r="D42" s="59">
        <v>5</v>
      </c>
      <c r="E42" s="6">
        <v>528</v>
      </c>
      <c r="F42" s="3">
        <v>125.85</v>
      </c>
      <c r="G42" s="3">
        <v>-9.1500000000000057</v>
      </c>
      <c r="H42" s="173">
        <v>-6.7777777777777826E-2</v>
      </c>
    </row>
    <row r="43" spans="3:8">
      <c r="C43" s="113">
        <v>41</v>
      </c>
      <c r="D43" s="59">
        <v>4</v>
      </c>
      <c r="E43" s="6">
        <v>418</v>
      </c>
      <c r="F43" s="3">
        <v>126.52</v>
      </c>
      <c r="G43" s="3">
        <v>0.67000000000000171</v>
      </c>
      <c r="H43" s="173">
        <v>5.3237981724274519E-3</v>
      </c>
    </row>
    <row r="44" spans="3:8">
      <c r="C44" s="113">
        <v>42</v>
      </c>
      <c r="D44" s="59">
        <v>2</v>
      </c>
      <c r="E44" s="6">
        <v>201</v>
      </c>
      <c r="F44" s="3">
        <v>126.45</v>
      </c>
      <c r="G44" s="3">
        <v>-6.9999999999993179E-2</v>
      </c>
      <c r="H44" s="173">
        <v>-5.5327220992718029E-4</v>
      </c>
    </row>
    <row r="45" spans="3:8">
      <c r="C45" s="113">
        <v>43</v>
      </c>
      <c r="D45" s="59">
        <v>17</v>
      </c>
      <c r="E45" s="6">
        <v>1851</v>
      </c>
      <c r="F45" s="3">
        <v>127.14</v>
      </c>
      <c r="G45" s="3">
        <v>0.68999999999999773</v>
      </c>
      <c r="H45" s="173">
        <v>5.4567022538551946E-3</v>
      </c>
    </row>
    <row r="46" spans="3:8">
      <c r="C46" s="113">
        <v>44</v>
      </c>
      <c r="D46" s="59">
        <v>5</v>
      </c>
      <c r="E46" s="6">
        <v>537</v>
      </c>
      <c r="F46" s="3">
        <v>123.86</v>
      </c>
      <c r="G46" s="3">
        <v>-3.2800000000000011</v>
      </c>
      <c r="H46" s="173">
        <v>-2.5798332546798863E-2</v>
      </c>
    </row>
    <row r="47" spans="3:8">
      <c r="C47" s="113">
        <v>45</v>
      </c>
      <c r="D47" s="59">
        <v>1</v>
      </c>
      <c r="E47" s="6">
        <v>97</v>
      </c>
      <c r="F47" s="3">
        <v>124</v>
      </c>
      <c r="G47" s="3">
        <v>0.14000000000000057</v>
      </c>
      <c r="H47" s="173">
        <v>1.1303084127241014E-3</v>
      </c>
    </row>
    <row r="48" spans="3:8">
      <c r="C48" s="113">
        <v>46</v>
      </c>
      <c r="D48" s="59">
        <v>2</v>
      </c>
      <c r="E48" s="6">
        <v>184</v>
      </c>
      <c r="F48" s="3">
        <v>126.49</v>
      </c>
      <c r="G48" s="3">
        <v>2.4899999999999949</v>
      </c>
      <c r="H48" s="173">
        <v>2.0080645161290267E-2</v>
      </c>
    </row>
    <row r="49" spans="3:8">
      <c r="C49" s="113">
        <v>47</v>
      </c>
      <c r="D49" s="59">
        <v>2</v>
      </c>
      <c r="E49" s="6">
        <v>214</v>
      </c>
      <c r="F49" s="3">
        <v>131.91</v>
      </c>
      <c r="G49" s="3">
        <v>5.4200000000000017</v>
      </c>
      <c r="H49" s="173">
        <v>4.2849237093841364E-2</v>
      </c>
    </row>
    <row r="50" spans="3:8">
      <c r="C50" s="113">
        <v>48</v>
      </c>
      <c r="D50" s="59">
        <v>12</v>
      </c>
      <c r="E50" s="6">
        <v>1227</v>
      </c>
      <c r="F50" s="3">
        <v>125.12</v>
      </c>
      <c r="G50" s="3">
        <v>-6.789999999999992</v>
      </c>
      <c r="H50" s="173">
        <v>-5.1474490182700228E-2</v>
      </c>
    </row>
    <row r="51" spans="3:8">
      <c r="C51" s="113">
        <v>49</v>
      </c>
      <c r="D51" s="59">
        <v>7</v>
      </c>
      <c r="E51" s="6">
        <v>700</v>
      </c>
      <c r="F51" s="3">
        <v>124.9</v>
      </c>
      <c r="G51" s="3">
        <v>-0.21999999999999886</v>
      </c>
      <c r="H51" s="173">
        <v>-1.7583120204603953E-3</v>
      </c>
    </row>
    <row r="52" spans="3:8">
      <c r="C52" s="113">
        <v>50</v>
      </c>
      <c r="D52" s="59">
        <v>3</v>
      </c>
      <c r="E52" s="6">
        <v>329</v>
      </c>
      <c r="F52" s="3">
        <v>130.94</v>
      </c>
      <c r="G52" s="3">
        <v>6.039999999999992</v>
      </c>
      <c r="H52" s="173">
        <v>4.8358686949559582E-2</v>
      </c>
    </row>
    <row r="53" spans="3:8">
      <c r="D53" s="151"/>
      <c r="E53" s="148"/>
      <c r="F53" s="149"/>
      <c r="G53" s="149"/>
      <c r="H53" s="150"/>
    </row>
    <row r="54" spans="3:8">
      <c r="C54" t="s">
        <v>99</v>
      </c>
    </row>
  </sheetData>
  <conditionalFormatting sqref="H4 H17:H28">
    <cfRule type="cellIs" dxfId="37" priority="7" stopIfTrue="1" operator="lessThan">
      <formula>0</formula>
    </cfRule>
  </conditionalFormatting>
  <conditionalFormatting sqref="H5">
    <cfRule type="cellIs" dxfId="36" priority="6" stopIfTrue="1" operator="lessThan">
      <formula>0</formula>
    </cfRule>
  </conditionalFormatting>
  <conditionalFormatting sqref="H6:H9">
    <cfRule type="cellIs" dxfId="35" priority="5" stopIfTrue="1" operator="lessThan">
      <formula>0</formula>
    </cfRule>
  </conditionalFormatting>
  <conditionalFormatting sqref="H3">
    <cfRule type="cellIs" dxfId="34" priority="4" stopIfTrue="1" operator="lessThanOrEqual">
      <formula>0</formula>
    </cfRule>
  </conditionalFormatting>
  <conditionalFormatting sqref="H10:H16">
    <cfRule type="cellIs" dxfId="33" priority="3" stopIfTrue="1" operator="lessThan">
      <formula>0</formula>
    </cfRule>
  </conditionalFormatting>
  <conditionalFormatting sqref="H29:H53">
    <cfRule type="cellIs" dxfId="32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6"/>
  <sheetViews>
    <sheetView workbookViewId="0">
      <selection activeCell="L29" sqref="L29"/>
    </sheetView>
  </sheetViews>
  <sheetFormatPr defaultRowHeight="15.05"/>
  <cols>
    <col min="4" max="4" width="13.44140625" customWidth="1"/>
    <col min="5" max="5" width="15.6640625" customWidth="1"/>
    <col min="6" max="6" width="15.33203125" customWidth="1"/>
    <col min="7" max="8" width="13.6640625" customWidth="1"/>
  </cols>
  <sheetData>
    <row r="1" spans="2:9">
      <c r="B1" t="s">
        <v>105</v>
      </c>
    </row>
    <row r="2" spans="2:9" ht="15.75" thickBot="1"/>
    <row r="3" spans="2:9" ht="25.55" thickBot="1">
      <c r="C3" s="108" t="s">
        <v>11</v>
      </c>
      <c r="D3" s="109" t="s">
        <v>92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>
      <c r="C4" s="190">
        <v>10</v>
      </c>
      <c r="D4" s="58">
        <v>1</v>
      </c>
      <c r="E4" s="59">
        <v>98</v>
      </c>
      <c r="F4" s="98">
        <v>140.9</v>
      </c>
      <c r="G4" s="3" t="s">
        <v>87</v>
      </c>
      <c r="H4" s="173"/>
    </row>
    <row r="5" spans="2:9">
      <c r="C5" s="191">
        <v>12</v>
      </c>
      <c r="D5" s="58">
        <v>1</v>
      </c>
      <c r="E5" s="59">
        <v>111</v>
      </c>
      <c r="F5" s="98">
        <v>122.73</v>
      </c>
      <c r="G5" s="3" t="s">
        <v>87</v>
      </c>
      <c r="H5" s="173"/>
    </row>
    <row r="6" spans="2:9">
      <c r="C6" s="191">
        <v>16</v>
      </c>
      <c r="D6" s="58">
        <v>1</v>
      </c>
      <c r="E6" s="59">
        <v>107</v>
      </c>
      <c r="F6" s="98">
        <v>131</v>
      </c>
      <c r="G6" s="3" t="s">
        <v>87</v>
      </c>
      <c r="H6" s="173"/>
    </row>
    <row r="7" spans="2:9">
      <c r="C7" s="191">
        <v>17</v>
      </c>
      <c r="D7" s="58">
        <v>1</v>
      </c>
      <c r="E7" s="59">
        <v>103</v>
      </c>
      <c r="F7" s="98">
        <v>128.72</v>
      </c>
      <c r="G7" s="3">
        <v>-2.2800000000000011</v>
      </c>
      <c r="H7" s="173">
        <v>-1.7404580152671767E-2</v>
      </c>
      <c r="I7" t="s">
        <v>108</v>
      </c>
    </row>
    <row r="8" spans="2:9">
      <c r="C8" s="191">
        <v>19</v>
      </c>
      <c r="D8" s="58">
        <v>2</v>
      </c>
      <c r="E8" s="59">
        <v>227</v>
      </c>
      <c r="F8" s="98">
        <v>122</v>
      </c>
      <c r="G8" s="3" t="s">
        <v>87</v>
      </c>
      <c r="H8" s="173"/>
    </row>
    <row r="9" spans="2:9">
      <c r="C9" s="191">
        <v>20</v>
      </c>
      <c r="D9" s="58">
        <v>1</v>
      </c>
      <c r="E9" s="59">
        <v>113</v>
      </c>
      <c r="F9" s="98">
        <v>126.6</v>
      </c>
      <c r="G9" s="3">
        <v>4.5999999999999943</v>
      </c>
      <c r="H9" s="173">
        <v>3.770491803278686E-2</v>
      </c>
      <c r="I9" t="s">
        <v>110</v>
      </c>
    </row>
    <row r="10" spans="2:9">
      <c r="C10" s="191">
        <v>23</v>
      </c>
      <c r="D10" s="58">
        <v>3</v>
      </c>
      <c r="E10" s="59">
        <v>317</v>
      </c>
      <c r="F10" s="98">
        <v>137.77000000000001</v>
      </c>
      <c r="G10" s="3" t="s">
        <v>87</v>
      </c>
      <c r="H10" s="173"/>
      <c r="I10" t="s">
        <v>111</v>
      </c>
    </row>
    <row r="11" spans="2:9">
      <c r="C11" s="191">
        <v>24</v>
      </c>
      <c r="D11" s="58">
        <v>1</v>
      </c>
      <c r="E11" s="59">
        <v>94</v>
      </c>
      <c r="F11" s="98">
        <v>147</v>
      </c>
      <c r="G11" s="3">
        <v>9.2299999999999898</v>
      </c>
      <c r="H11" s="173">
        <v>6.6995717500181406E-2</v>
      </c>
    </row>
    <row r="12" spans="2:9">
      <c r="C12" s="191">
        <v>25</v>
      </c>
      <c r="D12" s="58">
        <v>1</v>
      </c>
      <c r="E12" s="59">
        <v>114</v>
      </c>
      <c r="F12" s="98">
        <v>130.41</v>
      </c>
      <c r="G12" s="3">
        <v>-16.590000000000003</v>
      </c>
      <c r="H12" s="173">
        <v>-0.11285714285714288</v>
      </c>
      <c r="I12" t="s">
        <v>118</v>
      </c>
    </row>
    <row r="13" spans="2:9">
      <c r="C13" s="191">
        <v>28</v>
      </c>
      <c r="D13" s="58">
        <v>1</v>
      </c>
      <c r="E13" s="59">
        <v>86</v>
      </c>
      <c r="F13" s="98">
        <v>133.93</v>
      </c>
      <c r="G13" s="3" t="s">
        <v>87</v>
      </c>
      <c r="H13" s="173"/>
      <c r="I13" t="s">
        <v>119</v>
      </c>
    </row>
    <row r="14" spans="2:9">
      <c r="C14" s="191">
        <v>29</v>
      </c>
      <c r="D14" s="58" t="s">
        <v>120</v>
      </c>
      <c r="E14" s="59"/>
      <c r="F14" s="98"/>
      <c r="G14" s="3"/>
      <c r="H14" s="173"/>
      <c r="I14" t="s">
        <v>121</v>
      </c>
    </row>
    <row r="15" spans="2:9">
      <c r="C15" s="191">
        <v>30</v>
      </c>
      <c r="D15" s="58" t="s">
        <v>120</v>
      </c>
      <c r="E15" s="59"/>
      <c r="F15" s="98"/>
      <c r="G15" s="3"/>
      <c r="H15" s="173"/>
    </row>
    <row r="16" spans="2:9">
      <c r="C16" s="191">
        <v>31</v>
      </c>
      <c r="D16" s="58">
        <v>2</v>
      </c>
      <c r="E16" s="59">
        <v>224</v>
      </c>
      <c r="F16" s="98">
        <v>132</v>
      </c>
      <c r="G16" s="3" t="s">
        <v>87</v>
      </c>
      <c r="H16" s="173"/>
    </row>
    <row r="17" spans="3:8">
      <c r="C17" s="191">
        <v>32</v>
      </c>
      <c r="D17" s="58">
        <v>1</v>
      </c>
      <c r="E17" s="59">
        <v>104</v>
      </c>
      <c r="F17" s="98">
        <v>127.51</v>
      </c>
      <c r="G17" s="3">
        <v>-4.4899999999999949</v>
      </c>
      <c r="H17" s="173">
        <v>-3.4015151515151443E-2</v>
      </c>
    </row>
    <row r="18" spans="3:8">
      <c r="C18" s="191">
        <v>33</v>
      </c>
      <c r="D18" s="58" t="s">
        <v>120</v>
      </c>
      <c r="E18" s="59"/>
      <c r="F18" s="98"/>
      <c r="G18" s="3"/>
      <c r="H18" s="167"/>
    </row>
    <row r="19" spans="3:8">
      <c r="C19" s="191">
        <v>34</v>
      </c>
      <c r="D19" s="58" t="s">
        <v>120</v>
      </c>
      <c r="E19" s="59"/>
      <c r="F19" s="98"/>
      <c r="G19" s="3"/>
      <c r="H19" s="167"/>
    </row>
    <row r="20" spans="3:8">
      <c r="C20" s="191">
        <v>35</v>
      </c>
      <c r="D20" s="58" t="s">
        <v>120</v>
      </c>
      <c r="E20" s="59"/>
      <c r="F20" s="98"/>
      <c r="G20" s="3"/>
      <c r="H20" s="167"/>
    </row>
    <row r="21" spans="3:8">
      <c r="C21" s="191">
        <v>36</v>
      </c>
      <c r="D21" s="58">
        <v>1</v>
      </c>
      <c r="E21" s="59">
        <v>109</v>
      </c>
      <c r="F21" s="98">
        <v>122.63</v>
      </c>
      <c r="G21" s="3" t="s">
        <v>87</v>
      </c>
      <c r="H21" s="3"/>
    </row>
    <row r="22" spans="3:8">
      <c r="C22" s="191">
        <v>37</v>
      </c>
      <c r="D22" s="58">
        <v>2</v>
      </c>
      <c r="E22" s="59">
        <v>217</v>
      </c>
      <c r="F22" s="98">
        <v>125.2</v>
      </c>
      <c r="G22" s="3">
        <v>2.57</v>
      </c>
      <c r="H22" s="3">
        <v>2.1000000000000001E-2</v>
      </c>
    </row>
    <row r="23" spans="3:8">
      <c r="C23" s="191">
        <v>38</v>
      </c>
      <c r="D23" s="58"/>
      <c r="E23" s="59"/>
      <c r="F23" s="98"/>
      <c r="G23" s="3"/>
      <c r="H23" s="3"/>
    </row>
    <row r="24" spans="3:8">
      <c r="C24" s="191">
        <v>39</v>
      </c>
      <c r="D24" s="58"/>
      <c r="E24" s="59"/>
      <c r="F24" s="98"/>
      <c r="G24" s="3"/>
      <c r="H24" s="3"/>
    </row>
    <row r="25" spans="3:8">
      <c r="C25" s="191">
        <v>40</v>
      </c>
      <c r="D25" s="58">
        <v>2</v>
      </c>
      <c r="E25" s="59">
        <v>146</v>
      </c>
      <c r="F25" s="98">
        <v>126.95</v>
      </c>
      <c r="G25" s="3">
        <v>126.95</v>
      </c>
      <c r="H25" s="58" t="s">
        <v>120</v>
      </c>
    </row>
    <row r="26" spans="3:8">
      <c r="C26" s="191">
        <v>41</v>
      </c>
      <c r="D26" s="58">
        <v>1</v>
      </c>
      <c r="E26" s="59">
        <v>101</v>
      </c>
      <c r="F26" s="98">
        <v>137.68</v>
      </c>
      <c r="G26" s="3">
        <v>10.730000000000004</v>
      </c>
      <c r="H26" s="3">
        <v>8.4521465143757357E-2</v>
      </c>
    </row>
    <row r="27" spans="3:8">
      <c r="C27" s="191">
        <v>42</v>
      </c>
      <c r="D27" s="58" t="s">
        <v>120</v>
      </c>
      <c r="E27" s="59"/>
      <c r="F27" s="98"/>
      <c r="G27" s="3"/>
      <c r="H27" s="3"/>
    </row>
    <row r="28" spans="3:8" ht="15.75" thickBot="1">
      <c r="C28" s="141">
        <v>43</v>
      </c>
      <c r="D28" s="58">
        <v>1</v>
      </c>
      <c r="E28" s="59">
        <v>117</v>
      </c>
      <c r="F28" s="98">
        <v>118.17</v>
      </c>
      <c r="G28" s="58" t="s">
        <v>120</v>
      </c>
      <c r="H28" s="58" t="s">
        <v>120</v>
      </c>
    </row>
    <row r="29" spans="3:8" ht="15.75" thickBot="1">
      <c r="C29" s="141">
        <v>44</v>
      </c>
      <c r="D29" s="58" t="s">
        <v>120</v>
      </c>
      <c r="E29" s="59"/>
      <c r="F29" s="98"/>
      <c r="G29" s="58"/>
      <c r="H29" s="58"/>
    </row>
    <row r="30" spans="3:8" ht="15.75" thickBot="1">
      <c r="C30" s="141">
        <v>45</v>
      </c>
      <c r="D30" s="58" t="s">
        <v>120</v>
      </c>
      <c r="E30" s="59"/>
      <c r="F30" s="98"/>
      <c r="G30" s="58"/>
      <c r="H30" s="58"/>
    </row>
    <row r="31" spans="3:8" ht="15.75" thickBot="1">
      <c r="C31" s="141">
        <v>46</v>
      </c>
      <c r="D31" s="58" t="s">
        <v>120</v>
      </c>
      <c r="E31" s="59"/>
      <c r="F31" s="98"/>
      <c r="G31" s="58"/>
      <c r="H31" s="58"/>
    </row>
    <row r="32" spans="3:8" ht="15.75" thickBot="1">
      <c r="C32" s="141">
        <v>47</v>
      </c>
      <c r="D32" s="58" t="s">
        <v>120</v>
      </c>
      <c r="E32" s="59"/>
      <c r="F32" s="98"/>
      <c r="G32" s="58"/>
      <c r="H32" s="58"/>
    </row>
    <row r="33" spans="3:8" ht="15.75" thickBot="1">
      <c r="C33" s="141">
        <v>48</v>
      </c>
      <c r="D33" s="58">
        <v>1</v>
      </c>
      <c r="E33" s="59">
        <v>117</v>
      </c>
      <c r="F33" s="98">
        <v>114.47</v>
      </c>
      <c r="G33" s="58" t="s">
        <v>120</v>
      </c>
      <c r="H33" s="58" t="s">
        <v>120</v>
      </c>
    </row>
    <row r="34" spans="3:8">
      <c r="D34" s="165"/>
      <c r="E34" s="151"/>
      <c r="F34" s="166"/>
      <c r="G34" s="165"/>
      <c r="H34" s="165"/>
    </row>
    <row r="35" spans="3:8">
      <c r="C35" t="s">
        <v>101</v>
      </c>
    </row>
    <row r="36" spans="3:8">
      <c r="C36" t="s">
        <v>106</v>
      </c>
    </row>
  </sheetData>
  <conditionalFormatting sqref="H4:H12">
    <cfRule type="cellIs" dxfId="31" priority="6" stopIfTrue="1" operator="lessThan">
      <formula>0</formula>
    </cfRule>
  </conditionalFormatting>
  <conditionalFormatting sqref="H3">
    <cfRule type="cellIs" dxfId="30" priority="3" stopIfTrue="1" operator="lessThanOrEqual">
      <formula>0</formula>
    </cfRule>
  </conditionalFormatting>
  <conditionalFormatting sqref="H13:H20">
    <cfRule type="cellIs" dxfId="2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4"/>
  <sheetViews>
    <sheetView workbookViewId="0">
      <selection activeCell="F13" sqref="F13"/>
    </sheetView>
  </sheetViews>
  <sheetFormatPr defaultRowHeight="15.05"/>
  <sheetData>
    <row r="1" spans="2:9">
      <c r="B1" t="s">
        <v>112</v>
      </c>
    </row>
    <row r="2" spans="2:9" ht="15.75" thickBot="1"/>
    <row r="3" spans="2:9" ht="36.65">
      <c r="C3" s="108" t="s">
        <v>11</v>
      </c>
      <c r="D3" s="109" t="s">
        <v>92</v>
      </c>
      <c r="E3" s="109" t="s">
        <v>18</v>
      </c>
      <c r="F3" s="110" t="s">
        <v>19</v>
      </c>
      <c r="G3" s="111" t="s">
        <v>15</v>
      </c>
      <c r="H3" s="112" t="s">
        <v>16</v>
      </c>
    </row>
    <row r="4" spans="2:9" ht="15.75" thickBot="1">
      <c r="C4" s="141" t="s">
        <v>114</v>
      </c>
      <c r="D4" s="142">
        <v>1</v>
      </c>
      <c r="E4" s="143">
        <v>110</v>
      </c>
      <c r="F4" s="144">
        <v>116</v>
      </c>
      <c r="G4" s="145" t="s">
        <v>87</v>
      </c>
      <c r="H4" s="146"/>
      <c r="I4" s="147" t="s">
        <v>115</v>
      </c>
    </row>
  </sheetData>
  <conditionalFormatting sqref="H4">
    <cfRule type="cellIs" dxfId="28" priority="2" stopIfTrue="1" operator="lessThan">
      <formula>0</formula>
    </cfRule>
  </conditionalFormatting>
  <conditionalFormatting sqref="H3">
    <cfRule type="cellIs" dxfId="27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5"/>
  <sheetViews>
    <sheetView zoomScale="90" zoomScaleNormal="90" workbookViewId="0">
      <selection activeCell="N59" sqref="N59"/>
    </sheetView>
  </sheetViews>
  <sheetFormatPr defaultRowHeight="15.05"/>
  <cols>
    <col min="3" max="3" width="16.5546875" customWidth="1"/>
    <col min="4" max="4" width="17.88671875" customWidth="1"/>
    <col min="5" max="5" width="13.109375" customWidth="1"/>
    <col min="6" max="7" width="12.6640625" customWidth="1"/>
    <col min="8" max="9" width="14" customWidth="1"/>
    <col min="10" max="11" width="19.109375" customWidth="1"/>
    <col min="12" max="12" width="12.5546875" customWidth="1"/>
    <col min="13" max="13" width="14.5546875" customWidth="1"/>
    <col min="14" max="14" width="16.33203125" customWidth="1"/>
  </cols>
  <sheetData>
    <row r="2" spans="2:14">
      <c r="B2" s="87" t="s">
        <v>117</v>
      </c>
      <c r="C2" s="4"/>
      <c r="D2" s="4"/>
      <c r="E2" s="4"/>
      <c r="F2" s="4"/>
      <c r="G2" s="4"/>
      <c r="H2" s="4"/>
      <c r="I2" s="4"/>
      <c r="J2" s="4"/>
    </row>
    <row r="5" spans="2:14" ht="25.55" thickBot="1">
      <c r="B5" s="2"/>
      <c r="C5" s="129" t="s">
        <v>11</v>
      </c>
      <c r="D5" s="129" t="s">
        <v>12</v>
      </c>
      <c r="E5" s="129" t="s">
        <v>13</v>
      </c>
      <c r="F5" s="129" t="s">
        <v>34</v>
      </c>
      <c r="G5" s="130" t="s">
        <v>35</v>
      </c>
      <c r="H5" s="130" t="s">
        <v>102</v>
      </c>
      <c r="I5" s="130" t="s">
        <v>113</v>
      </c>
      <c r="J5" s="130"/>
      <c r="K5" s="130" t="s">
        <v>14</v>
      </c>
      <c r="L5" s="130"/>
      <c r="M5" s="131" t="s">
        <v>15</v>
      </c>
      <c r="N5" s="132" t="s">
        <v>16</v>
      </c>
    </row>
    <row r="6" spans="2:14" ht="15.75" thickBot="1">
      <c r="B6" s="96">
        <v>2021</v>
      </c>
      <c r="C6" s="99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9">
        <v>1</v>
      </c>
      <c r="K6" s="5">
        <v>309019</v>
      </c>
      <c r="L6" s="100" t="s">
        <v>17</v>
      </c>
      <c r="M6" s="5"/>
      <c r="N6" s="114"/>
    </row>
    <row r="7" spans="2:14">
      <c r="B7" s="7"/>
      <c r="C7" s="99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9">
        <v>2</v>
      </c>
      <c r="K7" s="5">
        <v>296993</v>
      </c>
      <c r="L7" s="100" t="s">
        <v>17</v>
      </c>
      <c r="M7" s="5">
        <v>-12026</v>
      </c>
      <c r="N7" s="114">
        <v>-3.891670091483046E-2</v>
      </c>
    </row>
    <row r="8" spans="2:14">
      <c r="B8" s="2"/>
      <c r="C8" s="99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9">
        <v>3</v>
      </c>
      <c r="K8" s="5">
        <v>293464</v>
      </c>
      <c r="L8" s="100" t="s">
        <v>17</v>
      </c>
      <c r="M8" s="5">
        <v>-3529</v>
      </c>
      <c r="N8" s="114">
        <v>-1.1882434939543995E-2</v>
      </c>
    </row>
    <row r="9" spans="2:14">
      <c r="B9" s="2"/>
      <c r="C9" s="99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9">
        <v>4</v>
      </c>
      <c r="K9" s="5">
        <v>271962</v>
      </c>
      <c r="L9" s="100" t="s">
        <v>17</v>
      </c>
      <c r="M9" s="5">
        <v>-21502</v>
      </c>
      <c r="N9" s="114">
        <v>-7.3269634435569664E-2</v>
      </c>
    </row>
    <row r="10" spans="2:14">
      <c r="B10" s="2"/>
      <c r="C10" s="99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9">
        <v>5</v>
      </c>
      <c r="K10" s="5">
        <v>253385</v>
      </c>
      <c r="L10" s="100" t="s">
        <v>17</v>
      </c>
      <c r="M10" s="5">
        <v>-18577</v>
      </c>
      <c r="N10" s="114">
        <v>-6.8307337054441475E-2</v>
      </c>
    </row>
    <row r="11" spans="2:14">
      <c r="B11" s="2"/>
      <c r="C11" s="99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9">
        <v>6</v>
      </c>
      <c r="K11" s="5">
        <v>268811</v>
      </c>
      <c r="L11" s="100" t="s">
        <v>17</v>
      </c>
      <c r="M11" s="5">
        <v>15426</v>
      </c>
      <c r="N11" s="114">
        <v>6.087968901079388E-2</v>
      </c>
    </row>
    <row r="12" spans="2:14">
      <c r="C12" s="99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9">
        <v>7</v>
      </c>
      <c r="K12" s="5">
        <v>263315</v>
      </c>
      <c r="L12" s="100" t="s">
        <v>17</v>
      </c>
      <c r="M12" s="5">
        <f t="shared" ref="M12:M13" si="0">K12-K11</f>
        <v>-5496</v>
      </c>
      <c r="N12" s="114">
        <f t="shared" ref="N12:N13" si="1">(K12/K11)-1</f>
        <v>-2.044559188426065E-2</v>
      </c>
    </row>
    <row r="13" spans="2:14">
      <c r="C13" s="99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9">
        <v>8</v>
      </c>
      <c r="K13" s="5">
        <v>283387</v>
      </c>
      <c r="L13" s="100" t="s">
        <v>17</v>
      </c>
      <c r="M13" s="5">
        <f t="shared" si="0"/>
        <v>20072</v>
      </c>
      <c r="N13" s="114">
        <f t="shared" si="1"/>
        <v>7.6228091829178002E-2</v>
      </c>
    </row>
    <row r="14" spans="2:14">
      <c r="C14" s="99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9">
        <v>9</v>
      </c>
      <c r="K14" s="5">
        <v>251698</v>
      </c>
      <c r="L14" s="100" t="s">
        <v>17</v>
      </c>
      <c r="M14" s="5">
        <v>-31689</v>
      </c>
      <c r="N14" s="114">
        <v>-0.11182234894331777</v>
      </c>
    </row>
    <row r="15" spans="2:14">
      <c r="C15" s="99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9">
        <v>10</v>
      </c>
      <c r="K15" s="5">
        <v>290739</v>
      </c>
      <c r="L15" s="100" t="s">
        <v>17</v>
      </c>
      <c r="M15" s="5">
        <v>39041</v>
      </c>
      <c r="N15" s="114">
        <v>0.15511048955494289</v>
      </c>
    </row>
    <row r="16" spans="2:14">
      <c r="C16" s="99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9">
        <v>11</v>
      </c>
      <c r="K16" s="5">
        <v>269510</v>
      </c>
      <c r="L16" s="100" t="s">
        <v>17</v>
      </c>
      <c r="M16" s="5">
        <v>-21229</v>
      </c>
      <c r="N16" s="114">
        <v>-7.3017379849280584E-2</v>
      </c>
    </row>
    <row r="17" spans="3:14">
      <c r="C17" s="99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9">
        <v>12</v>
      </c>
      <c r="K17" s="5">
        <v>298722</v>
      </c>
      <c r="L17" s="100" t="s">
        <v>17</v>
      </c>
      <c r="M17" s="5">
        <v>29212</v>
      </c>
      <c r="N17" s="114">
        <v>0.1083892990983637</v>
      </c>
    </row>
    <row r="18" spans="3:14">
      <c r="C18" s="99">
        <v>13</v>
      </c>
      <c r="D18" s="6">
        <v>93359</v>
      </c>
      <c r="E18" s="5">
        <v>192422</v>
      </c>
      <c r="F18" s="6">
        <v>14923</v>
      </c>
      <c r="G18" s="101">
        <v>755</v>
      </c>
      <c r="H18" s="5"/>
      <c r="I18" s="5"/>
      <c r="J18" s="99">
        <v>13</v>
      </c>
      <c r="K18" s="5">
        <v>301459</v>
      </c>
      <c r="L18" s="100" t="s">
        <v>17</v>
      </c>
      <c r="M18" s="5">
        <f t="shared" ref="M18" si="2">K18-K17</f>
        <v>2737</v>
      </c>
      <c r="N18" s="114">
        <f t="shared" ref="N18" si="3">(K18/K17)-1</f>
        <v>9.1623650082686137E-3</v>
      </c>
    </row>
    <row r="19" spans="3:14">
      <c r="C19" s="99">
        <v>14</v>
      </c>
      <c r="D19" s="6">
        <v>45801</v>
      </c>
      <c r="E19" s="5">
        <v>193095</v>
      </c>
      <c r="F19" s="6">
        <v>5459</v>
      </c>
      <c r="G19" s="101">
        <v>0</v>
      </c>
      <c r="H19" s="5"/>
      <c r="I19" s="5"/>
      <c r="J19" s="99">
        <v>14</v>
      </c>
      <c r="K19" s="5">
        <v>244355</v>
      </c>
      <c r="L19" s="100" t="s">
        <v>17</v>
      </c>
      <c r="M19" s="5">
        <v>-57104</v>
      </c>
      <c r="N19" s="114">
        <v>-0.18942542767009773</v>
      </c>
    </row>
    <row r="20" spans="3:14">
      <c r="C20" s="99">
        <v>15</v>
      </c>
      <c r="D20" s="6">
        <v>68260</v>
      </c>
      <c r="E20" s="5">
        <v>207873</v>
      </c>
      <c r="F20" s="6">
        <v>6787</v>
      </c>
      <c r="G20" s="101">
        <v>876</v>
      </c>
      <c r="H20" s="5"/>
      <c r="I20" s="5"/>
      <c r="J20" s="99">
        <v>15</v>
      </c>
      <c r="K20" s="5">
        <v>283796</v>
      </c>
      <c r="L20" s="100" t="s">
        <v>17</v>
      </c>
      <c r="M20" s="5">
        <v>39441</v>
      </c>
      <c r="N20" s="114">
        <v>0.161408606330953</v>
      </c>
    </row>
    <row r="21" spans="3:14">
      <c r="C21" s="99">
        <v>16</v>
      </c>
      <c r="D21" s="6">
        <v>71756</v>
      </c>
      <c r="E21" s="5">
        <v>206455</v>
      </c>
      <c r="F21" s="6">
        <v>9528</v>
      </c>
      <c r="G21" s="101">
        <v>712</v>
      </c>
      <c r="H21" s="101">
        <v>107</v>
      </c>
      <c r="I21" s="101"/>
      <c r="J21" s="99">
        <v>16</v>
      </c>
      <c r="K21" s="5">
        <v>288558</v>
      </c>
      <c r="L21" s="100" t="s">
        <v>17</v>
      </c>
      <c r="M21" s="5">
        <f t="shared" ref="M21:M27" si="4">K21-K20</f>
        <v>4762</v>
      </c>
      <c r="N21" s="114">
        <f t="shared" ref="N21:N27" si="5">(K21/K20)-1</f>
        <v>1.677965862802866E-2</v>
      </c>
    </row>
    <row r="22" spans="3:14">
      <c r="C22" s="99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9">
        <v>17</v>
      </c>
      <c r="K22" s="5">
        <v>265144</v>
      </c>
      <c r="L22" s="100" t="s">
        <v>17</v>
      </c>
      <c r="M22" s="5">
        <f t="shared" si="4"/>
        <v>-23414</v>
      </c>
      <c r="N22" s="114">
        <f t="shared" si="5"/>
        <v>-8.1141399649290569E-2</v>
      </c>
    </row>
    <row r="23" spans="3:14">
      <c r="C23" s="115">
        <v>18</v>
      </c>
      <c r="D23" s="116">
        <v>54802</v>
      </c>
      <c r="E23" s="118">
        <v>192317</v>
      </c>
      <c r="F23" s="116">
        <v>9233</v>
      </c>
      <c r="G23" s="117">
        <v>337</v>
      </c>
      <c r="H23" s="118"/>
      <c r="I23" s="118"/>
      <c r="J23" s="115">
        <v>18</v>
      </c>
      <c r="K23" s="5">
        <v>256689</v>
      </c>
      <c r="L23" s="119" t="s">
        <v>17</v>
      </c>
      <c r="M23" s="118">
        <f t="shared" si="4"/>
        <v>-8455</v>
      </c>
      <c r="N23" s="114">
        <f t="shared" si="5"/>
        <v>-3.1888332377877693E-2</v>
      </c>
    </row>
    <row r="24" spans="3:14">
      <c r="C24" s="115">
        <v>19</v>
      </c>
      <c r="D24" s="116">
        <v>85146</v>
      </c>
      <c r="E24" s="118">
        <v>180513</v>
      </c>
      <c r="F24" s="118">
        <v>16174</v>
      </c>
      <c r="G24" s="118">
        <v>2271</v>
      </c>
      <c r="H24" s="118">
        <v>227</v>
      </c>
      <c r="I24" s="118"/>
      <c r="J24" s="115">
        <v>19</v>
      </c>
      <c r="K24" s="5">
        <v>284331</v>
      </c>
      <c r="L24" s="119" t="s">
        <v>17</v>
      </c>
      <c r="M24" s="118">
        <f t="shared" si="4"/>
        <v>27642</v>
      </c>
      <c r="N24" s="114">
        <f t="shared" si="5"/>
        <v>0.10768673375173843</v>
      </c>
    </row>
    <row r="25" spans="3:14">
      <c r="C25" s="115">
        <v>20</v>
      </c>
      <c r="D25" s="116">
        <v>86212</v>
      </c>
      <c r="E25" s="118">
        <v>202776</v>
      </c>
      <c r="F25" s="118">
        <v>14822</v>
      </c>
      <c r="G25" s="118">
        <v>1469</v>
      </c>
      <c r="H25" s="118">
        <v>113</v>
      </c>
      <c r="I25" s="118"/>
      <c r="J25" s="115">
        <v>20</v>
      </c>
      <c r="K25" s="5">
        <v>305392</v>
      </c>
      <c r="L25" s="119" t="s">
        <v>17</v>
      </c>
      <c r="M25" s="118">
        <f t="shared" si="4"/>
        <v>21061</v>
      </c>
      <c r="N25" s="114">
        <f t="shared" si="5"/>
        <v>7.4072120169802025E-2</v>
      </c>
    </row>
    <row r="26" spans="3:14">
      <c r="C26" s="115">
        <v>21</v>
      </c>
      <c r="D26" s="116">
        <v>88440</v>
      </c>
      <c r="E26" s="118">
        <v>196404</v>
      </c>
      <c r="F26" s="118">
        <v>19630</v>
      </c>
      <c r="G26" s="118">
        <v>1052</v>
      </c>
      <c r="H26" s="118"/>
      <c r="I26" s="118"/>
      <c r="J26" s="115">
        <v>21</v>
      </c>
      <c r="K26" s="5">
        <v>305526</v>
      </c>
      <c r="L26" s="119" t="s">
        <v>17</v>
      </c>
      <c r="M26" s="118">
        <f t="shared" si="4"/>
        <v>134</v>
      </c>
      <c r="N26" s="114">
        <f t="shared" si="5"/>
        <v>4.3878032168498393E-4</v>
      </c>
    </row>
    <row r="27" spans="3:14">
      <c r="C27" s="115">
        <v>22</v>
      </c>
      <c r="D27" s="116">
        <v>81503</v>
      </c>
      <c r="E27" s="118">
        <v>213144</v>
      </c>
      <c r="F27" s="118">
        <v>12408</v>
      </c>
      <c r="G27" s="118">
        <v>935</v>
      </c>
      <c r="H27" s="118"/>
      <c r="I27" s="118"/>
      <c r="J27" s="115">
        <v>22</v>
      </c>
      <c r="K27" s="5">
        <v>307990</v>
      </c>
      <c r="L27" s="119" t="s">
        <v>17</v>
      </c>
      <c r="M27" s="118">
        <f t="shared" si="4"/>
        <v>2464</v>
      </c>
      <c r="N27" s="114">
        <f t="shared" si="5"/>
        <v>8.0647800841826545E-3</v>
      </c>
    </row>
    <row r="28" spans="3:14">
      <c r="C28" s="115">
        <v>23</v>
      </c>
      <c r="D28" s="116">
        <v>93067</v>
      </c>
      <c r="E28" s="118">
        <v>208573</v>
      </c>
      <c r="F28" s="118">
        <v>12301</v>
      </c>
      <c r="G28" s="118">
        <v>485</v>
      </c>
      <c r="H28" s="118">
        <v>317</v>
      </c>
      <c r="I28" s="118"/>
      <c r="J28" s="115">
        <v>23</v>
      </c>
      <c r="K28" s="5">
        <v>314743</v>
      </c>
      <c r="L28" s="119" t="s">
        <v>17</v>
      </c>
      <c r="M28" s="118">
        <v>6753</v>
      </c>
      <c r="N28" s="114">
        <v>2.1926036559628548E-2</v>
      </c>
    </row>
    <row r="29" spans="3:14">
      <c r="C29" s="115">
        <v>24</v>
      </c>
      <c r="D29" s="116">
        <v>102159</v>
      </c>
      <c r="E29" s="118">
        <v>192048</v>
      </c>
      <c r="F29" s="118">
        <v>20021</v>
      </c>
      <c r="G29" s="118">
        <v>1304</v>
      </c>
      <c r="H29" s="118">
        <v>94</v>
      </c>
      <c r="I29" s="118"/>
      <c r="J29" s="115">
        <v>24</v>
      </c>
      <c r="K29" s="5">
        <v>315626</v>
      </c>
      <c r="L29" s="119" t="s">
        <v>17</v>
      </c>
      <c r="M29" s="118">
        <v>883</v>
      </c>
      <c r="N29" s="114">
        <v>2.8054635051455445E-3</v>
      </c>
    </row>
    <row r="30" spans="3:14">
      <c r="C30" s="115">
        <v>25</v>
      </c>
      <c r="D30" s="116">
        <v>95457</v>
      </c>
      <c r="E30" s="118">
        <v>178338</v>
      </c>
      <c r="F30" s="118">
        <v>17325</v>
      </c>
      <c r="G30" s="118">
        <v>1188</v>
      </c>
      <c r="H30" s="118">
        <v>114</v>
      </c>
      <c r="I30" s="118"/>
      <c r="J30" s="115">
        <v>25</v>
      </c>
      <c r="K30" s="5">
        <v>292422</v>
      </c>
      <c r="L30" s="119" t="s">
        <v>17</v>
      </c>
      <c r="M30" s="118">
        <f t="shared" ref="M30" si="6">K30-K29</f>
        <v>-23204</v>
      </c>
      <c r="N30" s="114">
        <f t="shared" ref="N30" si="7">(K30/K29)-1</f>
        <v>-7.3517390835989405E-2</v>
      </c>
    </row>
    <row r="31" spans="3:14">
      <c r="C31" s="115">
        <v>26</v>
      </c>
      <c r="D31" s="116">
        <v>81689</v>
      </c>
      <c r="E31" s="118">
        <v>203149</v>
      </c>
      <c r="F31" s="118">
        <v>14197</v>
      </c>
      <c r="G31" s="118">
        <v>715</v>
      </c>
      <c r="H31" s="118"/>
      <c r="I31" s="118">
        <v>110</v>
      </c>
      <c r="J31" s="115">
        <v>26</v>
      </c>
      <c r="K31" s="152">
        <v>299860</v>
      </c>
      <c r="L31" s="119" t="s">
        <v>17</v>
      </c>
      <c r="M31" s="118">
        <v>7328</v>
      </c>
      <c r="N31" s="114">
        <v>2.505967403273357E-2</v>
      </c>
    </row>
    <row r="32" spans="3:14">
      <c r="C32" s="115">
        <v>27</v>
      </c>
      <c r="D32" s="116">
        <v>74383</v>
      </c>
      <c r="E32" s="118">
        <v>198832</v>
      </c>
      <c r="F32" s="118">
        <v>9882</v>
      </c>
      <c r="G32" s="118">
        <v>892</v>
      </c>
      <c r="H32" s="118"/>
      <c r="I32" s="118"/>
      <c r="J32" s="115">
        <v>27</v>
      </c>
      <c r="K32" s="5">
        <f t="shared" ref="K32" si="8">SUM(D32:I32)</f>
        <v>283989</v>
      </c>
      <c r="L32" s="119" t="s">
        <v>17</v>
      </c>
      <c r="M32" s="118">
        <v>-15871</v>
      </c>
      <c r="N32" s="114">
        <v>-5.292803308210503E-2</v>
      </c>
    </row>
    <row r="33" spans="3:14">
      <c r="C33" s="115">
        <v>28</v>
      </c>
      <c r="D33" s="116">
        <v>86148</v>
      </c>
      <c r="E33" s="118">
        <v>185464</v>
      </c>
      <c r="F33" s="118">
        <v>11974</v>
      </c>
      <c r="G33" s="118">
        <v>1164</v>
      </c>
      <c r="H33" s="118">
        <v>86</v>
      </c>
      <c r="I33" s="118"/>
      <c r="J33" s="115">
        <v>28</v>
      </c>
      <c r="K33" s="5">
        <v>284836</v>
      </c>
      <c r="L33" s="119" t="s">
        <v>17</v>
      </c>
      <c r="M33" s="118">
        <v>847</v>
      </c>
      <c r="N33" s="114">
        <v>2.9825098859463939E-3</v>
      </c>
    </row>
    <row r="34" spans="3:14">
      <c r="C34" s="115">
        <v>29</v>
      </c>
      <c r="D34" s="116">
        <v>85324</v>
      </c>
      <c r="E34" s="118">
        <v>183810</v>
      </c>
      <c r="F34" s="118">
        <v>12071</v>
      </c>
      <c r="G34" s="118">
        <v>503</v>
      </c>
      <c r="H34" s="118"/>
      <c r="I34" s="118"/>
      <c r="J34" s="115">
        <v>29</v>
      </c>
      <c r="K34" s="5">
        <v>281708</v>
      </c>
      <c r="L34" s="119" t="s">
        <v>17</v>
      </c>
      <c r="M34" s="118">
        <v>-3128</v>
      </c>
      <c r="N34" s="114">
        <v>-1.0981757923857915E-2</v>
      </c>
    </row>
    <row r="35" spans="3:14">
      <c r="C35" s="115">
        <v>30</v>
      </c>
      <c r="D35" s="116">
        <v>97710</v>
      </c>
      <c r="E35" s="118">
        <v>169554</v>
      </c>
      <c r="F35" s="118">
        <v>17179</v>
      </c>
      <c r="G35" s="118">
        <v>889</v>
      </c>
      <c r="H35" s="118"/>
      <c r="I35" s="118"/>
      <c r="J35" s="115">
        <v>30</v>
      </c>
      <c r="K35" s="5">
        <v>285332</v>
      </c>
      <c r="L35" s="119" t="s">
        <v>17</v>
      </c>
      <c r="M35" s="118">
        <v>3624</v>
      </c>
      <c r="N35" s="114">
        <v>1.2864384398029172E-2</v>
      </c>
    </row>
    <row r="36" spans="3:14">
      <c r="C36" s="115">
        <v>31</v>
      </c>
      <c r="D36" s="116">
        <v>89569</v>
      </c>
      <c r="E36" s="118">
        <v>187923</v>
      </c>
      <c r="F36" s="118">
        <v>15094</v>
      </c>
      <c r="G36" s="118">
        <v>858</v>
      </c>
      <c r="H36" s="118">
        <v>224</v>
      </c>
      <c r="I36" s="118"/>
      <c r="J36" s="115">
        <v>31</v>
      </c>
      <c r="K36" s="5">
        <v>293668</v>
      </c>
      <c r="L36" s="119" t="s">
        <v>17</v>
      </c>
      <c r="M36" s="118">
        <v>8336</v>
      </c>
      <c r="N36" s="114">
        <v>2.9215089790139315E-2</v>
      </c>
    </row>
    <row r="37" spans="3:14">
      <c r="C37" s="115">
        <v>32</v>
      </c>
      <c r="D37" s="116">
        <v>63433</v>
      </c>
      <c r="E37" s="118">
        <v>226234</v>
      </c>
      <c r="F37" s="118">
        <v>7923</v>
      </c>
      <c r="G37" s="118">
        <v>1401</v>
      </c>
      <c r="H37" s="118">
        <v>104</v>
      </c>
      <c r="I37" s="118"/>
      <c r="J37" s="115">
        <v>32</v>
      </c>
      <c r="K37" s="5">
        <v>299095</v>
      </c>
      <c r="L37" s="119" t="s">
        <v>17</v>
      </c>
      <c r="M37" s="118">
        <v>5427</v>
      </c>
      <c r="N37" s="114">
        <v>1.8480052303962324E-2</v>
      </c>
    </row>
    <row r="38" spans="3:14">
      <c r="C38" s="115">
        <v>33</v>
      </c>
      <c r="D38" s="116">
        <v>64488</v>
      </c>
      <c r="E38" s="118">
        <v>190348</v>
      </c>
      <c r="F38" s="118">
        <v>7142</v>
      </c>
      <c r="G38" s="118">
        <v>511</v>
      </c>
      <c r="H38" s="118"/>
      <c r="I38" s="118"/>
      <c r="J38" s="115">
        <v>33</v>
      </c>
      <c r="K38" s="5">
        <v>262489</v>
      </c>
      <c r="L38" s="119" t="s">
        <v>17</v>
      </c>
      <c r="M38" s="118">
        <v>-36606</v>
      </c>
      <c r="N38" s="114">
        <v>-0.12238920744245141</v>
      </c>
    </row>
    <row r="39" spans="3:14">
      <c r="C39" s="115">
        <v>34</v>
      </c>
      <c r="D39" s="116">
        <v>73026</v>
      </c>
      <c r="E39" s="118">
        <v>175948</v>
      </c>
      <c r="F39" s="118">
        <v>6883</v>
      </c>
      <c r="G39" s="118">
        <v>687</v>
      </c>
      <c r="H39" s="118"/>
      <c r="I39" s="118"/>
      <c r="J39" s="115">
        <v>34</v>
      </c>
      <c r="K39" s="5">
        <v>256544</v>
      </c>
      <c r="L39" s="119" t="s">
        <v>17</v>
      </c>
      <c r="M39" s="118">
        <v>-5945</v>
      </c>
      <c r="N39" s="114">
        <v>-2.2648568130474001E-2</v>
      </c>
    </row>
    <row r="40" spans="3:14">
      <c r="C40" s="115">
        <v>35</v>
      </c>
      <c r="D40" s="116">
        <v>71073</v>
      </c>
      <c r="E40" s="118">
        <v>186379</v>
      </c>
      <c r="F40" s="118">
        <v>6199</v>
      </c>
      <c r="G40" s="118">
        <v>206</v>
      </c>
      <c r="H40" s="118"/>
      <c r="I40" s="118"/>
      <c r="J40" s="115">
        <v>35</v>
      </c>
      <c r="K40" s="5">
        <v>263857</v>
      </c>
      <c r="L40" s="119" t="s">
        <v>17</v>
      </c>
      <c r="M40" s="118">
        <v>7313</v>
      </c>
      <c r="N40" s="114">
        <v>2.8505831358363487E-2</v>
      </c>
    </row>
    <row r="41" spans="3:14">
      <c r="C41" s="115">
        <v>36</v>
      </c>
      <c r="D41" s="116">
        <v>80987</v>
      </c>
      <c r="E41" s="118">
        <v>180620</v>
      </c>
      <c r="F41" s="118">
        <v>10272</v>
      </c>
      <c r="G41" s="118">
        <v>194</v>
      </c>
      <c r="H41" s="118">
        <v>109</v>
      </c>
      <c r="I41" s="118"/>
      <c r="J41" s="115">
        <v>36</v>
      </c>
      <c r="K41" s="5">
        <v>272182</v>
      </c>
      <c r="L41" s="119" t="s">
        <v>17</v>
      </c>
      <c r="M41" s="118">
        <v>8325</v>
      </c>
      <c r="N41" s="114">
        <v>3.1551181132204231E-2</v>
      </c>
    </row>
    <row r="42" spans="3:14">
      <c r="C42" s="115">
        <v>37</v>
      </c>
      <c r="D42" s="116">
        <v>90738</v>
      </c>
      <c r="E42" s="118">
        <v>166287</v>
      </c>
      <c r="F42" s="118">
        <v>8534</v>
      </c>
      <c r="G42" s="118">
        <v>734</v>
      </c>
      <c r="H42" s="118">
        <v>217</v>
      </c>
      <c r="I42" s="118"/>
      <c r="J42" s="115">
        <v>37</v>
      </c>
      <c r="K42" s="5">
        <v>266510</v>
      </c>
      <c r="L42" s="119" t="s">
        <v>17</v>
      </c>
      <c r="M42" s="118">
        <v>-5672</v>
      </c>
      <c r="N42" s="114">
        <v>-2.0799999999999999E-2</v>
      </c>
    </row>
    <row r="43" spans="3:14">
      <c r="C43" s="115">
        <v>38</v>
      </c>
      <c r="D43" s="116">
        <v>68874</v>
      </c>
      <c r="E43" s="118">
        <v>200611</v>
      </c>
      <c r="F43" s="118">
        <v>7560</v>
      </c>
      <c r="G43" s="118">
        <v>185</v>
      </c>
      <c r="H43" s="118"/>
      <c r="I43" s="118"/>
      <c r="J43" s="115">
        <v>38</v>
      </c>
      <c r="K43" s="5">
        <v>277230</v>
      </c>
      <c r="L43" s="119" t="s">
        <v>17</v>
      </c>
      <c r="M43" s="118">
        <v>10720</v>
      </c>
      <c r="N43" s="173">
        <v>4.0223631383437874E-2</v>
      </c>
    </row>
    <row r="44" spans="3:14">
      <c r="C44" s="115">
        <v>39</v>
      </c>
      <c r="D44" s="116">
        <v>68262</v>
      </c>
      <c r="E44" s="118">
        <v>188350</v>
      </c>
      <c r="F44" s="118">
        <v>6264</v>
      </c>
      <c r="G44" s="118">
        <v>448</v>
      </c>
      <c r="H44" s="118"/>
      <c r="I44" s="118"/>
      <c r="J44" s="115">
        <v>39</v>
      </c>
      <c r="K44" s="5">
        <v>263324</v>
      </c>
      <c r="L44" s="119" t="s">
        <v>17</v>
      </c>
      <c r="M44" s="118">
        <v>-13906</v>
      </c>
      <c r="N44" s="173">
        <v>-5.0160516538614197E-2</v>
      </c>
    </row>
    <row r="45" spans="3:14">
      <c r="C45" s="115">
        <v>40</v>
      </c>
      <c r="D45" s="116">
        <v>70513</v>
      </c>
      <c r="E45" s="118">
        <v>183289</v>
      </c>
      <c r="F45" s="118">
        <v>9288</v>
      </c>
      <c r="G45" s="118">
        <v>528</v>
      </c>
      <c r="H45" s="118">
        <v>146</v>
      </c>
      <c r="I45" s="118"/>
      <c r="J45" s="115">
        <v>40</v>
      </c>
      <c r="K45" s="5">
        <v>263764</v>
      </c>
      <c r="L45" s="119" t="s">
        <v>17</v>
      </c>
      <c r="M45" s="118">
        <v>440</v>
      </c>
      <c r="N45" s="173">
        <v>1.6709452993270979E-3</v>
      </c>
    </row>
    <row r="46" spans="3:14">
      <c r="C46" s="115">
        <v>41</v>
      </c>
      <c r="D46" s="116">
        <v>68392</v>
      </c>
      <c r="E46" s="118">
        <v>193989</v>
      </c>
      <c r="F46" s="118">
        <v>9692</v>
      </c>
      <c r="G46" s="118">
        <v>418</v>
      </c>
      <c r="H46" s="118">
        <v>101</v>
      </c>
      <c r="I46" s="118"/>
      <c r="J46" s="115">
        <v>41</v>
      </c>
      <c r="K46" s="5">
        <v>272592</v>
      </c>
      <c r="L46" s="119" t="s">
        <v>17</v>
      </c>
      <c r="M46" s="118">
        <v>8828</v>
      </c>
      <c r="N46" s="173">
        <v>3.3469313477199281E-2</v>
      </c>
    </row>
    <row r="47" spans="3:14">
      <c r="C47" s="115">
        <v>42</v>
      </c>
      <c r="D47" s="116">
        <v>71742</v>
      </c>
      <c r="E47" s="118">
        <v>189285</v>
      </c>
      <c r="F47" s="118">
        <v>11404</v>
      </c>
      <c r="G47" s="118">
        <v>201</v>
      </c>
      <c r="H47" s="118"/>
      <c r="I47" s="118"/>
      <c r="J47" s="115">
        <v>42</v>
      </c>
      <c r="K47" s="5">
        <v>272632</v>
      </c>
      <c r="L47" s="119" t="s">
        <v>17</v>
      </c>
      <c r="M47" s="118">
        <v>40</v>
      </c>
      <c r="N47" s="173">
        <v>1.4673944943366379E-4</v>
      </c>
    </row>
    <row r="48" spans="3:14">
      <c r="C48" s="115">
        <v>43</v>
      </c>
      <c r="D48" s="116">
        <v>86097</v>
      </c>
      <c r="E48" s="118">
        <v>221863</v>
      </c>
      <c r="F48" s="118">
        <v>14210</v>
      </c>
      <c r="G48" s="118">
        <v>1851</v>
      </c>
      <c r="H48" s="118">
        <v>117</v>
      </c>
      <c r="I48" s="118"/>
      <c r="J48" s="115">
        <v>43</v>
      </c>
      <c r="K48" s="5">
        <v>324138</v>
      </c>
      <c r="L48" s="119" t="s">
        <v>17</v>
      </c>
      <c r="M48" s="118">
        <v>51506</v>
      </c>
      <c r="N48" s="173">
        <v>0.188921329851228</v>
      </c>
    </row>
    <row r="49" spans="3:16">
      <c r="C49" s="115">
        <v>44</v>
      </c>
      <c r="D49" s="116">
        <v>46273</v>
      </c>
      <c r="E49" s="118">
        <v>164299</v>
      </c>
      <c r="F49" s="118">
        <v>5160</v>
      </c>
      <c r="G49" s="118">
        <v>537</v>
      </c>
      <c r="H49" s="118"/>
      <c r="I49" s="118"/>
      <c r="J49" s="115">
        <v>44</v>
      </c>
      <c r="K49" s="5">
        <v>216269</v>
      </c>
      <c r="L49" s="119" t="s">
        <v>17</v>
      </c>
      <c r="M49" s="118">
        <v>-107869</v>
      </c>
      <c r="N49" s="173">
        <v>-0.33278726961972982</v>
      </c>
    </row>
    <row r="50" spans="3:16">
      <c r="C50" s="115">
        <v>45</v>
      </c>
      <c r="D50" s="116">
        <v>48786</v>
      </c>
      <c r="E50" s="118">
        <v>216164</v>
      </c>
      <c r="F50" s="118">
        <v>3768</v>
      </c>
      <c r="G50" s="118">
        <v>97</v>
      </c>
      <c r="H50" s="118"/>
      <c r="I50" s="118"/>
      <c r="J50" s="115">
        <v>45</v>
      </c>
      <c r="K50" s="5">
        <v>268815</v>
      </c>
      <c r="L50" s="119" t="s">
        <v>17</v>
      </c>
      <c r="M50" s="118">
        <v>52546</v>
      </c>
      <c r="N50" s="173">
        <v>0.24296593594088844</v>
      </c>
    </row>
    <row r="51" spans="3:16">
      <c r="C51" s="115">
        <v>46</v>
      </c>
      <c r="D51" s="116">
        <v>64044</v>
      </c>
      <c r="E51" s="118">
        <v>192254</v>
      </c>
      <c r="F51" s="118">
        <v>7320</v>
      </c>
      <c r="G51" s="118">
        <v>184</v>
      </c>
      <c r="H51" s="118"/>
      <c r="I51" s="118"/>
      <c r="J51" s="115">
        <v>46</v>
      </c>
      <c r="K51" s="5">
        <v>263802</v>
      </c>
      <c r="L51" s="119" t="s">
        <v>17</v>
      </c>
      <c r="M51" s="118">
        <v>-5013</v>
      </c>
      <c r="N51" s="167">
        <v>-1.8648512917805893E-2</v>
      </c>
    </row>
    <row r="52" spans="3:16">
      <c r="C52" s="197">
        <v>47</v>
      </c>
      <c r="D52" s="198">
        <v>62200</v>
      </c>
      <c r="E52" s="199">
        <v>203551</v>
      </c>
      <c r="F52" s="199">
        <v>6270</v>
      </c>
      <c r="G52" s="199">
        <v>214</v>
      </c>
      <c r="H52" s="199"/>
      <c r="I52" s="199"/>
      <c r="J52" s="197">
        <v>47</v>
      </c>
      <c r="K52" s="152">
        <v>272235</v>
      </c>
      <c r="L52" s="200" t="s">
        <v>17</v>
      </c>
      <c r="M52" s="199">
        <v>8433</v>
      </c>
      <c r="N52" s="201">
        <v>3.1967157186071349E-2</v>
      </c>
    </row>
    <row r="53" spans="3:16">
      <c r="C53" s="99">
        <v>48</v>
      </c>
      <c r="D53" s="6">
        <f>'[1]cena_zakol_2021 (E)'!BO67</f>
        <v>71798</v>
      </c>
      <c r="E53" s="5">
        <f>'[1]cena_zakol_2021 (S)'!BN67</f>
        <v>203243</v>
      </c>
      <c r="F53" s="5">
        <v>9103</v>
      </c>
      <c r="G53" s="5">
        <v>1227</v>
      </c>
      <c r="H53" s="5">
        <v>117</v>
      </c>
      <c r="I53" s="5"/>
      <c r="J53" s="99">
        <v>48</v>
      </c>
      <c r="K53" s="5">
        <f t="shared" ref="K53:K54" si="9">SUM(D53:I53)</f>
        <v>285488</v>
      </c>
      <c r="L53" s="100" t="s">
        <v>17</v>
      </c>
      <c r="M53" s="5">
        <f t="shared" ref="M53:M54" si="10">K53-K52</f>
        <v>13253</v>
      </c>
      <c r="N53" s="173">
        <f t="shared" ref="N53:N54" si="11">(K53/K52)-1</f>
        <v>4.8682204712839905E-2</v>
      </c>
      <c r="O53" s="195"/>
      <c r="P53" s="196"/>
    </row>
    <row r="54" spans="3:16">
      <c r="C54" s="99">
        <v>49</v>
      </c>
      <c r="D54" s="6">
        <f>'[1]cena_zakol_2021 (E)'!BO68</f>
        <v>67712</v>
      </c>
      <c r="E54" s="5">
        <f>'[1]cena_zakol_2021 (S)'!BN68</f>
        <v>229711</v>
      </c>
      <c r="F54" s="5">
        <v>8988</v>
      </c>
      <c r="G54" s="5">
        <v>700</v>
      </c>
      <c r="H54" s="5"/>
      <c r="I54" s="5"/>
      <c r="J54" s="99">
        <v>49</v>
      </c>
      <c r="K54" s="5">
        <f t="shared" si="9"/>
        <v>307111</v>
      </c>
      <c r="L54" s="100" t="s">
        <v>17</v>
      </c>
      <c r="M54" s="5">
        <f t="shared" si="10"/>
        <v>21623</v>
      </c>
      <c r="N54" s="173">
        <f t="shared" si="11"/>
        <v>7.5740486465280421E-2</v>
      </c>
    </row>
    <row r="55" spans="3:16">
      <c r="C55" s="99">
        <v>50</v>
      </c>
      <c r="D55" s="6">
        <v>91319</v>
      </c>
      <c r="E55" s="5">
        <v>205647</v>
      </c>
      <c r="F55" s="5">
        <v>10601</v>
      </c>
      <c r="G55" s="5">
        <v>329</v>
      </c>
      <c r="H55" s="5"/>
      <c r="I55" s="5"/>
      <c r="J55" s="99">
        <v>50</v>
      </c>
      <c r="K55" s="5">
        <v>307896</v>
      </c>
      <c r="L55" s="100" t="s">
        <v>17</v>
      </c>
      <c r="M55" s="5">
        <v>785</v>
      </c>
      <c r="N55" s="173">
        <v>2.5560790723875293E-3</v>
      </c>
    </row>
  </sheetData>
  <conditionalFormatting sqref="N6:N11">
    <cfRule type="cellIs" dxfId="26" priority="28" stopIfTrue="1" operator="lessThan">
      <formula>0</formula>
    </cfRule>
  </conditionalFormatting>
  <conditionalFormatting sqref="N5">
    <cfRule type="cellIs" dxfId="25" priority="31" stopIfTrue="1" operator="lessThanOrEqual">
      <formula>0</formula>
    </cfRule>
  </conditionalFormatting>
  <conditionalFormatting sqref="N12">
    <cfRule type="cellIs" dxfId="24" priority="26" stopIfTrue="1" operator="lessThan">
      <formula>0</formula>
    </cfRule>
  </conditionalFormatting>
  <conditionalFormatting sqref="N13">
    <cfRule type="cellIs" dxfId="23" priority="25" stopIfTrue="1" operator="lessThan">
      <formula>0</formula>
    </cfRule>
  </conditionalFormatting>
  <conditionalFormatting sqref="N14">
    <cfRule type="cellIs" dxfId="22" priority="24" stopIfTrue="1" operator="lessThan">
      <formula>0</formula>
    </cfRule>
  </conditionalFormatting>
  <conditionalFormatting sqref="N15">
    <cfRule type="cellIs" dxfId="21" priority="23" stopIfTrue="1" operator="lessThan">
      <formula>0</formula>
    </cfRule>
  </conditionalFormatting>
  <conditionalFormatting sqref="N16">
    <cfRule type="cellIs" dxfId="20" priority="22" stopIfTrue="1" operator="lessThan">
      <formula>0</formula>
    </cfRule>
  </conditionalFormatting>
  <conditionalFormatting sqref="N17">
    <cfRule type="cellIs" dxfId="19" priority="21" stopIfTrue="1" operator="lessThan">
      <formula>0</formula>
    </cfRule>
  </conditionalFormatting>
  <conditionalFormatting sqref="N18">
    <cfRule type="cellIs" dxfId="18" priority="20" stopIfTrue="1" operator="lessThan">
      <formula>0</formula>
    </cfRule>
  </conditionalFormatting>
  <conditionalFormatting sqref="N19">
    <cfRule type="cellIs" dxfId="17" priority="19" stopIfTrue="1" operator="lessThan">
      <formula>0</formula>
    </cfRule>
  </conditionalFormatting>
  <conditionalFormatting sqref="N20">
    <cfRule type="cellIs" dxfId="16" priority="18" stopIfTrue="1" operator="lessThan">
      <formula>0</formula>
    </cfRule>
  </conditionalFormatting>
  <conditionalFormatting sqref="N21">
    <cfRule type="cellIs" dxfId="15" priority="17" stopIfTrue="1" operator="lessThan">
      <formula>0</formula>
    </cfRule>
  </conditionalFormatting>
  <conditionalFormatting sqref="N22">
    <cfRule type="cellIs" dxfId="14" priority="16" stopIfTrue="1" operator="lessThan">
      <formula>0</formula>
    </cfRule>
  </conditionalFormatting>
  <conditionalFormatting sqref="N23">
    <cfRule type="cellIs" dxfId="13" priority="15" stopIfTrue="1" operator="lessThan">
      <formula>0</formula>
    </cfRule>
  </conditionalFormatting>
  <conditionalFormatting sqref="N24">
    <cfRule type="cellIs" dxfId="12" priority="14" stopIfTrue="1" operator="lessThan">
      <formula>0</formula>
    </cfRule>
  </conditionalFormatting>
  <conditionalFormatting sqref="N25">
    <cfRule type="cellIs" dxfId="11" priority="13" stopIfTrue="1" operator="lessThan">
      <formula>0</formula>
    </cfRule>
  </conditionalFormatting>
  <conditionalFormatting sqref="N26">
    <cfRule type="cellIs" dxfId="10" priority="12" stopIfTrue="1" operator="lessThan">
      <formula>0</formula>
    </cfRule>
  </conditionalFormatting>
  <conditionalFormatting sqref="N27">
    <cfRule type="cellIs" dxfId="9" priority="11" stopIfTrue="1" operator="lessThan">
      <formula>0</formula>
    </cfRule>
  </conditionalFormatting>
  <conditionalFormatting sqref="N28">
    <cfRule type="cellIs" dxfId="8" priority="10" stopIfTrue="1" operator="lessThan">
      <formula>0</formula>
    </cfRule>
  </conditionalFormatting>
  <conditionalFormatting sqref="N29">
    <cfRule type="cellIs" dxfId="7" priority="9" stopIfTrue="1" operator="lessThan">
      <formula>0</formula>
    </cfRule>
  </conditionalFormatting>
  <conditionalFormatting sqref="N30">
    <cfRule type="cellIs" dxfId="6" priority="8" stopIfTrue="1" operator="lessThan">
      <formula>0</formula>
    </cfRule>
  </conditionalFormatting>
  <conditionalFormatting sqref="N31">
    <cfRule type="cellIs" dxfId="5" priority="7" stopIfTrue="1" operator="lessThan">
      <formula>0</formula>
    </cfRule>
  </conditionalFormatting>
  <conditionalFormatting sqref="N32:N49">
    <cfRule type="cellIs" dxfId="4" priority="6" stopIfTrue="1" operator="lessThan">
      <formula>0</formula>
    </cfRule>
  </conditionalFormatting>
  <conditionalFormatting sqref="N50">
    <cfRule type="cellIs" dxfId="3" priority="5" stopIfTrue="1" operator="lessThan">
      <formula>0</formula>
    </cfRule>
  </conditionalFormatting>
  <conditionalFormatting sqref="N51:N52">
    <cfRule type="cellIs" dxfId="2" priority="4" stopIfTrue="1" operator="lessThan">
      <formula>0</formula>
    </cfRule>
  </conditionalFormatting>
  <conditionalFormatting sqref="N53:N54">
    <cfRule type="cellIs" dxfId="1" priority="2" stopIfTrue="1" operator="lessThan">
      <formula>0</formula>
    </cfRule>
  </conditionalFormatting>
  <conditionalFormatting sqref="N55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Štamcar, Ana</cp:lastModifiedBy>
  <cp:lastPrinted>2021-06-08T06:55:54Z</cp:lastPrinted>
  <dcterms:created xsi:type="dcterms:W3CDTF">2020-10-02T06:43:47Z</dcterms:created>
  <dcterms:modified xsi:type="dcterms:W3CDTF">2021-12-22T11:05:51Z</dcterms:modified>
</cp:coreProperties>
</file>