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skupni zakol" sheetId="4" r:id="rId6"/>
    <sheet name="EU CENE E in S" sheetId="8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E13" i="7" l="1"/>
  <c r="D13" i="7"/>
  <c r="E13" i="6"/>
  <c r="D13" i="6"/>
  <c r="E58" i="4" l="1"/>
  <c r="D58" i="4"/>
  <c r="I58" i="4" s="1"/>
  <c r="E57" i="4"/>
  <c r="D57" i="4"/>
  <c r="E56" i="4"/>
  <c r="D56" i="4"/>
  <c r="E55" i="4"/>
  <c r="D55" i="4"/>
  <c r="E54" i="4"/>
  <c r="D54" i="4"/>
  <c r="E53" i="4"/>
  <c r="D53" i="4"/>
  <c r="E52" i="4"/>
  <c r="D52" i="4"/>
  <c r="I52" i="4" s="1"/>
  <c r="E51" i="4"/>
  <c r="D51" i="4"/>
  <c r="E50" i="4"/>
  <c r="D50" i="4"/>
  <c r="E49" i="4"/>
  <c r="D49" i="4"/>
  <c r="E48" i="4"/>
  <c r="D48" i="4"/>
  <c r="E47" i="4"/>
  <c r="D47" i="4"/>
  <c r="E46" i="4"/>
  <c r="D46" i="4"/>
  <c r="E45" i="4"/>
  <c r="D45" i="4"/>
  <c r="E44" i="4"/>
  <c r="D44" i="4"/>
  <c r="I44" i="4" s="1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I10" i="4" l="1"/>
  <c r="I14" i="4"/>
  <c r="I11" i="4"/>
  <c r="I21" i="4"/>
  <c r="I37" i="4"/>
  <c r="I38" i="4"/>
  <c r="I46" i="4"/>
  <c r="I53" i="4"/>
  <c r="I57" i="4"/>
  <c r="I28" i="4"/>
  <c r="I36" i="4"/>
  <c r="I13" i="4"/>
  <c r="I17" i="4"/>
  <c r="I19" i="4"/>
  <c r="I22" i="4"/>
  <c r="I30" i="4"/>
  <c r="I25" i="4"/>
  <c r="I27" i="4"/>
  <c r="I29" i="4"/>
  <c r="I33" i="4"/>
  <c r="I35" i="4"/>
  <c r="I8" i="4"/>
  <c r="I20" i="4"/>
  <c r="I41" i="4"/>
  <c r="I43" i="4"/>
  <c r="I45" i="4"/>
  <c r="I49" i="4"/>
  <c r="I51" i="4"/>
  <c r="I54" i="4"/>
  <c r="I15" i="4"/>
  <c r="I18" i="4"/>
  <c r="I24" i="4"/>
  <c r="I31" i="4"/>
  <c r="I34" i="4"/>
  <c r="I40" i="4"/>
  <c r="I47" i="4"/>
  <c r="I50" i="4"/>
  <c r="I56" i="4"/>
  <c r="I12" i="4"/>
  <c r="I16" i="4"/>
  <c r="I23" i="4"/>
  <c r="I26" i="4"/>
  <c r="I32" i="4"/>
  <c r="I39" i="4"/>
  <c r="I42" i="4"/>
  <c r="I48" i="4"/>
  <c r="I55" i="4"/>
</calcChain>
</file>

<file path=xl/sharedStrings.xml><?xml version="1.0" encoding="utf-8"?>
<sst xmlns="http://schemas.openxmlformats.org/spreadsheetml/2006/main" count="248" uniqueCount="117">
  <si>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</si>
  <si>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</si>
  <si>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</si>
  <si>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</si>
  <si>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</si>
  <si>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</si>
  <si>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</si>
  <si>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</si>
  <si>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</si>
  <si>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</si>
  <si>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</si>
  <si>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</si>
  <si>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</si>
  <si>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</si>
  <si>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</si>
  <si>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</si>
  <si>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</si>
  <si>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</si>
  <si>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</si>
  <si>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</si>
  <si>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</si>
  <si>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cena v €</t>
  </si>
  <si>
    <t>Količina zakola</t>
  </si>
  <si>
    <t>E - 2018</t>
  </si>
  <si>
    <t>E - 2019</t>
  </si>
  <si>
    <t>E - 2020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</si>
  <si>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</si>
  <si>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</si>
  <si>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</si>
  <si>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</si>
  <si>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</si>
  <si>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</si>
  <si>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</si>
  <si>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</si>
  <si>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</si>
  <si>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r>
      <rPr>
        <b/>
        <sz val="11"/>
        <color theme="1"/>
        <rFont val="Arial"/>
        <family val="2"/>
        <charset val="238"/>
      </rPr>
      <t>Tabela 1: Cene in količine</t>
    </r>
    <r>
      <rPr>
        <sz val="11"/>
        <color theme="1"/>
        <rFont val="Arial"/>
        <family val="2"/>
        <charset val="238"/>
      </rPr>
      <t xml:space="preserve"> klavnih trupov oziroma polovic za razreda E  po tednih za 2020/2021</t>
    </r>
  </si>
  <si>
    <t>razlika 2020/21</t>
  </si>
  <si>
    <t>razlika 2020/21(%)</t>
  </si>
  <si>
    <t>S - 2021</t>
  </si>
  <si>
    <t>skupni zakol</t>
  </si>
  <si>
    <t>*Ni podatka</t>
  </si>
  <si>
    <t>Tabela 4: Tedensko poročilo o cenah in količinah prašičjih klavnih trupov oziroma polovic za razreda U</t>
  </si>
  <si>
    <t>Tabela 5:  Primerjava cen prašičjega mesa, razreda u, glede na prejšnji teden (€/100 kg)</t>
  </si>
  <si>
    <t>Tabela 6: Tedensko poročilo o cenah in količinah prašičjih klavnih trupov oziroma polovic za razreda R</t>
  </si>
  <si>
    <t>Tabela 7:  Primerjava cen prašičjega mesa, razreda R, glede na prejšnji teden (€/100 kg)</t>
  </si>
  <si>
    <t>Klavna masa U (kg)</t>
  </si>
  <si>
    <t>Klavna masa R (kg)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</si>
  <si>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razredov E,S,U,R</t>
    </r>
  </si>
  <si>
    <t xml:space="preserve"> </t>
  </si>
  <si>
    <t>S - 2017</t>
  </si>
  <si>
    <t>E - 2017</t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</si>
  <si>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 za leti 2020/2021</t>
    </r>
  </si>
  <si>
    <t>Grafikon: Gibanje cen in  količin klavnih trupov oziroma polovic za razreda U po tednih za 2020/2021</t>
  </si>
  <si>
    <t>Grafikon: Gibanje cen in  količin klavnih trupov oziroma polovic za razreda R po tednih za 2020/2021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</si>
  <si>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</si>
  <si>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</si>
  <si>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</si>
  <si>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</si>
  <si>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</si>
  <si>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</si>
  <si>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</si>
  <si>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</si>
  <si>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</si>
  <si>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</si>
  <si>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</si>
  <si>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</si>
  <si>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</si>
  <si>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</si>
  <si>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</si>
  <si>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</si>
  <si>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</si>
  <si>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</si>
  <si>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</si>
  <si>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</si>
  <si>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</si>
  <si>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</si>
  <si>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</si>
  <si>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</si>
  <si>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</si>
  <si>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</si>
  <si>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</si>
  <si>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</si>
  <si>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</si>
  <si>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</si>
  <si>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</si>
  <si>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</si>
  <si>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</si>
  <si>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</si>
  <si>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</si>
  <si>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</si>
  <si>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</si>
  <si>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</si>
  <si>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</si>
  <si>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</si>
  <si>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</si>
  <si>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</si>
  <si>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</si>
  <si>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</si>
  <si>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</si>
  <si>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</si>
  <si>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</si>
  <si>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</si>
  <si>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</si>
  <si>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</si>
  <si>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</si>
  <si>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Teden: 04. teden (25.01.2021-31.01.2021)</t>
  </si>
  <si>
    <t>Številka: 3305-5/2021/28</t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</si>
  <si>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 z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</si>
  <si>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letu 2021 (kg)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</si>
  <si>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  po tednih glede na pretekla leta 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</si>
  <si>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letu 2021 (kg)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</si>
  <si>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po tednih glede na preteklo leto (€/100 kg)</t>
    </r>
  </si>
  <si>
    <t>Sprememba od prejšnjega tedna (%)</t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</si>
  <si>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3. teden (18.01.2021-24.01.2021)</t>
    </r>
  </si>
  <si>
    <t/>
  </si>
  <si>
    <t>N.P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</si>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</sst>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  <font>
      <vertAlign val="superscript"/>
      <sz val="11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8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7" fillId="0" borderId="10" xfId="0" applyNumberFormat="1" applyFont="1" applyFill="1" applyBorder="1" applyAlignment="1" applyProtection="1">
      <alignment horizontal="center" wrapText="1"/>
    </xf>
    <xf numFmtId="0" fontId="28" fillId="0" borderId="0" xfId="0" applyFont="1"/>
    <xf numFmtId="164" fontId="27" fillId="0" borderId="10" xfId="0" applyNumberFormat="1" applyFont="1" applyFill="1" applyBorder="1" applyAlignment="1" applyProtection="1">
      <alignment horizontal="center" wrapText="1"/>
    </xf>
    <xf numFmtId="3" fontId="27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7" fillId="0" borderId="10" xfId="0" applyNumberFormat="1" applyFont="1" applyFill="1" applyBorder="1" applyAlignment="1" applyProtection="1">
      <alignment horizontal="center" wrapText="1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0" fontId="26" fillId="34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4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5" fillId="36" borderId="20" xfId="0" applyNumberFormat="1" applyFont="1" applyFill="1" applyBorder="1" applyAlignment="1" applyProtection="1">
      <alignment horizontal="center"/>
    </xf>
    <xf numFmtId="10" fontId="35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 applyProtection="1"/>
    <xf numFmtId="0" fontId="0" fillId="34" borderId="0" xfId="0" applyFill="1" applyBorder="1"/>
    <xf numFmtId="0" fontId="27" fillId="34" borderId="0" xfId="0" applyFont="1" applyFill="1" applyBorder="1" applyAlignment="1" applyProtection="1">
      <alignment horizontal="center" wrapText="1"/>
    </xf>
    <xf numFmtId="4" fontId="27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7" fillId="34" borderId="0" xfId="0" applyNumberFormat="1" applyFont="1" applyFill="1" applyBorder="1" applyAlignment="1" applyProtection="1">
      <alignment horizontal="center" wrapText="1"/>
    </xf>
    <xf numFmtId="165" fontId="27" fillId="34" borderId="0" xfId="0" applyNumberFormat="1" applyFont="1" applyFill="1" applyBorder="1" applyAlignment="1" applyProtection="1">
      <alignment horizontal="center" wrapText="1"/>
    </xf>
    <xf numFmtId="2" fontId="27" fillId="34" borderId="0" xfId="0" applyNumberFormat="1" applyFont="1" applyFill="1" applyBorder="1" applyAlignment="1" applyProtection="1">
      <alignment horizontal="center" wrapText="1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 wrapText="1"/>
    </xf>
    <xf numFmtId="0" fontId="40" fillId="37" borderId="12" xfId="0" applyFont="1" applyFill="1" applyBorder="1" applyAlignment="1" applyProtection="1">
      <alignment horizontal="center"/>
    </xf>
    <xf numFmtId="0" fontId="40" fillId="33" borderId="18" xfId="0" applyFont="1" applyFill="1" applyBorder="1" applyAlignment="1" applyProtection="1">
      <alignment horizontal="center"/>
    </xf>
    <xf numFmtId="0" fontId="40" fillId="33" borderId="12" xfId="0" applyFont="1" applyFill="1" applyBorder="1" applyAlignment="1" applyProtection="1">
      <alignment horizontal="center"/>
    </xf>
    <xf numFmtId="0" fontId="41" fillId="33" borderId="19" xfId="0" applyFont="1" applyFill="1" applyBorder="1" applyAlignment="1" applyProtection="1">
      <alignment horizontal="center"/>
    </xf>
    <xf numFmtId="0" fontId="41" fillId="33" borderId="13" xfId="0" applyFont="1" applyFill="1" applyBorder="1" applyAlignment="1" applyProtection="1">
      <alignment horizontal="center"/>
    </xf>
    <xf numFmtId="0" fontId="41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33" fillId="35" borderId="10" xfId="0" applyFont="1" applyFill="1" applyBorder="1" applyAlignment="1" applyProtection="1">
      <alignment horizontal="center"/>
    </xf>
    <xf numFmtId="0" fontId="26" fillId="35" borderId="14" xfId="0" applyFont="1" applyFill="1" applyBorder="1" applyAlignment="1" applyProtection="1">
      <alignment horizontal="center" wrapText="1"/>
    </xf>
    <xf numFmtId="0" fontId="26" fillId="35" borderId="10" xfId="0" applyFont="1" applyFill="1" applyBorder="1" applyAlignment="1" applyProtection="1">
      <alignment horizontal="center" wrapText="1"/>
    </xf>
    <xf numFmtId="0" fontId="42" fillId="0" borderId="0" xfId="0" applyFont="1"/>
    <xf numFmtId="0" fontId="43" fillId="0" borderId="0" xfId="41" applyFont="1" applyAlignment="1">
      <alignment vertical="center"/>
    </xf>
    <xf numFmtId="0" fontId="4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33" fillId="38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6" fillId="35" borderId="26" xfId="0" applyFont="1" applyFill="1" applyBorder="1" applyAlignment="1" applyProtection="1">
      <alignment horizontal="center"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7" fillId="0" borderId="27" xfId="0" applyNumberFormat="1" applyFont="1" applyFill="1" applyBorder="1" applyAlignment="1" applyProtection="1">
      <alignment horizontal="center" wrapText="1"/>
    </xf>
    <xf numFmtId="165" fontId="27" fillId="0" borderId="27" xfId="0" applyNumberFormat="1" applyFont="1" applyFill="1" applyBorder="1" applyAlignment="1" applyProtection="1">
      <alignment horizontal="center" wrapText="1"/>
    </xf>
    <xf numFmtId="10" fontId="24" fillId="0" borderId="28" xfId="44" applyNumberFormat="1" applyFont="1" applyFill="1" applyBorder="1" applyAlignment="1" applyProtection="1">
      <alignment horizontal="center" wrapText="1"/>
    </xf>
    <xf numFmtId="166" fontId="45" fillId="36" borderId="21" xfId="44" applyNumberFormat="1" applyFont="1" applyFill="1" applyBorder="1" applyAlignment="1" applyProtection="1">
      <alignment horizontal="center"/>
    </xf>
    <xf numFmtId="10" fontId="46" fillId="36" borderId="10" xfId="0" applyNumberFormat="1" applyFont="1" applyFill="1" applyBorder="1" applyAlignment="1" applyProtection="1">
      <alignment horizontal="center"/>
    </xf>
    <xf numFmtId="0" fontId="27" fillId="35" borderId="29" xfId="0" applyFont="1" applyFill="1" applyBorder="1" applyAlignment="1" applyProtection="1">
      <alignment horizontal="center" wrapText="1"/>
    </xf>
    <xf numFmtId="4" fontId="27" fillId="35" borderId="29" xfId="0" applyNumberFormat="1" applyFont="1" applyFill="1" applyBorder="1" applyAlignment="1" applyProtection="1">
      <alignment horizontal="center" wrapText="1"/>
    </xf>
    <xf numFmtId="0" fontId="26" fillId="35" borderId="16" xfId="0" applyFont="1" applyFill="1" applyBorder="1" applyAlignment="1" applyProtection="1">
      <alignment horizontal="center" wrapText="1"/>
    </xf>
    <xf numFmtId="0" fontId="27" fillId="35" borderId="30" xfId="0" applyFont="1" applyFill="1" applyBorder="1" applyAlignment="1" applyProtection="1">
      <alignment horizontal="center" wrapText="1"/>
    </xf>
    <xf numFmtId="4" fontId="27" fillId="35" borderId="30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39" fillId="37" borderId="13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 vertical="center"/>
    </xf>
    <xf numFmtId="10" fontId="37" fillId="0" borderId="0" xfId="44" applyNumberFormat="1" applyFont="1" applyFill="1" applyBorder="1" applyAlignment="1" applyProtection="1">
      <alignment horizontal="center" wrapText="1"/>
    </xf>
    <xf numFmtId="0" fontId="33" fillId="35" borderId="16" xfId="0" applyFont="1" applyFill="1" applyBorder="1" applyAlignment="1" applyProtection="1">
      <alignment horizontal="center"/>
    </xf>
    <xf numFmtId="4" fontId="0" fillId="0" borderId="24" xfId="0" applyNumberFormat="1" applyBorder="1" applyAlignment="1" applyProtection="1">
      <alignment horizontal="center"/>
    </xf>
    <xf numFmtId="3" fontId="0" fillId="0" borderId="25" xfId="0" applyNumberFormat="1" applyBorder="1" applyAlignment="1" applyProtection="1">
      <alignment horizontal="center"/>
    </xf>
    <xf numFmtId="0" fontId="47" fillId="34" borderId="0" xfId="0" applyFont="1" applyFill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40" fillId="37" borderId="13" xfId="0" applyFont="1" applyFill="1" applyBorder="1" applyAlignment="1" applyProtection="1">
      <alignment horizontal="center"/>
    </xf>
    <xf numFmtId="2" fontId="16" fillId="34" borderId="10" xfId="0" applyNumberFormat="1" applyFont="1" applyFill="1" applyBorder="1" applyAlignment="1" applyProtection="1">
      <alignment horizontal="center"/>
    </xf>
    <xf numFmtId="3" fontId="16" fillId="34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4" borderId="0" xfId="0" applyFont="1" applyFill="1" applyBorder="1" applyAlignment="1" applyProtection="1">
      <alignment horizontal="center"/>
    </xf>
    <xf numFmtId="2" fontId="48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3" fontId="27" fillId="0" borderId="0" xfId="0" applyNumberFormat="1" applyFont="1" applyFill="1" applyBorder="1" applyAlignment="1" applyProtection="1">
      <alignment horizontal="center" wrapText="1"/>
    </xf>
    <xf numFmtId="2" fontId="27" fillId="0" borderId="0" xfId="0" applyNumberFormat="1" applyFont="1" applyFill="1" applyBorder="1" applyAlignment="1" applyProtection="1">
      <alignment horizontal="center" wrapText="1"/>
    </xf>
    <xf numFmtId="165" fontId="27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8" fillId="37" borderId="10" xfId="0" applyNumberFormat="1" applyFont="1" applyFill="1" applyBorder="1" applyAlignment="1" applyProtection="1">
      <alignment horizontal="center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9" fillId="37" borderId="12" xfId="0" applyFont="1" applyFill="1" applyBorder="1" applyAlignment="1" applyProtection="1">
      <alignment horizontal="center"/>
    </xf>
    <xf numFmtId="0" fontId="39" fillId="37" borderId="32" xfId="0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2" fontId="0" fillId="0" borderId="10" xfId="0" applyNumberFormat="1" applyBorder="1"/>
    <xf numFmtId="3" fontId="0" fillId="0" borderId="10" xfId="0" applyNumberFormat="1" applyBorder="1"/>
    <xf numFmtId="0" fontId="16" fillId="39" borderId="0" xfId="0" applyFont="1" applyFill="1" applyAlignment="1" applyProtection="1">
      <alignment horizontal="center"/>
    </xf>
    <xf numFmtId="0" fontId="33" fillId="39" borderId="10" xfId="0" applyFont="1" applyFill="1" applyBorder="1" applyAlignment="1" applyProtection="1">
      <alignment horizontal="center"/>
    </xf>
    <xf numFmtId="0" fontId="16" fillId="39" borderId="0" xfId="0" applyFont="1" applyFill="1" applyAlignment="1">
      <alignment horizontal="center"/>
    </xf>
    <xf numFmtId="3" fontId="27" fillId="0" borderId="35" xfId="0" applyNumberFormat="1" applyFont="1" applyFill="1" applyBorder="1" applyAlignment="1" applyProtection="1">
      <alignment horizontal="center" wrapText="1"/>
    </xf>
    <xf numFmtId="0" fontId="32" fillId="0" borderId="16" xfId="0" applyFont="1" applyFill="1" applyBorder="1" applyAlignment="1" applyProtection="1">
      <alignment horizontal="center" vertical="center"/>
    </xf>
    <xf numFmtId="0" fontId="33" fillId="38" borderId="17" xfId="0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horizontal="center" wrapText="1"/>
    </xf>
    <xf numFmtId="0" fontId="26" fillId="40" borderId="10" xfId="0" applyFont="1" applyFill="1" applyBorder="1" applyAlignment="1" applyProtection="1">
      <alignment horizontal="center" wrapText="1"/>
    </xf>
    <xf numFmtId="0" fontId="27" fillId="39" borderId="30" xfId="0" applyFont="1" applyFill="1" applyBorder="1" applyAlignment="1" applyProtection="1">
      <alignment horizontal="center" wrapText="1"/>
    </xf>
    <xf numFmtId="4" fontId="27" fillId="39" borderId="30" xfId="0" applyNumberFormat="1" applyFont="1" applyFill="1" applyBorder="1" applyAlignment="1" applyProtection="1">
      <alignment horizontal="center" wrapText="1"/>
    </xf>
    <xf numFmtId="0" fontId="24" fillId="39" borderId="16" xfId="0" applyFont="1" applyFill="1" applyBorder="1" applyAlignment="1" applyProtection="1">
      <alignment wrapText="1"/>
    </xf>
    <xf numFmtId="10" fontId="24" fillId="39" borderId="16" xfId="44" applyNumberFormat="1" applyFont="1" applyFill="1" applyBorder="1" applyAlignment="1" applyProtection="1">
      <alignment horizontal="center" wrapText="1"/>
    </xf>
    <xf numFmtId="0" fontId="26" fillId="39" borderId="16" xfId="0" applyFont="1" applyFill="1" applyBorder="1" applyAlignment="1" applyProtection="1">
      <alignment horizontal="center" wrapText="1"/>
    </xf>
    <xf numFmtId="10" fontId="24" fillId="0" borderId="10" xfId="44" applyNumberFormat="1" applyFont="1" applyFill="1" applyBorder="1" applyAlignment="1" applyProtection="1">
      <alignment horizontal="center" wrapText="1"/>
    </xf>
    <xf numFmtId="164" fontId="27" fillId="0" borderId="34" xfId="0" applyNumberFormat="1" applyFont="1" applyFill="1" applyBorder="1" applyAlignment="1" applyProtection="1">
      <alignment horizontal="center" wrapText="1"/>
    </xf>
    <xf numFmtId="165" fontId="27" fillId="35" borderId="34" xfId="0" applyNumberFormat="1" applyFont="1" applyFill="1" applyBorder="1" applyAlignment="1" applyProtection="1">
      <alignment horizontal="center" wrapText="1"/>
    </xf>
    <xf numFmtId="10" fontId="24" fillId="0" borderId="37" xfId="44" applyNumberFormat="1" applyFont="1" applyFill="1" applyBorder="1" applyAlignment="1" applyProtection="1">
      <alignment horizontal="center" wrapText="1"/>
    </xf>
    <xf numFmtId="3" fontId="27" fillId="0" borderId="38" xfId="0" applyNumberFormat="1" applyFont="1" applyFill="1" applyBorder="1" applyAlignment="1" applyProtection="1">
      <alignment horizontal="center" wrapText="1"/>
    </xf>
    <xf numFmtId="164" fontId="27" fillId="0" borderId="33" xfId="0" applyNumberFormat="1" applyFont="1" applyFill="1" applyBorder="1" applyAlignment="1" applyProtection="1">
      <alignment horizontal="center" wrapText="1"/>
    </xf>
    <xf numFmtId="165" fontId="27" fillId="35" borderId="33" xfId="0" applyNumberFormat="1" applyFont="1" applyFill="1" applyBorder="1" applyAlignment="1" applyProtection="1">
      <alignment horizontal="center" wrapText="1"/>
    </xf>
    <xf numFmtId="10" fontId="24" fillId="0" borderId="39" xfId="44" applyNumberFormat="1" applyFont="1" applyFill="1" applyBorder="1" applyAlignment="1" applyProtection="1">
      <alignment horizontal="center" wrapText="1"/>
    </xf>
    <xf numFmtId="4" fontId="27" fillId="35" borderId="36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0" fontId="26" fillId="40" borderId="20" xfId="0" applyFont="1" applyFill="1" applyBorder="1" applyAlignment="1" applyProtection="1">
      <alignment horizontal="center" wrapText="1"/>
    </xf>
    <xf numFmtId="3" fontId="27" fillId="0" borderId="40" xfId="0" applyNumberFormat="1" applyFont="1" applyFill="1" applyBorder="1" applyAlignment="1" applyProtection="1">
      <alignment horizontal="center" wrapText="1"/>
    </xf>
    <xf numFmtId="164" fontId="27" fillId="0" borderId="41" xfId="0" applyNumberFormat="1" applyFont="1" applyFill="1" applyBorder="1" applyAlignment="1" applyProtection="1">
      <alignment horizontal="center" wrapText="1"/>
    </xf>
    <xf numFmtId="164" fontId="27" fillId="0" borderId="20" xfId="0" applyNumberFormat="1" applyFont="1" applyFill="1" applyBorder="1" applyAlignment="1" applyProtection="1">
      <alignment horizontal="center" wrapText="1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0" fontId="51" fillId="35" borderId="26" xfId="0" applyFont="1" applyFill="1" applyBorder="1" applyAlignment="1">
      <alignment vertical="center"/>
    </xf>
    <xf numFmtId="0" fontId="52" fillId="35" borderId="27" xfId="0" applyFont="1" applyFill="1" applyBorder="1" applyAlignment="1">
      <alignment horizontal="center" vertical="center"/>
    </xf>
    <xf numFmtId="0" fontId="51" fillId="35" borderId="14" xfId="0" applyFont="1" applyFill="1" applyBorder="1" applyAlignment="1">
      <alignment vertical="center"/>
    </xf>
    <xf numFmtId="0" fontId="52" fillId="35" borderId="17" xfId="0" applyFont="1" applyFill="1" applyBorder="1" applyAlignment="1">
      <alignment horizontal="center" vertical="center"/>
    </xf>
    <xf numFmtId="0" fontId="52" fillId="35" borderId="17" xfId="0" applyFont="1" applyFill="1" applyBorder="1" applyAlignment="1">
      <alignment vertical="center"/>
    </xf>
    <xf numFmtId="0" fontId="52" fillId="41" borderId="42" xfId="0" applyFont="1" applyFill="1" applyBorder="1" applyAlignment="1">
      <alignment vertical="center"/>
    </xf>
    <xf numFmtId="2" fontId="51" fillId="0" borderId="26" xfId="0" applyNumberFormat="1" applyFont="1" applyBorder="1" applyAlignment="1">
      <alignment horizontal="center" vertical="center"/>
    </xf>
    <xf numFmtId="2" fontId="53" fillId="0" borderId="27" xfId="0" applyNumberFormat="1" applyFont="1" applyBorder="1" applyAlignment="1">
      <alignment horizontal="center" vertical="center"/>
    </xf>
    <xf numFmtId="10" fontId="53" fillId="0" borderId="27" xfId="0" applyNumberFormat="1" applyFont="1" applyBorder="1" applyAlignment="1">
      <alignment horizontal="center" vertical="center"/>
    </xf>
    <xf numFmtId="2" fontId="51" fillId="0" borderId="27" xfId="0" applyNumberFormat="1" applyFont="1" applyBorder="1" applyAlignment="1">
      <alignment horizontal="center" vertical="center"/>
    </xf>
    <xf numFmtId="2" fontId="53" fillId="0" borderId="27" xfId="0" applyNumberFormat="1" applyFont="1" applyBorder="1" applyAlignment="1">
      <alignment horizontal="center" vertical="center" wrapText="1"/>
    </xf>
    <xf numFmtId="10" fontId="53" fillId="0" borderId="28" xfId="0" applyNumberFormat="1" applyFont="1" applyBorder="1" applyAlignment="1">
      <alignment horizontal="center" vertical="center" wrapText="1"/>
    </xf>
    <xf numFmtId="2" fontId="51" fillId="0" borderId="14" xfId="0" applyNumberFormat="1" applyFont="1" applyBorder="1" applyAlignment="1">
      <alignment horizontal="center" vertical="center"/>
    </xf>
    <xf numFmtId="2" fontId="53" fillId="0" borderId="10" xfId="0" applyNumberFormat="1" applyFont="1" applyBorder="1" applyAlignment="1">
      <alignment horizontal="center" vertical="center"/>
    </xf>
    <xf numFmtId="10" fontId="53" fillId="0" borderId="10" xfId="0" applyNumberFormat="1" applyFont="1" applyBorder="1" applyAlignment="1">
      <alignment horizontal="center" vertical="center"/>
    </xf>
    <xf numFmtId="2" fontId="51" fillId="0" borderId="10" xfId="0" applyNumberFormat="1" applyFont="1" applyBorder="1" applyAlignment="1">
      <alignment horizontal="center" vertical="center"/>
    </xf>
    <xf numFmtId="2" fontId="53" fillId="0" borderId="10" xfId="0" applyNumberFormat="1" applyFont="1" applyBorder="1" applyAlignment="1">
      <alignment horizontal="center" vertical="center" wrapText="1"/>
    </xf>
    <xf numFmtId="10" fontId="53" fillId="0" borderId="15" xfId="0" applyNumberFormat="1" applyFont="1" applyBorder="1" applyAlignment="1">
      <alignment horizontal="center" vertical="center" wrapText="1"/>
    </xf>
    <xf numFmtId="0" fontId="54" fillId="41" borderId="42" xfId="0" applyFont="1" applyFill="1" applyBorder="1" applyAlignment="1">
      <alignment vertical="center"/>
    </xf>
    <xf numFmtId="0" fontId="55" fillId="41" borderId="43" xfId="0" applyFont="1" applyFill="1" applyBorder="1" applyAlignment="1">
      <alignment vertical="center"/>
    </xf>
    <xf numFmtId="0" fontId="56" fillId="34" borderId="0" xfId="0" applyFont="1" applyFill="1" applyBorder="1" applyAlignment="1">
      <alignment vertical="center"/>
    </xf>
    <xf numFmtId="0" fontId="57" fillId="35" borderId="0" xfId="0" applyFont="1" applyFill="1"/>
    <xf numFmtId="0" fontId="0" fillId="34" borderId="0" xfId="0" applyFill="1"/>
    <xf numFmtId="0" fontId="18" fillId="0" borderId="0" xfId="45"/>
    <xf numFmtId="0" fontId="58" fillId="0" borderId="0" xfId="45" applyFont="1"/>
    <xf numFmtId="0" fontId="18" fillId="0" borderId="10" xfId="45" applyBorder="1"/>
    <xf numFmtId="0" fontId="60" fillId="0" borderId="10" xfId="48" applyFont="1" applyBorder="1"/>
    <xf numFmtId="0" fontId="60" fillId="35" borderId="10" xfId="48" applyFont="1" applyFill="1" applyBorder="1" applyAlignment="1">
      <alignment horizontal="center"/>
    </xf>
    <xf numFmtId="2" fontId="6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60" fillId="0" borderId="0" xfId="48" applyNumberFormat="1" applyFont="1" applyBorder="1"/>
    <xf numFmtId="2" fontId="5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7" fillId="34" borderId="0" xfId="0" applyFont="1" applyFill="1"/>
    <xf numFmtId="0" fontId="61" fillId="0" borderId="44" xfId="46" applyFont="1" applyBorder="1"/>
    <xf numFmtId="2" fontId="60" fillId="0" borderId="10" xfId="48" applyNumberFormat="1" applyFont="1" applyBorder="1" applyProtection="1"/>
    <xf numFmtId="0" fontId="32" fillId="35" borderId="45" xfId="0" applyFont="1" applyFill="1" applyBorder="1" applyAlignment="1">
      <alignment vertical="center"/>
    </xf>
    <xf numFmtId="0" fontId="32" fillId="35" borderId="46" xfId="0" applyFont="1" applyFill="1" applyBorder="1" applyAlignment="1">
      <alignment vertical="center"/>
    </xf>
    <xf numFmtId="0" fontId="62" fillId="35" borderId="46" xfId="0" applyFont="1" applyFill="1" applyBorder="1" applyAlignment="1">
      <alignment horizontal="center" vertical="center"/>
    </xf>
    <xf numFmtId="0" fontId="63" fillId="35" borderId="46" xfId="0" applyFont="1" applyFill="1" applyBorder="1" applyAlignment="1">
      <alignment horizontal="center" vertical="center" wrapText="1"/>
    </xf>
    <xf numFmtId="0" fontId="64" fillId="35" borderId="46" xfId="0" applyFont="1" applyFill="1" applyBorder="1" applyAlignment="1">
      <alignment horizontal="center" vertical="center" wrapText="1"/>
    </xf>
    <xf numFmtId="0" fontId="64" fillId="35" borderId="47" xfId="0" applyFont="1" applyFill="1" applyBorder="1" applyAlignment="1">
      <alignment horizontal="center" vertical="center" wrapText="1"/>
    </xf>
    <xf numFmtId="0" fontId="33" fillId="34" borderId="48" xfId="0" applyFont="1" applyFill="1" applyBorder="1" applyAlignment="1"/>
    <xf numFmtId="0" fontId="33" fillId="34" borderId="49" xfId="0" applyFont="1" applyFill="1" applyBorder="1" applyAlignment="1"/>
    <xf numFmtId="167" fontId="33" fillId="34" borderId="50" xfId="0" applyNumberFormat="1" applyFont="1" applyFill="1" applyBorder="1" applyAlignment="1">
      <alignment horizontal="center"/>
    </xf>
    <xf numFmtId="168" fontId="33" fillId="34" borderId="51" xfId="47" applyNumberFormat="1" applyFont="1" applyFill="1" applyBorder="1" applyAlignment="1">
      <alignment horizontal="center"/>
    </xf>
    <xf numFmtId="168" fontId="33" fillId="34" borderId="52" xfId="47" applyNumberFormat="1" applyFont="1" applyFill="1" applyBorder="1" applyAlignment="1">
      <alignment horizontal="center"/>
    </xf>
    <xf numFmtId="168" fontId="33" fillId="34" borderId="53" xfId="47" applyNumberFormat="1" applyFont="1" applyFill="1" applyBorder="1" applyAlignment="1">
      <alignment horizontal="center"/>
    </xf>
    <xf numFmtId="0" fontId="33" fillId="34" borderId="54" xfId="0" applyFont="1" applyFill="1" applyBorder="1" applyAlignment="1"/>
    <xf numFmtId="0" fontId="33" fillId="34" borderId="55" xfId="0" applyFont="1" applyFill="1" applyBorder="1" applyAlignment="1"/>
    <xf numFmtId="167" fontId="33" fillId="34" borderId="56" xfId="0" applyNumberFormat="1" applyFont="1" applyFill="1" applyBorder="1" applyAlignment="1">
      <alignment horizontal="center"/>
    </xf>
    <xf numFmtId="168" fontId="33" fillId="34" borderId="57" xfId="47" applyNumberFormat="1" applyFont="1" applyFill="1" applyBorder="1" applyAlignment="1">
      <alignment horizontal="center"/>
    </xf>
    <xf numFmtId="168" fontId="33" fillId="34" borderId="58" xfId="47" applyNumberFormat="1" applyFont="1" applyFill="1" applyBorder="1" applyAlignment="1">
      <alignment horizontal="center"/>
    </xf>
    <xf numFmtId="168" fontId="33" fillId="34" borderId="59" xfId="47" applyNumberFormat="1" applyFont="1" applyFill="1" applyBorder="1" applyAlignment="1">
      <alignment horizontal="center"/>
    </xf>
    <xf numFmtId="0" fontId="33" fillId="34" borderId="60" xfId="0" applyFont="1" applyFill="1" applyBorder="1" applyAlignment="1"/>
    <xf numFmtId="0" fontId="33" fillId="34" borderId="61" xfId="0" applyFont="1" applyFill="1" applyBorder="1" applyAlignment="1"/>
    <xf numFmtId="167" fontId="33" fillId="34" borderId="62" xfId="0" applyNumberFormat="1" applyFont="1" applyFill="1" applyBorder="1" applyAlignment="1">
      <alignment horizontal="center"/>
    </xf>
    <xf numFmtId="168" fontId="33" fillId="34" borderId="63" xfId="47" applyNumberFormat="1" applyFont="1" applyFill="1" applyBorder="1" applyAlignment="1">
      <alignment horizontal="center"/>
    </xf>
    <xf numFmtId="168" fontId="33" fillId="34" borderId="64" xfId="47" applyNumberFormat="1" applyFont="1" applyFill="1" applyBorder="1" applyAlignment="1">
      <alignment horizontal="center"/>
    </xf>
    <xf numFmtId="168" fontId="33" fillId="34" borderId="65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60" fillId="35" borderId="66" xfId="0" applyNumberFormat="1" applyFont="1" applyFill="1" applyBorder="1" applyAlignment="1">
      <alignment horizontal="center"/>
    </xf>
    <xf numFmtId="168" fontId="60" fillId="35" borderId="67" xfId="47" applyNumberFormat="1" applyFont="1" applyFill="1" applyBorder="1" applyAlignment="1">
      <alignment horizontal="center"/>
    </xf>
    <xf numFmtId="168" fontId="60" fillId="35" borderId="46" xfId="47" applyNumberFormat="1" applyFont="1" applyFill="1" applyBorder="1" applyAlignment="1">
      <alignment horizontal="center"/>
    </xf>
    <xf numFmtId="168" fontId="60" fillId="35" borderId="47" xfId="47" applyNumberFormat="1" applyFont="1" applyFill="1" applyBorder="1" applyAlignment="1">
      <alignment horizontal="center"/>
    </xf>
    <xf numFmtId="0" fontId="52" fillId="35" borderId="28" xfId="0" applyFont="1" applyFill="1" applyBorder="1" applyAlignment="1">
      <alignment horizontal="center" vertical="center"/>
    </xf>
    <xf numFmtId="0" fontId="52" fillId="35" borderId="68" xfId="0" applyFont="1" applyFill="1" applyBorder="1" applyAlignment="1">
      <alignment vertical="center"/>
    </xf>
    <xf numFmtId="10" fontId="53" fillId="0" borderId="15" xfId="0" applyNumberFormat="1" applyFont="1" applyBorder="1" applyAlignment="1">
      <alignment horizontal="center" vertical="center"/>
    </xf>
    <xf numFmtId="2" fontId="51" fillId="0" borderId="69" xfId="0" applyNumberFormat="1" applyFont="1" applyBorder="1" applyAlignment="1">
      <alignment horizontal="center" vertical="center"/>
    </xf>
    <xf numFmtId="2" fontId="53" fillId="0" borderId="70" xfId="0" applyNumberFormat="1" applyFont="1" applyBorder="1" applyAlignment="1">
      <alignment horizontal="center" vertical="center"/>
    </xf>
    <xf numFmtId="10" fontId="53" fillId="0" borderId="70" xfId="0" applyNumberFormat="1" applyFont="1" applyBorder="1" applyAlignment="1">
      <alignment horizontal="center" vertical="center"/>
    </xf>
    <xf numFmtId="2" fontId="51" fillId="0" borderId="70" xfId="0" applyNumberFormat="1" applyFont="1" applyBorder="1" applyAlignment="1">
      <alignment horizontal="center" vertical="center"/>
    </xf>
    <xf numFmtId="2" fontId="53" fillId="0" borderId="70" xfId="0" applyNumberFormat="1" applyFont="1" applyBorder="1" applyAlignment="1">
      <alignment horizontal="center" vertical="center" wrapText="1"/>
    </xf>
    <xf numFmtId="10" fontId="53" fillId="0" borderId="71" xfId="0" applyNumberFormat="1" applyFont="1" applyBorder="1" applyAlignment="1">
      <alignment horizontal="center" vertic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'!$E$50:$E$101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'!$F$50:$F$101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'!$G$50:$G$101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217696"/>
        <c:axId val="809215736"/>
      </c:lineChart>
      <c:catAx>
        <c:axId val="809217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9215736"/>
        <c:crosses val="autoZero"/>
        <c:auto val="1"/>
        <c:lblAlgn val="ctr"/>
        <c:lblOffset val="100"/>
        <c:noMultiLvlLbl val="0"/>
      </c:catAx>
      <c:valAx>
        <c:axId val="80921573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921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'cena_zakol_2021 (S) 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'cena_zakol_2021 (S) '!$D$5:$G$5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'cena_zakol_2021 (S) '!$D$7:$G$7</c:f>
              <c:numCache>
                <c:formatCode>#,##0</c:formatCode>
                <c:ptCount val="4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09216912"/>
        <c:axId val="809217304"/>
      </c:barChart>
      <c:catAx>
        <c:axId val="809216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9217304"/>
        <c:crosses val="autoZero"/>
        <c:auto val="1"/>
        <c:lblAlgn val="ctr"/>
        <c:lblOffset val="100"/>
        <c:noMultiLvlLbl val="0"/>
      </c:catAx>
      <c:valAx>
        <c:axId val="809217304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921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'cena_zakol_2021 (E)'!$D$5:$G$5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'cena_zakol_2021 (E)'!$D$7:$G$7</c:f>
              <c:numCache>
                <c:formatCode>#,##0</c:formatCode>
                <c:ptCount val="4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4314896"/>
        <c:axId val="502857600"/>
      </c:barChart>
      <c:catAx>
        <c:axId val="29431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28576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02857600"/>
        <c:scaling>
          <c:orientation val="minMax"/>
          <c:max val="3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4314896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12707262030293773"/>
          <c:h val="5.7841021800295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5641663164983"/>
          <c:y val="4.023775124832079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(E)'!$E$95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(E)'!$E$96:$E$147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(E)'!$F$95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(E)'!$F$96:$F$147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(E)'!$G$95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(E)'!$G$96:$G$147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216520"/>
        <c:axId val="809214952"/>
      </c:lineChart>
      <c:catAx>
        <c:axId val="80921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9214952"/>
        <c:crosses val="autoZero"/>
        <c:auto val="1"/>
        <c:lblAlgn val="ctr"/>
        <c:lblOffset val="100"/>
        <c:noMultiLvlLbl val="0"/>
      </c:catAx>
      <c:valAx>
        <c:axId val="80921495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921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6286089238846"/>
          <c:y val="4.656084656084656E-2"/>
          <c:w val="0.75959711286089238"/>
          <c:h val="0.6686627504895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'cena_zakol_2021(U)'!$B$11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'[1]cena_zakol_2021_(U)'!$B$14:$B$18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'cena_zakol_2021(U)'!$B$12:$B$15</c:f>
              <c:numCache>
                <c:formatCode>#,##0</c:formatCode>
                <c:ptCount val="4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9215344"/>
        <c:axId val="802473184"/>
      </c:barChart>
      <c:lineChart>
        <c:grouping val="standard"/>
        <c:varyColors val="0"/>
        <c:ser>
          <c:idx val="1"/>
          <c:order val="1"/>
          <c:tx>
            <c:strRef>
              <c:f>'cena_zakol_2021(U)'!$C$11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'[1]cena_zakol_2021_(U)'!$B$14:$B$16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'cena_zakol_2021(U)'!$C$12:$C$15</c:f>
              <c:numCache>
                <c:formatCode>0.00_ ;[Red]\-0.00\ </c:formatCode>
                <c:ptCount val="4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474360"/>
        <c:axId val="802473968"/>
      </c:lineChart>
      <c:catAx>
        <c:axId val="809215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2473184"/>
        <c:crosses val="autoZero"/>
        <c:auto val="1"/>
        <c:lblAlgn val="ctr"/>
        <c:lblOffset val="100"/>
        <c:noMultiLvlLbl val="0"/>
      </c:catAx>
      <c:valAx>
        <c:axId val="80247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9215344"/>
        <c:crosses val="autoZero"/>
        <c:crossBetween val="between"/>
      </c:valAx>
      <c:valAx>
        <c:axId val="802473968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na 100kg /€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2474360"/>
        <c:crosses val="max"/>
        <c:crossBetween val="between"/>
      </c:valAx>
      <c:catAx>
        <c:axId val="802474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2473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'cena_zakol_2021_(R)'!$B$11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'[1]cena_zakol_2021_(R)'!$C$19:$C$32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'cena_zakol_2021_(R)'!$B$12:$B$15</c:f>
              <c:numCache>
                <c:formatCode>General</c:formatCode>
                <c:ptCount val="4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2472008"/>
        <c:axId val="802475144"/>
      </c:barChart>
      <c:lineChart>
        <c:grouping val="standard"/>
        <c:varyColors val="0"/>
        <c:ser>
          <c:idx val="1"/>
          <c:order val="1"/>
          <c:tx>
            <c:strRef>
              <c:f>'cena_zakol_2021_(R)'!$C$11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'[1]cena_zakol_2021_(R)'!$C$19:$C$20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'cena_zakol_2021_(R)'!$C$12:$C$15</c:f>
              <c:numCache>
                <c:formatCode>General</c:formatCode>
                <c:ptCount val="4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475536"/>
        <c:axId val="802473576"/>
      </c:lineChart>
      <c:catAx>
        <c:axId val="802472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2475144"/>
        <c:crosses val="autoZero"/>
        <c:auto val="1"/>
        <c:lblAlgn val="ctr"/>
        <c:lblOffset val="100"/>
        <c:noMultiLvlLbl val="0"/>
      </c:catAx>
      <c:valAx>
        <c:axId val="802475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2472008"/>
        <c:crosses val="autoZero"/>
        <c:crossBetween val="between"/>
      </c:valAx>
      <c:valAx>
        <c:axId val="80247357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2475536"/>
        <c:crosses val="max"/>
        <c:crossBetween val="between"/>
      </c:valAx>
      <c:catAx>
        <c:axId val="802475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2473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S'!$B$46:$E$46</c:f>
              <c:numCache>
                <c:formatCode>General</c:formatCode>
                <c:ptCount val="4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'EU CENE E in S'!$B$47:$E$47</c:f>
              <c:numCache>
                <c:formatCode>0.00</c:formatCode>
                <c:ptCount val="4"/>
                <c:pt idx="0">
                  <c:v>127.97630417532197</c:v>
                </c:pt>
                <c:pt idx="1">
                  <c:v>127.65270482966349</c:v>
                </c:pt>
                <c:pt idx="2">
                  <c:v>128.01515799750726</c:v>
                </c:pt>
                <c:pt idx="3">
                  <c:v>128.04187635022851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S'!$B$46:$E$46</c:f>
              <c:numCache>
                <c:formatCode>General</c:formatCode>
                <c:ptCount val="4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'EU CENE E in S'!$B$48:$E$48</c:f>
              <c:numCache>
                <c:formatCode>0.00</c:formatCode>
                <c:ptCount val="4"/>
                <c:pt idx="0">
                  <c:v>199.38380000000001</c:v>
                </c:pt>
                <c:pt idx="1">
                  <c:v>199.64320000000001</c:v>
                </c:pt>
                <c:pt idx="2">
                  <c:v>197.76580000000001</c:v>
                </c:pt>
                <c:pt idx="3">
                  <c:v>198.03970000000001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S'!$B$46:$E$46</c:f>
              <c:numCache>
                <c:formatCode>General</c:formatCode>
                <c:ptCount val="4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'EU CENE E in S'!$B$49:$E$49</c:f>
              <c:numCache>
                <c:formatCode>0.00</c:formatCode>
                <c:ptCount val="4"/>
                <c:pt idx="0">
                  <c:v>86.8</c:v>
                </c:pt>
                <c:pt idx="1">
                  <c:v>87.8</c:v>
                </c:pt>
                <c:pt idx="2">
                  <c:v>102.99000000000001</c:v>
                </c:pt>
                <c:pt idx="3">
                  <c:v>103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S'!$B$46:$E$46</c:f>
              <c:numCache>
                <c:formatCode>General</c:formatCode>
                <c:ptCount val="4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'EU CENE E in S'!$B$50:$E$50</c:f>
              <c:numCache>
                <c:formatCode>0.00</c:formatCode>
                <c:ptCount val="4"/>
                <c:pt idx="0">
                  <c:v>140</c:v>
                </c:pt>
                <c:pt idx="1">
                  <c:v>139</c:v>
                </c:pt>
                <c:pt idx="2">
                  <c:v>139.20000000000002</c:v>
                </c:pt>
                <c:pt idx="3">
                  <c:v>139.02000000000001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472792"/>
        <c:axId val="809593736"/>
      </c:lineChart>
      <c:catAx>
        <c:axId val="802472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9593736"/>
        <c:crosses val="autoZero"/>
        <c:auto val="1"/>
        <c:lblAlgn val="ctr"/>
        <c:lblOffset val="100"/>
        <c:noMultiLvlLbl val="0"/>
      </c:catAx>
      <c:valAx>
        <c:axId val="8095937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247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S'!$B$59:$E$59</c:f>
              <c:numCache>
                <c:formatCode>General</c:formatCode>
                <c:ptCount val="4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'EU CENE E in S'!$B$60:$E$60</c:f>
              <c:numCache>
                <c:formatCode>0.00</c:formatCode>
                <c:ptCount val="4"/>
                <c:pt idx="0">
                  <c:v>133.47850112314481</c:v>
                </c:pt>
                <c:pt idx="1">
                  <c:v>133.17084885679904</c:v>
                </c:pt>
                <c:pt idx="2">
                  <c:v>134.05397284396309</c:v>
                </c:pt>
                <c:pt idx="3">
                  <c:v>133.85418841756922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S'!$B$59:$E$59</c:f>
              <c:numCache>
                <c:formatCode>General</c:formatCode>
                <c:ptCount val="4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'EU CENE E in S'!$B$61:$E$61</c:f>
              <c:numCache>
                <c:formatCode>0.00</c:formatCode>
                <c:ptCount val="4"/>
                <c:pt idx="0">
                  <c:v>203.75710000000001</c:v>
                </c:pt>
                <c:pt idx="1">
                  <c:v>202.92420000000001</c:v>
                </c:pt>
                <c:pt idx="2">
                  <c:v>200.83430000000001</c:v>
                </c:pt>
                <c:pt idx="3">
                  <c:v>199.8202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S'!$B$59:$E$59</c:f>
              <c:numCache>
                <c:formatCode>General</c:formatCode>
                <c:ptCount val="4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'EU CENE E in S'!$B$62:$E$62</c:f>
              <c:numCache>
                <c:formatCode>0.00</c:formatCode>
                <c:ptCount val="4"/>
                <c:pt idx="0">
                  <c:v>97.2</c:v>
                </c:pt>
                <c:pt idx="1">
                  <c:v>97.4</c:v>
                </c:pt>
                <c:pt idx="2">
                  <c:v>113.37</c:v>
                </c:pt>
                <c:pt idx="3">
                  <c:v>111.62560000000001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S'!$B$59:$E$59</c:f>
              <c:numCache>
                <c:formatCode>General</c:formatCode>
                <c:ptCount val="4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'EU CENE E in S'!$B$63:$E$63</c:f>
              <c:numCache>
                <c:formatCode>0.00</c:formatCode>
                <c:ptCount val="4"/>
                <c:pt idx="0">
                  <c:v>153</c:v>
                </c:pt>
                <c:pt idx="1">
                  <c:v>153</c:v>
                </c:pt>
                <c:pt idx="2">
                  <c:v>154.1</c:v>
                </c:pt>
                <c:pt idx="3">
                  <c:v>153.47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596480"/>
        <c:axId val="809596088"/>
      </c:lineChart>
      <c:catAx>
        <c:axId val="809596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9596088"/>
        <c:crosses val="autoZero"/>
        <c:auto val="1"/>
        <c:lblAlgn val="ctr"/>
        <c:lblOffset val="100"/>
        <c:noMultiLvlLbl val="0"/>
      </c:catAx>
      <c:valAx>
        <c:axId val="80959608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0959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106</xdr:row>
      <xdr:rowOff>90486</xdr:rowOff>
    </xdr:from>
    <xdr:to>
      <xdr:col>10</xdr:col>
      <xdr:colOff>57150</xdr:colOff>
      <xdr:row>126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25</xdr:row>
      <xdr:rowOff>19049</xdr:rowOff>
    </xdr:from>
    <xdr:to>
      <xdr:col>8</xdr:col>
      <xdr:colOff>161925</xdr:colOff>
      <xdr:row>42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70</xdr:row>
      <xdr:rowOff>152400</xdr:rowOff>
    </xdr:from>
    <xdr:to>
      <xdr:col>7</xdr:col>
      <xdr:colOff>1238249</xdr:colOff>
      <xdr:row>90</xdr:row>
      <xdr:rowOff>47625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151</xdr:row>
      <xdr:rowOff>80961</xdr:rowOff>
    </xdr:from>
    <xdr:to>
      <xdr:col>7</xdr:col>
      <xdr:colOff>1514476</xdr:colOff>
      <xdr:row>169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76199</xdr:rowOff>
    </xdr:from>
    <xdr:to>
      <xdr:col>10</xdr:col>
      <xdr:colOff>0</xdr:colOff>
      <xdr:row>33</xdr:row>
      <xdr:rowOff>28574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304800</xdr:colOff>
      <xdr:row>32</xdr:row>
      <xdr:rowOff>76200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91</xdr:row>
      <xdr:rowOff>42862</xdr:rowOff>
    </xdr:from>
    <xdr:to>
      <xdr:col>6</xdr:col>
      <xdr:colOff>1543050</xdr:colOff>
      <xdr:row>108</xdr:row>
      <xdr:rowOff>57150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 refreshError="1"/>
      <sheetData sheetId="1"/>
      <sheetData sheetId="2"/>
      <sheetData sheetId="3">
        <row r="14">
          <cell r="B14">
            <v>1</v>
          </cell>
        </row>
        <row r="15">
          <cell r="B15">
            <v>2</v>
          </cell>
        </row>
        <row r="16">
          <cell r="B16">
            <v>3</v>
          </cell>
        </row>
        <row r="17">
          <cell r="B17">
            <v>4</v>
          </cell>
        </row>
        <row r="18">
          <cell r="B18">
            <v>5</v>
          </cell>
        </row>
      </sheetData>
      <sheetData sheetId="4">
        <row r="19">
          <cell r="C19">
            <v>1</v>
          </cell>
        </row>
        <row r="20">
          <cell r="C20">
            <v>2</v>
          </cell>
        </row>
        <row r="21">
          <cell r="C21">
            <v>3</v>
          </cell>
        </row>
        <row r="22">
          <cell r="C22">
            <v>4</v>
          </cell>
        </row>
        <row r="23">
          <cell r="C23">
            <v>5</v>
          </cell>
        </row>
        <row r="24">
          <cell r="C24">
            <v>6</v>
          </cell>
        </row>
        <row r="25">
          <cell r="C25">
            <v>7</v>
          </cell>
        </row>
        <row r="26">
          <cell r="C26">
            <v>8</v>
          </cell>
        </row>
        <row r="27">
          <cell r="C27">
            <v>9</v>
          </cell>
        </row>
        <row r="28">
          <cell r="C28">
            <v>10</v>
          </cell>
        </row>
        <row r="29">
          <cell r="C29">
            <v>11</v>
          </cell>
        </row>
        <row r="30">
          <cell r="C30">
            <v>12</v>
          </cell>
        </row>
        <row r="31">
          <cell r="C31">
            <v>13</v>
          </cell>
        </row>
        <row r="32">
          <cell r="C32">
            <v>14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58"/>
    </row>
    <row r="2" spans="1:6" ht="27" customHeight="1">
      <c r="A2" s="9" t="s">
        <v>1</v>
      </c>
      <c r="B2" s="59" t="s">
        <v>9</v>
      </c>
      <c r="C2" s="1"/>
      <c r="D2" s="1"/>
      <c r="E2" s="1"/>
      <c r="F2" s="1"/>
    </row>
    <row r="3" spans="1:6">
      <c r="A3" s="10" t="s">
        <v>2</v>
      </c>
      <c r="B3" s="58"/>
    </row>
    <row r="4" spans="1:6">
      <c r="A4" s="10" t="s">
        <v>3</v>
      </c>
      <c r="B4" s="58"/>
    </row>
    <row r="5" spans="1:6">
      <c r="A5" s="10" t="s">
        <v>4</v>
      </c>
      <c r="B5" s="58"/>
    </row>
    <row r="6" spans="1:6">
      <c r="A6" s="56" t="s">
        <v>5</v>
      </c>
      <c r="B6" s="58"/>
    </row>
    <row r="7" spans="1:6">
      <c r="A7" s="55"/>
      <c r="B7" s="58"/>
    </row>
    <row r="8" spans="1:6">
      <c r="A8" s="57" t="s">
        <v>6</v>
      </c>
      <c r="B8" s="58"/>
    </row>
    <row r="9" spans="1:6">
      <c r="A9" s="57" t="s">
        <v>7</v>
      </c>
      <c r="B9" s="58"/>
    </row>
    <row r="10" spans="1:6">
      <c r="A10" s="57" t="s">
        <v>8</v>
      </c>
      <c r="B10" s="58"/>
    </row>
    <row r="11" spans="1:6">
      <c r="A11" s="55"/>
      <c r="B11" s="58"/>
    </row>
    <row r="12" spans="1:6">
      <c r="A12" s="55"/>
      <c r="B12" s="58"/>
    </row>
    <row r="13" spans="1:6" ht="16.5" customHeight="1">
      <c r="A13" s="57" t="s">
        <v>105</v>
      </c>
      <c r="B13" s="58" t="s">
        <v>10</v>
      </c>
    </row>
    <row r="14" spans="1:6" ht="15.75">
      <c r="A14" s="57" t="s">
        <v>106</v>
      </c>
      <c r="B14" s="58" t="s">
        <v>31</v>
      </c>
    </row>
    <row r="15" spans="1:6">
      <c r="A15" s="55"/>
      <c r="B15" s="58"/>
    </row>
    <row r="16" spans="1:6">
      <c r="A16" s="55"/>
      <c r="B16" s="58"/>
    </row>
    <row r="17" spans="1:2">
      <c r="A17" s="55"/>
      <c r="B17" s="58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05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2" spans="1:106">
      <c r="B2" s="4" t="s">
        <v>51</v>
      </c>
      <c r="C2" s="4"/>
      <c r="D2" s="4"/>
      <c r="E2" s="4"/>
      <c r="F2" s="4"/>
      <c r="G2" s="4"/>
      <c r="H2" s="4"/>
    </row>
    <row r="4" spans="1:106">
      <c r="A4" s="88"/>
      <c r="B4" s="89"/>
      <c r="BC4" s="111">
        <v>2020</v>
      </c>
      <c r="BD4" s="60">
        <v>2021</v>
      </c>
    </row>
    <row r="5" spans="1:106" s="2" customFormat="1">
      <c r="A5" s="77"/>
      <c r="B5" s="52" t="s">
        <v>20</v>
      </c>
      <c r="C5" s="60">
        <v>53</v>
      </c>
      <c r="D5" s="60">
        <v>1</v>
      </c>
      <c r="E5" s="60">
        <v>2</v>
      </c>
      <c r="F5" s="60">
        <v>3</v>
      </c>
      <c r="G5" s="60">
        <v>4</v>
      </c>
    </row>
    <row r="6" spans="1:106" s="2" customFormat="1">
      <c r="A6" s="13"/>
      <c r="B6" s="86" t="s">
        <v>21</v>
      </c>
      <c r="C6" s="61">
        <v>152.99</v>
      </c>
      <c r="D6" s="61">
        <v>152.96</v>
      </c>
      <c r="E6" s="61">
        <v>154.1</v>
      </c>
      <c r="F6" s="61">
        <v>153.47</v>
      </c>
      <c r="G6" s="61">
        <v>154.31</v>
      </c>
    </row>
    <row r="7" spans="1:106" s="2" customFormat="1">
      <c r="A7" s="78"/>
      <c r="B7" s="87" t="s">
        <v>22</v>
      </c>
      <c r="C7" s="51">
        <v>186565</v>
      </c>
      <c r="D7" s="51">
        <v>219671</v>
      </c>
      <c r="E7" s="51">
        <v>205882</v>
      </c>
      <c r="F7" s="51">
        <v>218459</v>
      </c>
      <c r="G7" s="51">
        <v>198700</v>
      </c>
    </row>
    <row r="8" spans="1:106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</row>
    <row r="11" spans="1:106">
      <c r="B11" s="4" t="s">
        <v>27</v>
      </c>
      <c r="C11" s="4"/>
      <c r="D11" s="4"/>
      <c r="E11" s="4"/>
      <c r="F11" s="4"/>
      <c r="G11" s="4"/>
      <c r="H11" s="4"/>
      <c r="AV11" s="32"/>
      <c r="AW11" s="32"/>
      <c r="AX11" s="32"/>
      <c r="AY11" s="32"/>
      <c r="AZ11" s="32"/>
    </row>
    <row r="12" spans="1:106">
      <c r="AV12" s="32"/>
      <c r="AW12" s="32"/>
      <c r="AX12" s="32"/>
      <c r="AY12" s="32"/>
      <c r="AZ12" s="32"/>
    </row>
    <row r="13" spans="1:106" ht="15.75" thickBot="1">
      <c r="AV13" s="32"/>
      <c r="AW13" s="32"/>
      <c r="AX13" s="32"/>
      <c r="AY13" s="32"/>
      <c r="AZ13" s="32"/>
    </row>
    <row r="14" spans="1:106" ht="15.75" thickBot="1">
      <c r="D14" s="71" t="s">
        <v>11</v>
      </c>
      <c r="E14" s="72" t="s">
        <v>18</v>
      </c>
      <c r="F14" s="73" t="s">
        <v>19</v>
      </c>
      <c r="G14" s="74" t="s">
        <v>15</v>
      </c>
      <c r="H14" s="75" t="s">
        <v>16</v>
      </c>
      <c r="AU14" s="2"/>
      <c r="AV14" s="14"/>
      <c r="AW14" s="33"/>
      <c r="AX14" s="34"/>
      <c r="AY14" s="35"/>
      <c r="AZ14" s="36"/>
    </row>
    <row r="15" spans="1:106" ht="15.75" thickBot="1">
      <c r="C15" s="98">
        <v>2020</v>
      </c>
      <c r="D15" s="62">
        <v>53</v>
      </c>
      <c r="E15" s="64">
        <v>186565</v>
      </c>
      <c r="F15" s="65">
        <v>152.99</v>
      </c>
      <c r="G15" s="65"/>
      <c r="H15" s="66"/>
      <c r="AU15" s="2"/>
      <c r="AV15" s="14"/>
      <c r="AW15" s="37"/>
      <c r="AX15" s="38"/>
      <c r="AY15" s="38"/>
      <c r="AZ15" s="36"/>
    </row>
    <row r="16" spans="1:106" ht="15.75" thickBot="1">
      <c r="C16" s="98">
        <v>2021</v>
      </c>
      <c r="D16" s="53">
        <v>1</v>
      </c>
      <c r="E16" s="6">
        <v>219671</v>
      </c>
      <c r="F16" s="3">
        <v>152.96</v>
      </c>
      <c r="G16" s="3">
        <v>-3.0000000000001137E-2</v>
      </c>
      <c r="H16" s="12">
        <v>-1.9609124779396137E-4</v>
      </c>
      <c r="AU16" s="7"/>
      <c r="AV16" s="14"/>
      <c r="AW16" s="37"/>
      <c r="AX16" s="38"/>
      <c r="AY16" s="38"/>
      <c r="AZ16" s="36"/>
    </row>
    <row r="17" spans="2:47">
      <c r="D17" s="53">
        <v>2</v>
      </c>
      <c r="E17" s="6">
        <v>205882</v>
      </c>
      <c r="F17" s="3">
        <v>154.1</v>
      </c>
      <c r="G17" s="3">
        <v>1.1399999999999864</v>
      </c>
      <c r="H17" s="12">
        <v>7.4529288702926966E-3</v>
      </c>
      <c r="AP17" s="2"/>
      <c r="AQ17" s="14"/>
      <c r="AR17" s="37"/>
      <c r="AS17" s="38"/>
      <c r="AT17" s="38"/>
      <c r="AU17" s="36"/>
    </row>
    <row r="18" spans="2:47">
      <c r="D18" s="53">
        <v>3</v>
      </c>
      <c r="E18" s="6">
        <v>218459</v>
      </c>
      <c r="F18" s="3">
        <v>153.47</v>
      </c>
      <c r="G18" s="3">
        <v>-0.62999999999999545</v>
      </c>
      <c r="H18" s="12">
        <v>-4.0882543802724935E-3</v>
      </c>
      <c r="AP18" s="2"/>
      <c r="AQ18" s="14"/>
      <c r="AR18" s="37"/>
      <c r="AS18" s="38"/>
      <c r="AT18" s="38"/>
      <c r="AU18" s="36"/>
    </row>
    <row r="19" spans="2:47">
      <c r="D19" s="53">
        <v>4</v>
      </c>
      <c r="E19" s="6">
        <v>198700</v>
      </c>
      <c r="F19" s="3">
        <v>154.31</v>
      </c>
      <c r="G19" s="3">
        <v>0.84000000000000341</v>
      </c>
      <c r="H19" s="12">
        <v>5.4733824200170478E-3</v>
      </c>
      <c r="AP19" s="2"/>
      <c r="AQ19" s="14"/>
      <c r="AR19" s="37"/>
      <c r="AS19" s="38"/>
      <c r="AT19" s="38"/>
      <c r="AU19" s="36"/>
    </row>
    <row r="20" spans="2:47">
      <c r="AP20" s="2"/>
      <c r="AQ20" s="14"/>
      <c r="AR20" s="37"/>
      <c r="AS20" s="38"/>
      <c r="AT20" s="38"/>
      <c r="AU20" s="36"/>
    </row>
    <row r="21" spans="2:47">
      <c r="F21" s="94"/>
      <c r="G21" s="95"/>
      <c r="H21" s="96"/>
      <c r="AP21" s="2"/>
      <c r="AQ21" s="14"/>
      <c r="AR21" s="37"/>
      <c r="AS21" s="38"/>
      <c r="AT21" s="38"/>
      <c r="AU21" s="36"/>
    </row>
    <row r="22" spans="2:47">
      <c r="F22" s="94"/>
      <c r="G22" s="95"/>
      <c r="H22" s="96"/>
      <c r="AP22" s="2"/>
      <c r="AQ22" s="14"/>
      <c r="AR22" s="37"/>
      <c r="AS22" s="38"/>
      <c r="AT22" s="38"/>
      <c r="AU22" s="36"/>
    </row>
    <row r="23" spans="2:47">
      <c r="C23" s="4"/>
      <c r="AP23" s="2"/>
      <c r="AQ23" s="14"/>
      <c r="AR23" s="37"/>
      <c r="AS23" s="38"/>
      <c r="AT23" s="38"/>
      <c r="AU23" s="36"/>
    </row>
    <row r="24" spans="2:47">
      <c r="B24" s="4" t="s">
        <v>108</v>
      </c>
      <c r="C24" s="4"/>
      <c r="AP24" s="2"/>
      <c r="AQ24" s="14"/>
      <c r="AR24" s="37"/>
      <c r="AS24" s="38"/>
      <c r="AT24" s="38"/>
      <c r="AU24" s="36"/>
    </row>
    <row r="25" spans="2:47">
      <c r="B25" s="4"/>
      <c r="AP25" s="2"/>
      <c r="AQ25" s="14"/>
      <c r="AR25" s="37"/>
      <c r="AS25" s="39"/>
      <c r="AT25" s="38"/>
      <c r="AU25" s="36"/>
    </row>
    <row r="26" spans="2:47">
      <c r="AP26" s="2"/>
      <c r="AQ26" s="14"/>
      <c r="AR26" s="37"/>
      <c r="AS26" s="39"/>
      <c r="AT26" s="38"/>
      <c r="AU26" s="36"/>
    </row>
    <row r="27" spans="2:47">
      <c r="AP27" s="2"/>
      <c r="AQ27" s="14"/>
      <c r="AR27" s="37"/>
      <c r="AS27" s="39"/>
      <c r="AT27" s="38"/>
      <c r="AU27" s="36"/>
    </row>
    <row r="28" spans="2:47">
      <c r="AP28" s="2"/>
      <c r="AQ28" s="14"/>
      <c r="AR28" s="37"/>
      <c r="AS28" s="39"/>
      <c r="AT28" s="38"/>
      <c r="AU28" s="36"/>
    </row>
    <row r="29" spans="2:47">
      <c r="AP29" s="2"/>
      <c r="AQ29" s="14"/>
      <c r="AR29" s="37"/>
      <c r="AS29" s="39"/>
      <c r="AT29" s="38"/>
      <c r="AU29" s="36"/>
    </row>
    <row r="30" spans="2:47">
      <c r="AP30" s="2"/>
      <c r="AQ30" s="14"/>
      <c r="AR30" s="37"/>
      <c r="AS30" s="39"/>
      <c r="AT30" s="38"/>
      <c r="AU30" s="36"/>
    </row>
    <row r="31" spans="2:47">
      <c r="AP31" s="2"/>
      <c r="AQ31" s="14"/>
      <c r="AR31" s="37"/>
      <c r="AS31" s="39"/>
      <c r="AT31" s="38"/>
      <c r="AU31" s="36"/>
    </row>
    <row r="46" spans="2:3">
      <c r="C46" s="4"/>
    </row>
    <row r="47" spans="2:3">
      <c r="B47" s="4" t="s">
        <v>109</v>
      </c>
    </row>
    <row r="48" spans="2:3" ht="15.75" thickBot="1">
      <c r="C48" s="131"/>
    </row>
    <row r="49" spans="2:9" ht="15.75" thickBot="1">
      <c r="B49" s="44" t="s">
        <v>20</v>
      </c>
      <c r="C49" s="85" t="s">
        <v>49</v>
      </c>
      <c r="D49" s="85" t="s">
        <v>28</v>
      </c>
      <c r="E49" s="45" t="s">
        <v>29</v>
      </c>
      <c r="F49" s="46" t="s">
        <v>30</v>
      </c>
      <c r="G49" s="47" t="s">
        <v>38</v>
      </c>
      <c r="H49" s="48" t="s">
        <v>36</v>
      </c>
      <c r="I49" s="49" t="s">
        <v>37</v>
      </c>
    </row>
    <row r="50" spans="2:9">
      <c r="B50" s="40">
        <v>1</v>
      </c>
      <c r="C50" s="90">
        <v>173.68</v>
      </c>
      <c r="D50" s="90">
        <v>163.34</v>
      </c>
      <c r="E50" s="23">
        <v>159.72</v>
      </c>
      <c r="F50" s="24">
        <v>219.3</v>
      </c>
      <c r="G50" s="26">
        <v>152.96</v>
      </c>
      <c r="H50" s="27">
        <v>-6.7599999999999909</v>
      </c>
      <c r="I50" s="28">
        <v>-4.2324067117455511E-2</v>
      </c>
    </row>
    <row r="51" spans="2:9">
      <c r="B51" s="41">
        <v>2</v>
      </c>
      <c r="C51" s="90">
        <v>174.76</v>
      </c>
      <c r="D51" s="90">
        <v>163.71</v>
      </c>
      <c r="E51" s="23">
        <v>160.94</v>
      </c>
      <c r="F51" s="24">
        <v>219.04</v>
      </c>
      <c r="G51" s="26">
        <v>154.1</v>
      </c>
      <c r="H51" s="27">
        <v>-6.8400000000000034</v>
      </c>
      <c r="I51" s="29">
        <v>-4.2500310674785657E-2</v>
      </c>
    </row>
    <row r="52" spans="2:9">
      <c r="B52" s="41">
        <v>3</v>
      </c>
      <c r="C52" s="90">
        <v>170.74</v>
      </c>
      <c r="D52" s="90">
        <v>160.29</v>
      </c>
      <c r="E52" s="23">
        <v>160.19</v>
      </c>
      <c r="F52" s="24">
        <v>210.06</v>
      </c>
      <c r="G52" s="26">
        <v>153.47</v>
      </c>
      <c r="H52" s="27">
        <v>-6.7199999999999989</v>
      </c>
      <c r="I52" s="30">
        <v>-4.1950184156314352E-2</v>
      </c>
    </row>
    <row r="53" spans="2:9">
      <c r="B53" s="41">
        <v>4</v>
      </c>
      <c r="C53" s="90">
        <v>171.07</v>
      </c>
      <c r="D53" s="90">
        <v>159.52000000000001</v>
      </c>
      <c r="E53" s="23">
        <v>158.96</v>
      </c>
      <c r="F53" s="24">
        <v>206.21</v>
      </c>
      <c r="G53" s="26">
        <v>154.31</v>
      </c>
      <c r="H53" s="27">
        <v>-4.6500000000000057</v>
      </c>
      <c r="I53" s="30">
        <v>-2.9252642174131926E-2</v>
      </c>
    </row>
    <row r="54" spans="2:9">
      <c r="B54" s="41">
        <v>5</v>
      </c>
      <c r="C54" s="90">
        <v>174.07</v>
      </c>
      <c r="D54" s="90">
        <v>158.99</v>
      </c>
      <c r="E54" s="23">
        <v>157.65</v>
      </c>
      <c r="F54" s="25">
        <v>206.26</v>
      </c>
      <c r="G54" s="26"/>
      <c r="H54" s="27"/>
      <c r="I54" s="30"/>
    </row>
    <row r="55" spans="2:9">
      <c r="B55" s="41">
        <v>6</v>
      </c>
      <c r="C55" s="90">
        <v>170.66</v>
      </c>
      <c r="D55" s="90">
        <v>160.85</v>
      </c>
      <c r="E55" s="23">
        <v>158.31</v>
      </c>
      <c r="F55" s="25">
        <v>209.09</v>
      </c>
      <c r="G55" s="26"/>
      <c r="H55" s="27"/>
      <c r="I55" s="30"/>
    </row>
    <row r="56" spans="2:9">
      <c r="B56" s="41">
        <v>7</v>
      </c>
      <c r="C56" s="90">
        <v>169.96</v>
      </c>
      <c r="D56" s="90">
        <v>165.22</v>
      </c>
      <c r="E56" s="23">
        <v>160.43</v>
      </c>
      <c r="F56" s="25">
        <v>209.63</v>
      </c>
      <c r="G56" s="26"/>
      <c r="H56" s="27"/>
      <c r="I56" s="30"/>
    </row>
    <row r="57" spans="2:9">
      <c r="B57" s="41">
        <v>8</v>
      </c>
      <c r="C57" s="90">
        <v>170.47</v>
      </c>
      <c r="D57" s="90">
        <v>169.03</v>
      </c>
      <c r="E57" s="23">
        <v>161.33000000000001</v>
      </c>
      <c r="F57" s="25">
        <v>215.37</v>
      </c>
      <c r="G57" s="26"/>
      <c r="H57" s="27"/>
      <c r="I57" s="30"/>
    </row>
    <row r="58" spans="2:9">
      <c r="B58" s="41">
        <v>9</v>
      </c>
      <c r="C58" s="90">
        <v>169.93</v>
      </c>
      <c r="D58" s="90">
        <v>173.56</v>
      </c>
      <c r="E58" s="23">
        <v>161.44</v>
      </c>
      <c r="F58" s="25">
        <v>220.46</v>
      </c>
      <c r="G58" s="26"/>
      <c r="H58" s="27"/>
      <c r="I58" s="30"/>
    </row>
    <row r="59" spans="2:9">
      <c r="B59" s="41">
        <v>10</v>
      </c>
      <c r="C59" s="90">
        <v>171.8</v>
      </c>
      <c r="D59" s="90">
        <v>176.42</v>
      </c>
      <c r="E59" s="23">
        <v>160.04</v>
      </c>
      <c r="F59" s="25">
        <v>225.94</v>
      </c>
      <c r="G59" s="26"/>
      <c r="H59" s="27"/>
      <c r="I59" s="30"/>
    </row>
    <row r="60" spans="2:9">
      <c r="B60" s="41">
        <v>11</v>
      </c>
      <c r="C60" s="90">
        <v>174.33</v>
      </c>
      <c r="D60" s="90">
        <v>171.7</v>
      </c>
      <c r="E60" s="23">
        <v>161.83000000000001</v>
      </c>
      <c r="F60" s="25">
        <v>225.42</v>
      </c>
      <c r="G60" s="26"/>
      <c r="H60" s="27"/>
      <c r="I60" s="30"/>
    </row>
    <row r="61" spans="2:9">
      <c r="B61" s="42">
        <v>12</v>
      </c>
      <c r="C61" s="90">
        <v>175.47</v>
      </c>
      <c r="D61" s="91">
        <v>167.69</v>
      </c>
      <c r="E61" s="23">
        <v>162.65</v>
      </c>
      <c r="F61" s="25">
        <v>219.88</v>
      </c>
      <c r="G61" s="26"/>
      <c r="H61" s="27"/>
      <c r="I61" s="30"/>
    </row>
    <row r="62" spans="2:9">
      <c r="B62" s="41">
        <v>13</v>
      </c>
      <c r="C62" s="90">
        <v>176.56</v>
      </c>
      <c r="D62" s="90">
        <v>165.71</v>
      </c>
      <c r="E62" s="23">
        <v>166.97</v>
      </c>
      <c r="F62" s="25">
        <v>216.08</v>
      </c>
      <c r="G62" s="26"/>
      <c r="H62" s="27"/>
      <c r="I62" s="30"/>
    </row>
    <row r="63" spans="2:9">
      <c r="B63" s="41">
        <v>14</v>
      </c>
      <c r="C63" s="90">
        <v>184</v>
      </c>
      <c r="D63" s="90">
        <v>169.11</v>
      </c>
      <c r="E63" s="23">
        <v>175.07</v>
      </c>
      <c r="F63" s="25">
        <v>216.22</v>
      </c>
      <c r="G63" s="26"/>
      <c r="H63" s="27"/>
      <c r="I63" s="30"/>
    </row>
    <row r="64" spans="2:9">
      <c r="B64" s="41">
        <v>15</v>
      </c>
      <c r="C64" s="90">
        <v>187.56</v>
      </c>
      <c r="D64" s="90">
        <v>168.25</v>
      </c>
      <c r="E64" s="23">
        <v>184.81</v>
      </c>
      <c r="F64" s="25">
        <v>213.05</v>
      </c>
      <c r="G64" s="26"/>
      <c r="H64" s="27"/>
      <c r="I64" s="30"/>
    </row>
    <row r="65" spans="2:9">
      <c r="B65" s="41">
        <v>16</v>
      </c>
      <c r="C65" s="90">
        <v>187.44</v>
      </c>
      <c r="D65" s="90">
        <v>169.43</v>
      </c>
      <c r="E65" s="23">
        <v>183.65</v>
      </c>
      <c r="F65" s="25">
        <v>208.1</v>
      </c>
      <c r="G65" s="26"/>
      <c r="H65" s="27"/>
      <c r="I65" s="30"/>
    </row>
    <row r="66" spans="2:9">
      <c r="B66" s="41">
        <v>17</v>
      </c>
      <c r="C66" s="90">
        <v>188.16</v>
      </c>
      <c r="D66" s="90">
        <v>169.16</v>
      </c>
      <c r="E66" s="23">
        <v>180.19</v>
      </c>
      <c r="F66" s="25">
        <v>206.28</v>
      </c>
      <c r="G66" s="26"/>
      <c r="H66" s="27"/>
      <c r="I66" s="30"/>
    </row>
    <row r="67" spans="2:9">
      <c r="B67" s="41">
        <v>18</v>
      </c>
      <c r="C67" s="90">
        <v>190.2</v>
      </c>
      <c r="D67" s="90">
        <v>168.63</v>
      </c>
      <c r="E67" s="23">
        <v>183.24</v>
      </c>
      <c r="F67" s="25">
        <v>195.51</v>
      </c>
      <c r="G67" s="26"/>
      <c r="H67" s="27"/>
      <c r="I67" s="30"/>
    </row>
    <row r="68" spans="2:9">
      <c r="B68" s="41">
        <v>19</v>
      </c>
      <c r="C68" s="90">
        <v>190.54</v>
      </c>
      <c r="D68" s="90">
        <v>166.46</v>
      </c>
      <c r="E68" s="23">
        <v>182.7</v>
      </c>
      <c r="F68" s="25">
        <v>189.59</v>
      </c>
      <c r="G68" s="26"/>
      <c r="H68" s="27"/>
      <c r="I68" s="30"/>
    </row>
    <row r="69" spans="2:9">
      <c r="B69" s="41">
        <v>20</v>
      </c>
      <c r="C69" s="90">
        <v>191.86</v>
      </c>
      <c r="D69" s="90">
        <v>166.62</v>
      </c>
      <c r="E69" s="23">
        <v>182.92</v>
      </c>
      <c r="F69" s="25">
        <v>179.2</v>
      </c>
      <c r="G69" s="26"/>
      <c r="H69" s="27"/>
      <c r="I69" s="30"/>
    </row>
    <row r="70" spans="2:9">
      <c r="B70" s="41">
        <v>21</v>
      </c>
      <c r="C70" s="90">
        <v>192.52</v>
      </c>
      <c r="D70" s="90">
        <v>167.67</v>
      </c>
      <c r="E70" s="23">
        <v>187.57</v>
      </c>
      <c r="F70" s="25">
        <v>179.64</v>
      </c>
      <c r="G70" s="26"/>
      <c r="H70" s="27"/>
      <c r="I70" s="30"/>
    </row>
    <row r="71" spans="2:9">
      <c r="B71" s="41">
        <v>22</v>
      </c>
      <c r="C71" s="90">
        <v>194.66</v>
      </c>
      <c r="D71" s="90">
        <v>168.79</v>
      </c>
      <c r="E71" s="23">
        <v>183.26</v>
      </c>
      <c r="F71" s="25">
        <v>184.89</v>
      </c>
      <c r="G71" s="26"/>
      <c r="H71" s="27"/>
      <c r="I71" s="30"/>
    </row>
    <row r="72" spans="2:9">
      <c r="B72" s="41">
        <v>23</v>
      </c>
      <c r="C72" s="90">
        <v>192.69</v>
      </c>
      <c r="D72" s="90">
        <v>166.21</v>
      </c>
      <c r="E72" s="23">
        <v>200.77</v>
      </c>
      <c r="F72" s="25">
        <v>183.75</v>
      </c>
      <c r="G72" s="26"/>
      <c r="H72" s="27"/>
      <c r="I72" s="30"/>
    </row>
    <row r="73" spans="2:9">
      <c r="B73" s="41">
        <v>24</v>
      </c>
      <c r="C73" s="90">
        <v>191.33</v>
      </c>
      <c r="D73" s="90">
        <v>170.22</v>
      </c>
      <c r="E73" s="23">
        <v>201.9</v>
      </c>
      <c r="F73" s="25">
        <v>188.07</v>
      </c>
      <c r="G73" s="26"/>
      <c r="H73" s="27"/>
      <c r="I73" s="30"/>
    </row>
    <row r="74" spans="2:9">
      <c r="B74" s="41">
        <v>25</v>
      </c>
      <c r="C74" s="90">
        <v>192.71</v>
      </c>
      <c r="D74" s="90">
        <v>168.89</v>
      </c>
      <c r="E74" s="23">
        <v>201.45</v>
      </c>
      <c r="F74" s="25">
        <v>189.46</v>
      </c>
      <c r="G74" s="26"/>
      <c r="H74" s="27"/>
      <c r="I74" s="30"/>
    </row>
    <row r="75" spans="2:9">
      <c r="B75" s="41">
        <v>26</v>
      </c>
      <c r="C75" s="90">
        <v>194.66</v>
      </c>
      <c r="D75" s="90">
        <v>168.65</v>
      </c>
      <c r="E75" s="23">
        <v>202.94928681529572</v>
      </c>
      <c r="F75" s="25">
        <v>188.4</v>
      </c>
      <c r="G75" s="26"/>
      <c r="H75" s="27"/>
      <c r="I75" s="30"/>
    </row>
    <row r="76" spans="2:9">
      <c r="B76" s="41">
        <v>27</v>
      </c>
      <c r="C76" s="90">
        <v>190.15</v>
      </c>
      <c r="D76" s="90">
        <v>168.03</v>
      </c>
      <c r="E76" s="23">
        <v>202.8</v>
      </c>
      <c r="F76" s="25">
        <v>188.81</v>
      </c>
      <c r="G76" s="26"/>
      <c r="H76" s="27"/>
      <c r="I76" s="30"/>
    </row>
    <row r="77" spans="2:9">
      <c r="B77" s="41">
        <v>28</v>
      </c>
      <c r="C77" s="90">
        <v>185.83</v>
      </c>
      <c r="D77" s="90">
        <v>168.06</v>
      </c>
      <c r="E77" s="23">
        <v>206.39</v>
      </c>
      <c r="F77" s="25">
        <v>186.1</v>
      </c>
      <c r="G77" s="26"/>
      <c r="H77" s="27"/>
      <c r="I77" s="30"/>
    </row>
    <row r="78" spans="2:9">
      <c r="B78" s="41">
        <v>29</v>
      </c>
      <c r="C78" s="90">
        <v>186.26</v>
      </c>
      <c r="D78" s="90">
        <v>168.03</v>
      </c>
      <c r="E78" s="23">
        <v>201.66</v>
      </c>
      <c r="F78" s="25">
        <v>174.2</v>
      </c>
      <c r="G78" s="26"/>
      <c r="H78" s="27"/>
      <c r="I78" s="30"/>
    </row>
    <row r="79" spans="2:9">
      <c r="B79" s="41">
        <v>30</v>
      </c>
      <c r="C79" s="90">
        <v>186.4</v>
      </c>
      <c r="D79" s="90">
        <v>168.8</v>
      </c>
      <c r="E79" s="23">
        <v>206.29</v>
      </c>
      <c r="F79" s="25">
        <v>174.99</v>
      </c>
      <c r="G79" s="26"/>
      <c r="H79" s="27"/>
      <c r="I79" s="30"/>
    </row>
    <row r="80" spans="2:9">
      <c r="B80" s="41">
        <v>31</v>
      </c>
      <c r="C80" s="90">
        <v>188.89</v>
      </c>
      <c r="D80" s="90">
        <v>166.32</v>
      </c>
      <c r="E80" s="23">
        <v>200.04</v>
      </c>
      <c r="F80" s="25">
        <v>176.94</v>
      </c>
      <c r="G80" s="26"/>
      <c r="H80" s="27"/>
      <c r="I80" s="30"/>
    </row>
    <row r="81" spans="2:9">
      <c r="B81" s="41">
        <v>32</v>
      </c>
      <c r="C81" s="90">
        <v>185.44</v>
      </c>
      <c r="D81" s="90">
        <v>167.39</v>
      </c>
      <c r="E81" s="23">
        <v>202.86</v>
      </c>
      <c r="F81" s="25">
        <v>179.04</v>
      </c>
      <c r="G81" s="26"/>
      <c r="H81" s="27"/>
      <c r="I81" s="30"/>
    </row>
    <row r="82" spans="2:9">
      <c r="B82" s="41">
        <v>33</v>
      </c>
      <c r="C82" s="90">
        <v>189.97</v>
      </c>
      <c r="D82" s="90">
        <v>171.34</v>
      </c>
      <c r="E82" s="23">
        <v>206.77</v>
      </c>
      <c r="F82" s="25">
        <v>180.99</v>
      </c>
      <c r="G82" s="26"/>
      <c r="H82" s="27"/>
      <c r="I82" s="30"/>
    </row>
    <row r="83" spans="2:9">
      <c r="B83" s="41">
        <v>34</v>
      </c>
      <c r="C83" s="90">
        <v>187.9</v>
      </c>
      <c r="D83" s="90">
        <v>173.73</v>
      </c>
      <c r="E83" s="23">
        <v>210.13</v>
      </c>
      <c r="F83" s="25">
        <v>181.53</v>
      </c>
      <c r="G83" s="26"/>
      <c r="H83" s="27"/>
      <c r="I83" s="30"/>
    </row>
    <row r="84" spans="2:9">
      <c r="B84" s="41">
        <v>35</v>
      </c>
      <c r="C84" s="90">
        <v>187.57</v>
      </c>
      <c r="D84" s="90">
        <v>172.15</v>
      </c>
      <c r="E84" s="23">
        <v>207.82</v>
      </c>
      <c r="F84" s="25">
        <v>180.69</v>
      </c>
      <c r="G84" s="26"/>
      <c r="H84" s="27"/>
      <c r="I84" s="30"/>
    </row>
    <row r="85" spans="2:9">
      <c r="B85" s="41">
        <v>36</v>
      </c>
      <c r="C85" s="90">
        <v>189.33</v>
      </c>
      <c r="D85" s="90">
        <v>175.03</v>
      </c>
      <c r="E85" s="23">
        <v>209.72</v>
      </c>
      <c r="F85" s="25">
        <v>182.79</v>
      </c>
      <c r="G85" s="26"/>
      <c r="H85" s="27"/>
      <c r="I85" s="30"/>
    </row>
    <row r="86" spans="2:9">
      <c r="B86" s="41">
        <v>37</v>
      </c>
      <c r="C86" s="90">
        <v>188.76</v>
      </c>
      <c r="D86" s="90">
        <v>170.71</v>
      </c>
      <c r="E86" s="23">
        <v>209.69</v>
      </c>
      <c r="F86" s="25">
        <v>183.3</v>
      </c>
      <c r="G86" s="26"/>
      <c r="H86" s="27"/>
      <c r="I86" s="30"/>
    </row>
    <row r="87" spans="2:9">
      <c r="B87" s="41">
        <v>38</v>
      </c>
      <c r="C87" s="90">
        <v>180.59</v>
      </c>
      <c r="D87" s="90">
        <v>168.52</v>
      </c>
      <c r="E87" s="23">
        <v>209.15</v>
      </c>
      <c r="F87" s="25">
        <v>181.87</v>
      </c>
      <c r="G87" s="26"/>
      <c r="H87" s="27"/>
      <c r="I87" s="30"/>
    </row>
    <row r="88" spans="2:9">
      <c r="B88" s="41">
        <v>39</v>
      </c>
      <c r="C88" s="90">
        <v>178.57</v>
      </c>
      <c r="D88" s="90">
        <v>165.43</v>
      </c>
      <c r="E88" s="23">
        <v>208.64</v>
      </c>
      <c r="F88" s="25">
        <v>174.3</v>
      </c>
      <c r="G88" s="26"/>
      <c r="H88" s="27"/>
      <c r="I88" s="30"/>
    </row>
    <row r="89" spans="2:9">
      <c r="B89" s="41">
        <v>40</v>
      </c>
      <c r="C89" s="90">
        <v>175</v>
      </c>
      <c r="D89" s="90">
        <v>162.05000000000001</v>
      </c>
      <c r="E89" s="23">
        <v>209.8</v>
      </c>
      <c r="F89" s="25">
        <v>174.65</v>
      </c>
      <c r="G89" s="26"/>
      <c r="H89" s="27"/>
      <c r="I89" s="30"/>
    </row>
    <row r="90" spans="2:9">
      <c r="B90" s="41">
        <v>41</v>
      </c>
      <c r="C90" s="90">
        <v>172.78</v>
      </c>
      <c r="D90" s="90">
        <v>163.53</v>
      </c>
      <c r="E90" s="23">
        <v>210.69</v>
      </c>
      <c r="F90" s="25">
        <v>174.32</v>
      </c>
      <c r="G90" s="26"/>
      <c r="H90" s="27"/>
      <c r="I90" s="30"/>
    </row>
    <row r="91" spans="2:9">
      <c r="B91" s="41">
        <v>42</v>
      </c>
      <c r="C91" s="90">
        <v>171.48</v>
      </c>
      <c r="D91" s="90">
        <v>161.56</v>
      </c>
      <c r="E91" s="23">
        <v>209.81</v>
      </c>
      <c r="F91" s="25">
        <v>174.16</v>
      </c>
      <c r="G91" s="26"/>
      <c r="H91" s="27"/>
      <c r="I91" s="30"/>
    </row>
    <row r="92" spans="2:9">
      <c r="B92" s="41">
        <v>43</v>
      </c>
      <c r="C92" s="90">
        <v>171.35</v>
      </c>
      <c r="D92" s="90">
        <v>161.59</v>
      </c>
      <c r="E92" s="23">
        <v>209.71</v>
      </c>
      <c r="F92" s="25">
        <v>174.26</v>
      </c>
      <c r="G92" s="67"/>
      <c r="H92" s="27"/>
      <c r="I92" s="30"/>
    </row>
    <row r="93" spans="2:9">
      <c r="B93" s="41">
        <v>44</v>
      </c>
      <c r="C93" s="90">
        <v>168.64</v>
      </c>
      <c r="D93" s="90">
        <v>160.84</v>
      </c>
      <c r="E93" s="23">
        <v>209.38</v>
      </c>
      <c r="F93" s="25">
        <v>173.88</v>
      </c>
      <c r="G93" s="67"/>
      <c r="H93" s="27"/>
      <c r="I93" s="68"/>
    </row>
    <row r="94" spans="2:9">
      <c r="B94" s="41">
        <v>45</v>
      </c>
      <c r="C94" s="90">
        <v>167.92</v>
      </c>
      <c r="D94" s="90">
        <v>160.96</v>
      </c>
      <c r="E94" s="23">
        <v>209.46</v>
      </c>
      <c r="F94" s="25">
        <v>173.41</v>
      </c>
      <c r="G94" s="67"/>
      <c r="H94" s="27"/>
      <c r="I94" s="30"/>
    </row>
    <row r="95" spans="2:9">
      <c r="B95" s="41">
        <v>46</v>
      </c>
      <c r="C95" s="90">
        <v>168.06</v>
      </c>
      <c r="D95" s="90">
        <v>161.15</v>
      </c>
      <c r="E95" s="23">
        <v>210.05</v>
      </c>
      <c r="F95" s="25">
        <v>163.62</v>
      </c>
      <c r="G95" s="26"/>
      <c r="H95" s="27"/>
      <c r="I95" s="30"/>
    </row>
    <row r="96" spans="2:9">
      <c r="B96" s="41">
        <v>47</v>
      </c>
      <c r="C96" s="90">
        <v>168.29</v>
      </c>
      <c r="D96" s="90">
        <v>160.69</v>
      </c>
      <c r="E96" s="23">
        <v>213.64</v>
      </c>
      <c r="F96" s="25">
        <v>162.18</v>
      </c>
      <c r="G96" s="26"/>
      <c r="H96" s="27"/>
      <c r="I96" s="30"/>
    </row>
    <row r="97" spans="2:9">
      <c r="B97" s="41">
        <v>48</v>
      </c>
      <c r="C97" s="90">
        <v>168.77</v>
      </c>
      <c r="D97" s="90">
        <v>160.69999999999999</v>
      </c>
      <c r="E97" s="23">
        <v>220.89</v>
      </c>
      <c r="F97" s="25">
        <v>153.11000000000001</v>
      </c>
      <c r="G97" s="26"/>
      <c r="H97" s="27"/>
      <c r="I97" s="30"/>
    </row>
    <row r="98" spans="2:9">
      <c r="B98" s="41">
        <v>49</v>
      </c>
      <c r="C98" s="90">
        <v>168.5</v>
      </c>
      <c r="D98" s="90">
        <v>160.25</v>
      </c>
      <c r="E98" s="23">
        <v>224.59</v>
      </c>
      <c r="F98" s="25">
        <v>154.15</v>
      </c>
      <c r="G98" s="26"/>
      <c r="H98" s="27"/>
      <c r="I98" s="30"/>
    </row>
    <row r="99" spans="2:9">
      <c r="B99" s="41">
        <v>50</v>
      </c>
      <c r="C99" s="90">
        <v>168.28</v>
      </c>
      <c r="D99" s="90">
        <v>160.74</v>
      </c>
      <c r="E99" s="23">
        <v>228.87</v>
      </c>
      <c r="F99" s="25">
        <v>152.74</v>
      </c>
      <c r="G99" s="26"/>
      <c r="H99" s="27"/>
      <c r="I99" s="30"/>
    </row>
    <row r="100" spans="2:9">
      <c r="B100" s="41">
        <v>51</v>
      </c>
      <c r="C100" s="90">
        <v>164.52</v>
      </c>
      <c r="D100" s="90">
        <v>162.12</v>
      </c>
      <c r="E100" s="23">
        <v>227</v>
      </c>
      <c r="F100" s="25">
        <v>152.03</v>
      </c>
      <c r="G100" s="26"/>
      <c r="H100" s="27"/>
      <c r="I100" s="30"/>
    </row>
    <row r="101" spans="2:9">
      <c r="B101" s="101">
        <v>52</v>
      </c>
      <c r="C101" s="90">
        <v>163.05000000000001</v>
      </c>
      <c r="D101" s="99">
        <v>161.93</v>
      </c>
      <c r="E101" s="23">
        <v>219.77</v>
      </c>
      <c r="F101" s="25">
        <v>153.44</v>
      </c>
      <c r="G101" s="26"/>
      <c r="H101" s="27"/>
      <c r="I101" s="30"/>
    </row>
    <row r="104" spans="2:9">
      <c r="C104" s="4"/>
    </row>
    <row r="105" spans="2:9">
      <c r="B105" s="4" t="s">
        <v>26</v>
      </c>
    </row>
  </sheetData>
  <conditionalFormatting sqref="AZ14 B68 B61 D61 D68">
    <cfRule type="cellIs" dxfId="58" priority="42" stopIfTrue="1" operator="lessThanOrEqual">
      <formula>0</formula>
    </cfRule>
  </conditionalFormatting>
  <conditionalFormatting sqref="AZ15:AZ16 AU17:AU31">
    <cfRule type="cellIs" dxfId="57" priority="43" stopIfTrue="1" operator="lessThan">
      <formula>0</formula>
    </cfRule>
  </conditionalFormatting>
  <conditionalFormatting sqref="H14">
    <cfRule type="cellIs" dxfId="56" priority="38" stopIfTrue="1" operator="lessThanOrEqual">
      <formula>0</formula>
    </cfRule>
  </conditionalFormatting>
  <conditionalFormatting sqref="H15:H16">
    <cfRule type="cellIs" dxfId="55" priority="36" stopIfTrue="1" operator="lessThan">
      <formula>0</formula>
    </cfRule>
  </conditionalFormatting>
  <conditionalFormatting sqref="H50">
    <cfRule type="cellIs" dxfId="54" priority="27" stopIfTrue="1" operator="lessThanOrEqual">
      <formula>0</formula>
    </cfRule>
  </conditionalFormatting>
  <conditionalFormatting sqref="I50:I96 I98:I101">
    <cfRule type="cellIs" dxfId="53" priority="25" stopIfTrue="1" operator="lessThan">
      <formula>0</formula>
    </cfRule>
  </conditionalFormatting>
  <conditionalFormatting sqref="F50:F52">
    <cfRule type="cellIs" dxfId="52" priority="33" stopIfTrue="1" operator="greaterThanOrEqual">
      <formula>0</formula>
    </cfRule>
    <cfRule type="cellIs" dxfId="51" priority="34" stopIfTrue="1" operator="lessThan">
      <formula>0</formula>
    </cfRule>
  </conditionalFormatting>
  <conditionalFormatting sqref="G98:G101 G50:G96">
    <cfRule type="cellIs" dxfId="50" priority="35" stopIfTrue="1" operator="lessThanOrEqual">
      <formula>0</formula>
    </cfRule>
  </conditionalFormatting>
  <conditionalFormatting sqref="F54:F101">
    <cfRule type="cellIs" dxfId="49" priority="31" stopIfTrue="1" operator="greaterThanOrEqual">
      <formula>0</formula>
    </cfRule>
    <cfRule type="cellIs" dxfId="48" priority="32" stopIfTrue="1" operator="lessThan">
      <formula>0</formula>
    </cfRule>
  </conditionalFormatting>
  <conditionalFormatting sqref="F53">
    <cfRule type="cellIs" dxfId="47" priority="29" stopIfTrue="1" operator="greaterThanOrEqual">
      <formula>0</formula>
    </cfRule>
    <cfRule type="cellIs" dxfId="46" priority="30" stopIfTrue="1" operator="lessThan">
      <formula>0</formula>
    </cfRule>
  </conditionalFormatting>
  <conditionalFormatting sqref="H50:H96 H98:H101">
    <cfRule type="cellIs" dxfId="45" priority="28" stopIfTrue="1" operator="lessThan">
      <formula>0</formula>
    </cfRule>
  </conditionalFormatting>
  <conditionalFormatting sqref="H51:H96 H98:H101">
    <cfRule type="cellIs" dxfId="44" priority="26" stopIfTrue="1" operator="lessThanOrEqual">
      <formula>0</formula>
    </cfRule>
  </conditionalFormatting>
  <conditionalFormatting sqref="A7">
    <cfRule type="cellIs" dxfId="43" priority="21" stopIfTrue="1" operator="lessThanOrEqual">
      <formula>0</formula>
    </cfRule>
  </conditionalFormatting>
  <conditionalFormatting sqref="G97">
    <cfRule type="cellIs" dxfId="42" priority="11" stopIfTrue="1" operator="lessThanOrEqual">
      <formula>0</formula>
    </cfRule>
  </conditionalFormatting>
  <conditionalFormatting sqref="H97">
    <cfRule type="cellIs" dxfId="41" priority="10" stopIfTrue="1" operator="lessThan">
      <formula>0</formula>
    </cfRule>
  </conditionalFormatting>
  <conditionalFormatting sqref="H97">
    <cfRule type="cellIs" dxfId="40" priority="9" stopIfTrue="1" operator="lessThanOrEqual">
      <formula>0</formula>
    </cfRule>
  </conditionalFormatting>
  <conditionalFormatting sqref="I97">
    <cfRule type="cellIs" dxfId="39" priority="8" stopIfTrue="1" operator="lessThan">
      <formula>0</formula>
    </cfRule>
  </conditionalFormatting>
  <conditionalFormatting sqref="H22">
    <cfRule type="cellIs" dxfId="38" priority="6" stopIfTrue="1" operator="lessThan">
      <formula>0</formula>
    </cfRule>
  </conditionalFormatting>
  <conditionalFormatting sqref="H21">
    <cfRule type="cellIs" dxfId="37" priority="5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">
    <cfRule type="cellIs" dxfId="35" priority="2" stopIfTrue="1" operator="lessThan">
      <formula>0</formula>
    </cfRule>
  </conditionalFormatting>
  <conditionalFormatting sqref="H19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51"/>
  <sheetViews>
    <sheetView zoomScaleNormal="100" workbookViewId="0">
      <selection activeCell="F36" sqref="F36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2" spans="1:93">
      <c r="B2" s="4" t="s">
        <v>35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93" s="2" customFormat="1" ht="15.75" thickBot="1">
      <c r="B4" s="82"/>
      <c r="C4" s="60">
        <v>2020</v>
      </c>
      <c r="D4" s="109">
        <v>2021</v>
      </c>
    </row>
    <row r="5" spans="1:93" s="2" customFormat="1">
      <c r="A5" s="77"/>
      <c r="B5" s="79" t="s">
        <v>20</v>
      </c>
      <c r="C5" s="60">
        <v>53</v>
      </c>
      <c r="D5" s="110">
        <v>1</v>
      </c>
      <c r="E5" s="110">
        <v>2</v>
      </c>
      <c r="F5" s="110">
        <v>3</v>
      </c>
      <c r="G5" s="110">
        <v>4</v>
      </c>
    </row>
    <row r="6" spans="1:93" s="2" customFormat="1">
      <c r="A6" s="13"/>
      <c r="B6" s="80" t="s">
        <v>21</v>
      </c>
      <c r="C6" s="50">
        <v>139.79</v>
      </c>
      <c r="D6" s="107">
        <v>138.65</v>
      </c>
      <c r="E6" s="107">
        <v>139.91999999999999</v>
      </c>
      <c r="F6" s="107">
        <v>139.02000000000001</v>
      </c>
      <c r="G6" s="107">
        <v>140.33000000000001</v>
      </c>
    </row>
    <row r="7" spans="1:93" s="2" customFormat="1" ht="15.75" thickBot="1">
      <c r="A7" s="78"/>
      <c r="B7" s="81" t="s">
        <v>22</v>
      </c>
      <c r="C7" s="51">
        <v>62086</v>
      </c>
      <c r="D7" s="108">
        <v>79259</v>
      </c>
      <c r="E7" s="108">
        <v>80112</v>
      </c>
      <c r="F7" s="108">
        <v>67014</v>
      </c>
      <c r="G7" s="108">
        <v>65602</v>
      </c>
    </row>
    <row r="8" spans="1:93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</row>
    <row r="9" spans="1:93" s="2" customFormat="1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</row>
    <row r="10" spans="1:93" s="2" customFormat="1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</row>
    <row r="11" spans="1:93">
      <c r="B11" s="4" t="s">
        <v>107</v>
      </c>
      <c r="C11" s="4"/>
    </row>
    <row r="13" spans="1:93" ht="15.75" thickBot="1"/>
    <row r="14" spans="1:93" ht="25.5" thickBot="1">
      <c r="B14" s="83"/>
      <c r="C14" s="2"/>
      <c r="D14" s="71" t="s">
        <v>11</v>
      </c>
      <c r="E14" s="72" t="s">
        <v>18</v>
      </c>
      <c r="F14" s="73" t="s">
        <v>19</v>
      </c>
      <c r="G14" s="74" t="s">
        <v>15</v>
      </c>
      <c r="H14" s="75" t="s">
        <v>16</v>
      </c>
    </row>
    <row r="15" spans="1:93" ht="15.75" thickBot="1">
      <c r="B15" s="84"/>
      <c r="C15" s="97">
        <v>2020</v>
      </c>
      <c r="D15" s="54">
        <v>53</v>
      </c>
      <c r="E15" s="6">
        <v>62086</v>
      </c>
      <c r="F15" s="11">
        <v>139.79</v>
      </c>
      <c r="G15" s="3"/>
      <c r="H15" s="122"/>
    </row>
    <row r="16" spans="1:93" ht="15.75" thickBot="1">
      <c r="B16" s="84"/>
      <c r="C16" s="106">
        <v>2021</v>
      </c>
      <c r="D16" s="54">
        <v>1</v>
      </c>
      <c r="E16" s="6">
        <v>79259</v>
      </c>
      <c r="F16" s="3">
        <v>138.65</v>
      </c>
      <c r="G16" s="3">
        <v>-1.1399999999999864</v>
      </c>
      <c r="H16" s="122">
        <v>-8.1550897775233278E-3</v>
      </c>
    </row>
    <row r="17" spans="2:8">
      <c r="B17" s="2"/>
      <c r="C17" s="2"/>
      <c r="D17" s="54">
        <v>2</v>
      </c>
      <c r="E17" s="6">
        <v>80112</v>
      </c>
      <c r="F17" s="3">
        <v>139.91999999999999</v>
      </c>
      <c r="G17" s="3">
        <v>1.2699999999999818</v>
      </c>
      <c r="H17" s="122">
        <v>9.1597547782185096E-3</v>
      </c>
    </row>
    <row r="18" spans="2:8">
      <c r="B18" s="2"/>
      <c r="C18" s="2"/>
      <c r="D18" s="54">
        <v>3</v>
      </c>
      <c r="E18" s="6">
        <v>67014</v>
      </c>
      <c r="F18" s="3">
        <v>139.02000000000001</v>
      </c>
      <c r="G18" s="3">
        <v>-0.89999999999997726</v>
      </c>
      <c r="H18" s="122">
        <v>-6.4322469982845965E-3</v>
      </c>
    </row>
    <row r="19" spans="2:8">
      <c r="B19" s="2"/>
      <c r="C19" s="2" t="s">
        <v>48</v>
      </c>
      <c r="D19" s="54">
        <v>4</v>
      </c>
      <c r="E19" s="6">
        <v>65602</v>
      </c>
      <c r="F19" s="3">
        <v>140.33000000000001</v>
      </c>
      <c r="G19" s="3">
        <v>1.3100000000000023</v>
      </c>
      <c r="H19" s="122">
        <v>9.4231045892676502E-3</v>
      </c>
    </row>
    <row r="20" spans="2:8">
      <c r="B20" s="2"/>
      <c r="C20" s="2"/>
      <c r="D20" s="54">
        <v>5</v>
      </c>
      <c r="E20" s="6"/>
      <c r="F20" s="3"/>
      <c r="G20" s="3"/>
      <c r="H20" s="122"/>
    </row>
    <row r="21" spans="2:8">
      <c r="B21" s="2"/>
      <c r="C21" s="2"/>
      <c r="D21" s="54">
        <v>6</v>
      </c>
      <c r="E21" s="6"/>
      <c r="F21" s="3"/>
      <c r="G21" s="3"/>
      <c r="H21" s="122"/>
    </row>
    <row r="22" spans="2:8">
      <c r="B22" s="2"/>
      <c r="C22" s="2"/>
      <c r="D22" s="54">
        <v>7</v>
      </c>
      <c r="E22" s="6"/>
      <c r="F22" s="3"/>
      <c r="G22" s="3"/>
      <c r="H22" s="122"/>
    </row>
    <row r="23" spans="2:8">
      <c r="B23" s="2"/>
      <c r="C23" s="2"/>
      <c r="D23" s="54">
        <v>8</v>
      </c>
      <c r="E23" s="6"/>
      <c r="F23" s="3"/>
      <c r="G23" s="3"/>
      <c r="H23" s="122"/>
    </row>
    <row r="24" spans="2:8">
      <c r="B24" s="2"/>
      <c r="C24" s="2"/>
      <c r="D24" s="54">
        <v>9</v>
      </c>
      <c r="E24" s="6"/>
      <c r="F24" s="3"/>
      <c r="G24" s="3"/>
      <c r="H24" s="122"/>
    </row>
    <row r="25" spans="2:8">
      <c r="B25" s="2"/>
      <c r="C25" s="2"/>
      <c r="D25" s="54">
        <v>10</v>
      </c>
      <c r="E25" s="6"/>
      <c r="F25" s="3"/>
      <c r="G25" s="3"/>
      <c r="H25" s="122"/>
    </row>
    <row r="26" spans="2:8">
      <c r="B26" s="2"/>
      <c r="C26" s="2"/>
      <c r="D26" s="54">
        <v>11</v>
      </c>
      <c r="E26" s="6"/>
      <c r="F26" s="3"/>
      <c r="G26" s="3"/>
      <c r="H26" s="122"/>
    </row>
    <row r="27" spans="2:8">
      <c r="B27" s="2"/>
      <c r="C27" s="2"/>
      <c r="D27" s="54">
        <v>12</v>
      </c>
      <c r="E27" s="6"/>
      <c r="F27" s="3"/>
      <c r="G27" s="3"/>
      <c r="H27" s="122"/>
    </row>
    <row r="28" spans="2:8">
      <c r="B28" s="2"/>
      <c r="C28" s="2"/>
      <c r="D28" s="54">
        <v>13</v>
      </c>
      <c r="E28" s="6"/>
      <c r="F28" s="3"/>
      <c r="G28" s="3"/>
      <c r="H28" s="122"/>
    </row>
    <row r="29" spans="2:8">
      <c r="B29" s="2"/>
      <c r="C29" s="2"/>
      <c r="D29" s="54">
        <v>14</v>
      </c>
      <c r="E29" s="6"/>
      <c r="F29" s="3"/>
      <c r="G29" s="3"/>
      <c r="H29" s="122"/>
    </row>
    <row r="30" spans="2:8">
      <c r="B30" s="2"/>
      <c r="C30" s="2"/>
      <c r="D30" s="54">
        <v>15</v>
      </c>
      <c r="E30" s="6"/>
      <c r="F30" s="3"/>
      <c r="G30" s="3"/>
      <c r="H30" s="122"/>
    </row>
    <row r="31" spans="2:8">
      <c r="B31" s="2"/>
      <c r="C31" s="2"/>
      <c r="D31" s="54">
        <v>16</v>
      </c>
      <c r="E31" s="6"/>
      <c r="F31" s="3"/>
      <c r="G31" s="3"/>
      <c r="H31" s="122"/>
    </row>
    <row r="32" spans="2:8">
      <c r="B32" s="2"/>
      <c r="C32" s="2"/>
      <c r="D32" s="54">
        <v>17</v>
      </c>
      <c r="E32" s="6"/>
      <c r="F32" s="3"/>
      <c r="G32" s="3"/>
      <c r="H32" s="122"/>
    </row>
    <row r="33" spans="2:8">
      <c r="B33" s="2"/>
      <c r="C33" s="2"/>
      <c r="D33" s="54">
        <v>18</v>
      </c>
      <c r="E33" s="6"/>
      <c r="F33" s="3"/>
      <c r="G33" s="3"/>
      <c r="H33" s="122"/>
    </row>
    <row r="34" spans="2:8">
      <c r="B34" s="2"/>
      <c r="C34" s="2"/>
      <c r="D34" s="54">
        <v>19</v>
      </c>
      <c r="E34" s="6"/>
      <c r="F34" s="3"/>
      <c r="G34" s="3"/>
      <c r="H34" s="122"/>
    </row>
    <row r="35" spans="2:8">
      <c r="B35" s="2"/>
      <c r="C35" s="2"/>
      <c r="D35" s="54">
        <v>20</v>
      </c>
      <c r="E35" s="6"/>
      <c r="F35" s="3"/>
      <c r="G35" s="3"/>
      <c r="H35" s="122"/>
    </row>
    <row r="36" spans="2:8">
      <c r="B36" s="2"/>
      <c r="C36" s="2"/>
      <c r="D36" s="54">
        <v>21</v>
      </c>
      <c r="E36" s="6"/>
      <c r="F36" s="3"/>
      <c r="G36" s="3"/>
      <c r="H36" s="122"/>
    </row>
    <row r="37" spans="2:8">
      <c r="B37" s="2"/>
      <c r="C37" s="2"/>
      <c r="D37" s="54">
        <v>22</v>
      </c>
      <c r="E37" s="6"/>
      <c r="F37" s="3"/>
      <c r="G37" s="3"/>
      <c r="H37" s="122"/>
    </row>
    <row r="38" spans="2:8">
      <c r="B38" s="2"/>
      <c r="C38" s="2"/>
      <c r="D38" s="54">
        <v>23</v>
      </c>
      <c r="E38" s="6"/>
      <c r="F38" s="3"/>
      <c r="G38" s="3"/>
      <c r="H38" s="122"/>
    </row>
    <row r="39" spans="2:8">
      <c r="B39" s="2"/>
      <c r="C39" s="2"/>
      <c r="D39" s="54">
        <v>24</v>
      </c>
      <c r="E39" s="6"/>
      <c r="F39" s="3"/>
      <c r="G39" s="3"/>
      <c r="H39" s="122"/>
    </row>
    <row r="40" spans="2:8">
      <c r="B40" s="2"/>
      <c r="C40" s="2"/>
      <c r="D40" s="54">
        <v>25</v>
      </c>
      <c r="E40" s="6"/>
      <c r="F40" s="3"/>
      <c r="G40" s="3"/>
      <c r="H40" s="122"/>
    </row>
    <row r="41" spans="2:8">
      <c r="B41" s="2"/>
      <c r="C41" s="2"/>
      <c r="D41" s="54">
        <v>26</v>
      </c>
      <c r="E41" s="6"/>
      <c r="F41" s="3"/>
      <c r="G41" s="3"/>
      <c r="H41" s="122"/>
    </row>
    <row r="42" spans="2:8">
      <c r="B42" s="2"/>
      <c r="C42" s="2"/>
      <c r="D42" s="54">
        <v>27</v>
      </c>
      <c r="E42" s="6"/>
      <c r="F42" s="3"/>
      <c r="G42" s="3"/>
      <c r="H42" s="122"/>
    </row>
    <row r="43" spans="2:8">
      <c r="B43" s="2"/>
      <c r="C43" s="2"/>
      <c r="D43" s="54">
        <v>28</v>
      </c>
      <c r="E43" s="6"/>
      <c r="F43" s="3"/>
      <c r="G43" s="3"/>
      <c r="H43" s="122"/>
    </row>
    <row r="44" spans="2:8">
      <c r="B44" s="2"/>
      <c r="C44" s="2"/>
      <c r="D44" s="54">
        <v>29</v>
      </c>
      <c r="E44" s="6"/>
      <c r="F44" s="3"/>
      <c r="G44" s="3"/>
      <c r="H44" s="122"/>
    </row>
    <row r="45" spans="2:8">
      <c r="B45" s="2"/>
      <c r="C45" s="2"/>
      <c r="D45" s="54">
        <v>30</v>
      </c>
      <c r="E45" s="6"/>
      <c r="F45" s="3"/>
      <c r="G45" s="3"/>
      <c r="H45" s="122"/>
    </row>
    <row r="46" spans="2:8">
      <c r="B46" s="2"/>
      <c r="C46" s="2"/>
      <c r="D46" s="54">
        <v>31</v>
      </c>
      <c r="E46" s="6"/>
      <c r="F46" s="3"/>
      <c r="G46" s="3"/>
      <c r="H46" s="122"/>
    </row>
    <row r="47" spans="2:8">
      <c r="B47" s="2"/>
      <c r="C47" s="2"/>
      <c r="D47" s="54">
        <v>32</v>
      </c>
      <c r="E47" s="6"/>
      <c r="F47" s="11"/>
      <c r="G47" s="3"/>
      <c r="H47" s="122"/>
    </row>
    <row r="48" spans="2:8">
      <c r="B48" s="2"/>
      <c r="C48" s="2"/>
      <c r="D48" s="54">
        <v>33</v>
      </c>
      <c r="E48" s="6"/>
      <c r="F48" s="11"/>
      <c r="G48" s="3"/>
      <c r="H48" s="122"/>
    </row>
    <row r="49" spans="2:8">
      <c r="B49" s="2"/>
      <c r="C49" s="2"/>
      <c r="D49" s="54">
        <v>34</v>
      </c>
      <c r="E49" s="6"/>
      <c r="F49" s="11"/>
      <c r="G49" s="3"/>
      <c r="H49" s="122"/>
    </row>
    <row r="50" spans="2:8">
      <c r="B50" s="2"/>
      <c r="C50" s="2"/>
      <c r="D50" s="54">
        <v>35</v>
      </c>
      <c r="E50" s="6"/>
      <c r="F50" s="11"/>
      <c r="G50" s="3"/>
      <c r="H50" s="122"/>
    </row>
    <row r="51" spans="2:8">
      <c r="B51" s="2"/>
      <c r="C51" s="2"/>
      <c r="D51" s="54">
        <v>36</v>
      </c>
      <c r="E51" s="6"/>
      <c r="F51" s="11"/>
      <c r="G51" s="3"/>
      <c r="H51" s="122"/>
    </row>
    <row r="52" spans="2:8">
      <c r="B52" s="2"/>
      <c r="C52" s="2"/>
      <c r="D52" s="54">
        <v>37</v>
      </c>
      <c r="E52" s="6"/>
      <c r="F52" s="11"/>
      <c r="G52" s="3"/>
      <c r="H52" s="122"/>
    </row>
    <row r="53" spans="2:8">
      <c r="B53" s="2"/>
      <c r="C53" s="2"/>
      <c r="D53" s="54">
        <v>38</v>
      </c>
      <c r="E53" s="6"/>
      <c r="F53" s="11"/>
      <c r="G53" s="3"/>
      <c r="H53" s="122"/>
    </row>
    <row r="54" spans="2:8">
      <c r="B54" s="2"/>
      <c r="C54" s="2"/>
      <c r="D54" s="54">
        <v>39</v>
      </c>
      <c r="E54" s="6"/>
      <c r="F54" s="11"/>
      <c r="G54" s="3"/>
      <c r="H54" s="122"/>
    </row>
    <row r="55" spans="2:8">
      <c r="B55" s="2"/>
      <c r="C55" s="2"/>
      <c r="D55" s="54">
        <v>40</v>
      </c>
      <c r="E55" s="6"/>
      <c r="F55" s="11"/>
      <c r="G55" s="3"/>
      <c r="H55" s="122"/>
    </row>
    <row r="56" spans="2:8">
      <c r="B56" s="2"/>
      <c r="C56" s="2"/>
      <c r="D56" s="54">
        <v>41</v>
      </c>
      <c r="E56" s="6"/>
      <c r="F56" s="11"/>
      <c r="G56" s="3"/>
      <c r="H56" s="122"/>
    </row>
    <row r="57" spans="2:8">
      <c r="B57" s="2"/>
      <c r="C57" s="2"/>
      <c r="D57" s="54">
        <v>42</v>
      </c>
      <c r="E57" s="6"/>
      <c r="F57" s="11"/>
      <c r="G57" s="3"/>
      <c r="H57" s="122"/>
    </row>
    <row r="58" spans="2:8">
      <c r="B58" s="2"/>
      <c r="C58" s="2"/>
      <c r="D58" s="54">
        <v>43</v>
      </c>
      <c r="E58" s="6"/>
      <c r="F58" s="11"/>
      <c r="G58" s="3"/>
      <c r="H58" s="122"/>
    </row>
    <row r="59" spans="2:8">
      <c r="B59" s="2"/>
      <c r="C59" s="2"/>
      <c r="D59" s="54">
        <v>44</v>
      </c>
      <c r="E59" s="6"/>
      <c r="F59" s="11"/>
      <c r="G59" s="3"/>
      <c r="H59" s="122"/>
    </row>
    <row r="60" spans="2:8">
      <c r="B60" s="2"/>
      <c r="C60" s="2"/>
      <c r="D60" s="54">
        <v>45</v>
      </c>
      <c r="E60" s="6"/>
      <c r="F60" s="11"/>
      <c r="G60" s="3"/>
      <c r="H60" s="122"/>
    </row>
    <row r="61" spans="2:8">
      <c r="B61" s="2"/>
      <c r="C61" s="2"/>
      <c r="D61" s="54">
        <v>46</v>
      </c>
      <c r="E61" s="6"/>
      <c r="F61" s="11"/>
      <c r="G61" s="3"/>
      <c r="H61" s="122"/>
    </row>
    <row r="62" spans="2:8">
      <c r="B62" s="2"/>
      <c r="C62" s="2"/>
      <c r="D62" s="54">
        <v>47</v>
      </c>
      <c r="E62" s="6"/>
      <c r="F62" s="11"/>
      <c r="G62" s="3"/>
      <c r="H62" s="122"/>
    </row>
    <row r="63" spans="2:8">
      <c r="B63" s="2"/>
      <c r="C63" s="2"/>
      <c r="D63" s="54">
        <v>48</v>
      </c>
      <c r="E63" s="6"/>
      <c r="F63" s="11"/>
      <c r="G63" s="3"/>
      <c r="H63" s="122"/>
    </row>
    <row r="64" spans="2:8">
      <c r="B64" s="2"/>
      <c r="D64" s="54">
        <v>49</v>
      </c>
      <c r="E64" s="6"/>
      <c r="F64" s="11"/>
      <c r="G64" s="3"/>
      <c r="H64" s="122"/>
    </row>
    <row r="65" spans="2:8">
      <c r="D65" s="54">
        <v>50</v>
      </c>
      <c r="E65" s="6"/>
      <c r="F65" s="11"/>
      <c r="G65" s="3"/>
      <c r="H65" s="122"/>
    </row>
    <row r="66" spans="2:8">
      <c r="D66" s="54">
        <v>51</v>
      </c>
      <c r="E66" s="6"/>
      <c r="F66" s="11"/>
      <c r="G66" s="3"/>
      <c r="H66" s="122"/>
    </row>
    <row r="67" spans="2:8">
      <c r="E67" s="93"/>
      <c r="F67" s="94"/>
      <c r="G67" s="95"/>
      <c r="H67" s="96"/>
    </row>
    <row r="68" spans="2:8">
      <c r="D68" s="2"/>
      <c r="E68" s="93"/>
      <c r="F68" s="94"/>
      <c r="G68" s="95"/>
      <c r="H68" s="96"/>
    </row>
    <row r="69" spans="2:8">
      <c r="C69" s="4"/>
    </row>
    <row r="70" spans="2:8">
      <c r="B70" s="4" t="s">
        <v>110</v>
      </c>
    </row>
    <row r="92" spans="2:9">
      <c r="C92" s="4"/>
    </row>
    <row r="93" spans="2:9">
      <c r="B93" s="4" t="s">
        <v>111</v>
      </c>
      <c r="C93" s="4"/>
    </row>
    <row r="94" spans="2:9" ht="15.75" thickBot="1">
      <c r="B94" s="4"/>
      <c r="C94" s="131"/>
    </row>
    <row r="95" spans="2:9" ht="15.75" thickBot="1">
      <c r="B95" s="103" t="s">
        <v>20</v>
      </c>
      <c r="C95" s="76" t="s">
        <v>50</v>
      </c>
      <c r="D95" s="76" t="s">
        <v>23</v>
      </c>
      <c r="E95" s="43" t="s">
        <v>24</v>
      </c>
      <c r="F95" s="19" t="s">
        <v>25</v>
      </c>
      <c r="G95" s="20" t="s">
        <v>32</v>
      </c>
      <c r="H95" s="21" t="s">
        <v>36</v>
      </c>
      <c r="I95" s="22" t="s">
        <v>37</v>
      </c>
    </row>
    <row r="96" spans="2:9">
      <c r="B96" s="100">
        <v>1</v>
      </c>
      <c r="C96" s="90">
        <v>161.28</v>
      </c>
      <c r="D96" s="90">
        <v>152.26</v>
      </c>
      <c r="E96" s="23">
        <v>148.01</v>
      </c>
      <c r="F96" s="24">
        <v>202.97</v>
      </c>
      <c r="G96" s="26">
        <v>138.65</v>
      </c>
      <c r="H96" s="27">
        <v>-9.3599999999999852</v>
      </c>
      <c r="I96" s="28">
        <v>-6.3238970339841827E-2</v>
      </c>
    </row>
    <row r="97" spans="2:9">
      <c r="B97" s="101">
        <v>2</v>
      </c>
      <c r="C97" s="90">
        <v>162.76</v>
      </c>
      <c r="D97" s="90">
        <v>152.33000000000001</v>
      </c>
      <c r="E97" s="23">
        <v>150.57</v>
      </c>
      <c r="F97" s="24">
        <v>204.13</v>
      </c>
      <c r="G97" s="26">
        <v>139.91999999999999</v>
      </c>
      <c r="H97" s="27">
        <v>-10.650000000000006</v>
      </c>
      <c r="I97" s="29">
        <v>-7.0731221358836471E-2</v>
      </c>
    </row>
    <row r="98" spans="2:9">
      <c r="B98" s="101">
        <v>3</v>
      </c>
      <c r="C98" s="90">
        <v>158.47999999999999</v>
      </c>
      <c r="D98" s="90">
        <v>148.41999999999999</v>
      </c>
      <c r="E98" s="23">
        <v>150.12</v>
      </c>
      <c r="F98" s="24">
        <v>195.15</v>
      </c>
      <c r="G98" s="26">
        <v>139.02000000000001</v>
      </c>
      <c r="H98" s="27">
        <v>-11.099999999999994</v>
      </c>
      <c r="I98" s="30">
        <v>-7.3940847322142234E-2</v>
      </c>
    </row>
    <row r="99" spans="2:9">
      <c r="B99" s="101">
        <v>4</v>
      </c>
      <c r="C99" s="90">
        <v>158.6</v>
      </c>
      <c r="D99" s="90">
        <v>147.41999999999999</v>
      </c>
      <c r="E99" s="23">
        <v>147.52000000000001</v>
      </c>
      <c r="F99" s="24">
        <v>189.75</v>
      </c>
      <c r="G99" s="26">
        <v>140.33000000000001</v>
      </c>
      <c r="H99" s="27">
        <v>-7.1899999999999977</v>
      </c>
      <c r="I99" s="30">
        <v>-4.8739154013015207E-2</v>
      </c>
    </row>
    <row r="100" spans="2:9">
      <c r="B100" s="101">
        <v>5</v>
      </c>
      <c r="C100" s="90">
        <v>161.78</v>
      </c>
      <c r="D100" s="90">
        <v>145.66</v>
      </c>
      <c r="E100" s="23">
        <v>148.72</v>
      </c>
      <c r="F100" s="25">
        <v>191.4</v>
      </c>
      <c r="G100" s="26"/>
      <c r="H100" s="27"/>
      <c r="I100" s="30"/>
    </row>
    <row r="101" spans="2:9">
      <c r="B101" s="101">
        <v>6</v>
      </c>
      <c r="C101" s="90">
        <v>158.75</v>
      </c>
      <c r="D101" s="90">
        <v>146.82</v>
      </c>
      <c r="E101" s="23">
        <v>148.29</v>
      </c>
      <c r="F101" s="25">
        <v>194.6</v>
      </c>
      <c r="G101" s="26"/>
      <c r="H101" s="27"/>
      <c r="I101" s="30"/>
    </row>
    <row r="102" spans="2:9">
      <c r="B102" s="101">
        <v>7</v>
      </c>
      <c r="C102" s="90">
        <v>156.96</v>
      </c>
      <c r="D102" s="90">
        <v>152.85</v>
      </c>
      <c r="E102" s="23">
        <v>150.61000000000001</v>
      </c>
      <c r="F102" s="25">
        <v>193.63</v>
      </c>
      <c r="G102" s="26"/>
      <c r="H102" s="27"/>
      <c r="I102" s="30"/>
    </row>
    <row r="103" spans="2:9">
      <c r="B103" s="101">
        <v>8</v>
      </c>
      <c r="C103" s="90">
        <v>158.44</v>
      </c>
      <c r="D103" s="90">
        <v>157.27000000000001</v>
      </c>
      <c r="E103" s="23">
        <v>150.06</v>
      </c>
      <c r="F103" s="25">
        <v>197.22</v>
      </c>
      <c r="G103" s="26"/>
      <c r="H103" s="27"/>
      <c r="I103" s="30"/>
    </row>
    <row r="104" spans="2:9">
      <c r="B104" s="101">
        <v>9</v>
      </c>
      <c r="C104" s="90">
        <v>157.68</v>
      </c>
      <c r="D104" s="90">
        <v>160.63</v>
      </c>
      <c r="E104" s="23">
        <v>152.11000000000001</v>
      </c>
      <c r="F104" s="25">
        <v>203.46</v>
      </c>
      <c r="G104" s="26"/>
      <c r="H104" s="27"/>
      <c r="I104" s="30"/>
    </row>
    <row r="105" spans="2:9">
      <c r="B105" s="101">
        <v>10</v>
      </c>
      <c r="C105" s="90">
        <v>159.29</v>
      </c>
      <c r="D105" s="90">
        <v>163.95</v>
      </c>
      <c r="E105" s="23">
        <v>151.6</v>
      </c>
      <c r="F105" s="25">
        <v>209.77</v>
      </c>
      <c r="G105" s="26"/>
      <c r="H105" s="27"/>
      <c r="I105" s="30"/>
    </row>
    <row r="106" spans="2:9">
      <c r="B106" s="101">
        <v>11</v>
      </c>
      <c r="C106" s="90">
        <v>162.38</v>
      </c>
      <c r="D106" s="90">
        <v>159.21</v>
      </c>
      <c r="E106" s="23">
        <v>152.68</v>
      </c>
      <c r="F106" s="25">
        <v>209.51</v>
      </c>
      <c r="G106" s="26"/>
      <c r="H106" s="27"/>
      <c r="I106" s="30"/>
    </row>
    <row r="107" spans="2:9">
      <c r="B107" s="102">
        <v>12</v>
      </c>
      <c r="C107" s="90">
        <v>163.88</v>
      </c>
      <c r="D107" s="91">
        <v>155.22999999999999</v>
      </c>
      <c r="E107" s="23">
        <v>153.02000000000001</v>
      </c>
      <c r="F107" s="25">
        <v>202.99</v>
      </c>
      <c r="G107" s="26"/>
      <c r="H107" s="27"/>
      <c r="I107" s="30"/>
    </row>
    <row r="108" spans="2:9">
      <c r="B108" s="101">
        <v>13</v>
      </c>
      <c r="C108" s="90">
        <v>165.02</v>
      </c>
      <c r="D108" s="90">
        <v>162.06</v>
      </c>
      <c r="E108" s="23">
        <v>158.13999999999999</v>
      </c>
      <c r="F108" s="25">
        <v>198.69</v>
      </c>
      <c r="G108" s="26"/>
      <c r="H108" s="27"/>
      <c r="I108" s="30"/>
    </row>
    <row r="109" spans="2:9">
      <c r="B109" s="101">
        <v>14</v>
      </c>
      <c r="C109" s="90">
        <v>171.99</v>
      </c>
      <c r="D109" s="90">
        <v>155.96</v>
      </c>
      <c r="E109" s="23">
        <v>165.44</v>
      </c>
      <c r="F109" s="25">
        <v>200.83</v>
      </c>
      <c r="G109" s="26"/>
      <c r="H109" s="27"/>
      <c r="I109" s="30"/>
    </row>
    <row r="110" spans="2:9">
      <c r="B110" s="101">
        <v>15</v>
      </c>
      <c r="C110" s="90">
        <v>175.23</v>
      </c>
      <c r="D110" s="90">
        <v>153.91</v>
      </c>
      <c r="E110" s="23">
        <v>175.35</v>
      </c>
      <c r="F110" s="25">
        <v>198.08</v>
      </c>
      <c r="G110" s="26"/>
      <c r="H110" s="27"/>
      <c r="I110" s="30"/>
    </row>
    <row r="111" spans="2:9">
      <c r="B111" s="101">
        <v>16</v>
      </c>
      <c r="C111" s="90">
        <v>171.55</v>
      </c>
      <c r="D111" s="90">
        <v>155.69999999999999</v>
      </c>
      <c r="E111" s="23">
        <v>175.82</v>
      </c>
      <c r="F111" s="25">
        <v>192.38</v>
      </c>
      <c r="G111" s="26"/>
      <c r="H111" s="27"/>
      <c r="I111" s="30"/>
    </row>
    <row r="112" spans="2:9">
      <c r="B112" s="101">
        <v>17</v>
      </c>
      <c r="C112" s="90">
        <v>176.78</v>
      </c>
      <c r="D112" s="90">
        <v>155.76</v>
      </c>
      <c r="E112" s="23">
        <v>172.55</v>
      </c>
      <c r="F112" s="25">
        <v>190.68</v>
      </c>
      <c r="G112" s="26"/>
      <c r="H112" s="27"/>
      <c r="I112" s="30"/>
    </row>
    <row r="113" spans="2:9">
      <c r="B113" s="101">
        <v>18</v>
      </c>
      <c r="C113" s="90">
        <v>177.14</v>
      </c>
      <c r="D113" s="90">
        <v>157.02000000000001</v>
      </c>
      <c r="E113" s="23">
        <v>176.59</v>
      </c>
      <c r="F113" s="25">
        <v>179.46</v>
      </c>
      <c r="G113" s="26"/>
      <c r="H113" s="27"/>
      <c r="I113" s="30"/>
    </row>
    <row r="114" spans="2:9">
      <c r="B114" s="101">
        <v>19</v>
      </c>
      <c r="C114" s="90">
        <v>177.63</v>
      </c>
      <c r="D114" s="90">
        <v>154.38</v>
      </c>
      <c r="E114" s="23">
        <v>174.5</v>
      </c>
      <c r="F114" s="25">
        <v>174.61</v>
      </c>
      <c r="G114" s="26"/>
      <c r="H114" s="27"/>
      <c r="I114" s="30"/>
    </row>
    <row r="115" spans="2:9">
      <c r="B115" s="101">
        <v>20</v>
      </c>
      <c r="C115" s="90">
        <v>179.36</v>
      </c>
      <c r="D115" s="90">
        <v>154.31</v>
      </c>
      <c r="E115" s="23">
        <v>173.95</v>
      </c>
      <c r="F115" s="25">
        <v>164.88</v>
      </c>
      <c r="G115" s="26"/>
      <c r="H115" s="27"/>
      <c r="I115" s="30"/>
    </row>
    <row r="116" spans="2:9">
      <c r="B116" s="101">
        <v>21</v>
      </c>
      <c r="C116" s="90">
        <v>181.6</v>
      </c>
      <c r="D116" s="90">
        <v>155.83000000000001</v>
      </c>
      <c r="E116" s="23">
        <v>179.13</v>
      </c>
      <c r="F116" s="25">
        <v>173.01</v>
      </c>
      <c r="G116" s="26"/>
      <c r="H116" s="27"/>
      <c r="I116" s="30"/>
    </row>
    <row r="117" spans="2:9">
      <c r="B117" s="101">
        <v>22</v>
      </c>
      <c r="C117" s="90">
        <v>184.14</v>
      </c>
      <c r="D117" s="90">
        <v>157.26</v>
      </c>
      <c r="E117" s="23">
        <v>183.03</v>
      </c>
      <c r="F117" s="25">
        <v>170.15</v>
      </c>
      <c r="G117" s="26"/>
      <c r="H117" s="27"/>
      <c r="I117" s="30"/>
    </row>
    <row r="118" spans="2:9">
      <c r="B118" s="101">
        <v>23</v>
      </c>
      <c r="C118" s="90">
        <v>180.48</v>
      </c>
      <c r="D118" s="90">
        <v>156.84</v>
      </c>
      <c r="E118" s="23">
        <v>188.02</v>
      </c>
      <c r="F118" s="25">
        <v>168.7</v>
      </c>
      <c r="G118" s="26"/>
      <c r="H118" s="27"/>
      <c r="I118" s="30"/>
    </row>
    <row r="119" spans="2:9">
      <c r="B119" s="101">
        <v>24</v>
      </c>
      <c r="C119" s="90">
        <v>180.27</v>
      </c>
      <c r="D119" s="90">
        <v>160.02000000000001</v>
      </c>
      <c r="E119" s="23">
        <v>188.8</v>
      </c>
      <c r="F119" s="25">
        <v>173.54</v>
      </c>
      <c r="G119" s="26"/>
      <c r="H119" s="27"/>
      <c r="I119" s="30"/>
    </row>
    <row r="120" spans="2:9">
      <c r="B120" s="101">
        <v>25</v>
      </c>
      <c r="C120" s="90">
        <v>182.58</v>
      </c>
      <c r="D120" s="90">
        <v>159.84</v>
      </c>
      <c r="E120" s="23">
        <v>189.75</v>
      </c>
      <c r="F120" s="25">
        <v>173.74</v>
      </c>
      <c r="G120" s="26"/>
      <c r="H120" s="27"/>
      <c r="I120" s="30"/>
    </row>
    <row r="121" spans="2:9">
      <c r="B121" s="101">
        <v>26</v>
      </c>
      <c r="C121" s="90">
        <v>182.12</v>
      </c>
      <c r="D121" s="90">
        <v>160.38999999999999</v>
      </c>
      <c r="E121" s="23">
        <v>190.14</v>
      </c>
      <c r="F121" s="25">
        <v>172.86</v>
      </c>
      <c r="G121" s="26"/>
      <c r="H121" s="27"/>
      <c r="I121" s="30"/>
    </row>
    <row r="122" spans="2:9">
      <c r="B122" s="101">
        <v>27</v>
      </c>
      <c r="C122" s="90">
        <v>179.39</v>
      </c>
      <c r="D122" s="90">
        <v>160.65</v>
      </c>
      <c r="E122" s="23">
        <v>187.91</v>
      </c>
      <c r="F122" s="25">
        <v>173.62</v>
      </c>
      <c r="G122" s="26"/>
      <c r="H122" s="27"/>
      <c r="I122" s="30"/>
    </row>
    <row r="123" spans="2:9">
      <c r="B123" s="101">
        <v>28</v>
      </c>
      <c r="C123" s="90">
        <v>176.85</v>
      </c>
      <c r="D123" s="90">
        <v>160.24</v>
      </c>
      <c r="E123" s="23">
        <v>191</v>
      </c>
      <c r="F123" s="25">
        <v>172.65</v>
      </c>
      <c r="G123" s="26"/>
      <c r="H123" s="27"/>
      <c r="I123" s="30"/>
    </row>
    <row r="124" spans="2:9">
      <c r="B124" s="101">
        <v>29</v>
      </c>
      <c r="C124" s="90">
        <v>175.28</v>
      </c>
      <c r="D124" s="90">
        <v>160.29</v>
      </c>
      <c r="E124" s="23">
        <v>189.89</v>
      </c>
      <c r="F124" s="25">
        <v>160.08000000000001</v>
      </c>
      <c r="G124" s="26"/>
      <c r="H124" s="27"/>
      <c r="I124" s="30"/>
    </row>
    <row r="125" spans="2:9">
      <c r="B125" s="101">
        <v>30</v>
      </c>
      <c r="C125" s="90">
        <v>175.14</v>
      </c>
      <c r="D125" s="90">
        <v>160.4</v>
      </c>
      <c r="E125" s="23">
        <v>184.96</v>
      </c>
      <c r="F125" s="25">
        <v>160.38999999999999</v>
      </c>
      <c r="G125" s="26"/>
      <c r="H125" s="27"/>
      <c r="I125" s="30"/>
    </row>
    <row r="126" spans="2:9">
      <c r="B126" s="101">
        <v>31</v>
      </c>
      <c r="C126" s="90">
        <v>178.61</v>
      </c>
      <c r="D126" s="90">
        <v>159.11000000000001</v>
      </c>
      <c r="E126" s="23">
        <v>188.09</v>
      </c>
      <c r="F126" s="25">
        <v>162.29</v>
      </c>
      <c r="G126" s="26"/>
      <c r="H126" s="27"/>
      <c r="I126" s="30"/>
    </row>
    <row r="127" spans="2:9">
      <c r="B127" s="101">
        <v>32</v>
      </c>
      <c r="C127" s="90">
        <v>177.65</v>
      </c>
      <c r="D127" s="90">
        <v>158.19999999999999</v>
      </c>
      <c r="E127" s="23">
        <v>192.34</v>
      </c>
      <c r="F127" s="25">
        <v>163.31</v>
      </c>
      <c r="G127" s="26"/>
      <c r="H127" s="27"/>
      <c r="I127" s="30"/>
    </row>
    <row r="128" spans="2:9">
      <c r="B128" s="101">
        <v>33</v>
      </c>
      <c r="C128" s="90">
        <v>179.7</v>
      </c>
      <c r="D128" s="90">
        <v>160.99</v>
      </c>
      <c r="E128" s="23">
        <v>196.17</v>
      </c>
      <c r="F128" s="25">
        <v>165.96</v>
      </c>
      <c r="G128" s="26"/>
      <c r="H128" s="27"/>
      <c r="I128" s="30"/>
    </row>
    <row r="129" spans="2:9">
      <c r="B129" s="101">
        <v>34</v>
      </c>
      <c r="C129" s="90">
        <v>177.99</v>
      </c>
      <c r="D129" s="90">
        <v>166.57</v>
      </c>
      <c r="E129" s="23">
        <v>199.54</v>
      </c>
      <c r="F129" s="25">
        <v>165.96</v>
      </c>
      <c r="G129" s="26"/>
      <c r="H129" s="27"/>
      <c r="I129" s="30"/>
    </row>
    <row r="130" spans="2:9">
      <c r="B130" s="101">
        <v>35</v>
      </c>
      <c r="C130" s="90">
        <v>172.22</v>
      </c>
      <c r="D130" s="90">
        <v>166.47</v>
      </c>
      <c r="E130" s="23">
        <v>197.21</v>
      </c>
      <c r="F130" s="25">
        <v>167.33</v>
      </c>
      <c r="G130" s="26"/>
      <c r="H130" s="27"/>
      <c r="I130" s="30"/>
    </row>
    <row r="131" spans="2:9">
      <c r="B131" s="101">
        <v>36</v>
      </c>
      <c r="C131" s="90">
        <v>177.29</v>
      </c>
      <c r="D131" s="90">
        <v>168.23</v>
      </c>
      <c r="E131" s="23">
        <v>193.36</v>
      </c>
      <c r="F131" s="25">
        <v>167.98</v>
      </c>
      <c r="G131" s="26"/>
      <c r="H131" s="27"/>
      <c r="I131" s="30"/>
    </row>
    <row r="132" spans="2:9">
      <c r="B132" s="101">
        <v>37</v>
      </c>
      <c r="C132" s="90">
        <v>175.24</v>
      </c>
      <c r="D132" s="90">
        <v>163.04</v>
      </c>
      <c r="E132" s="23">
        <v>193.37</v>
      </c>
      <c r="F132" s="25">
        <v>170.24</v>
      </c>
      <c r="G132" s="26"/>
      <c r="H132" s="27"/>
      <c r="I132" s="30"/>
    </row>
    <row r="133" spans="2:9">
      <c r="B133" s="101">
        <v>38</v>
      </c>
      <c r="C133" s="90">
        <v>169.3</v>
      </c>
      <c r="D133" s="90">
        <v>161.02000000000001</v>
      </c>
      <c r="E133" s="23">
        <v>192.92</v>
      </c>
      <c r="F133" s="25">
        <v>169.01</v>
      </c>
      <c r="G133" s="26"/>
      <c r="H133" s="27"/>
      <c r="I133" s="30"/>
    </row>
    <row r="134" spans="2:9">
      <c r="B134" s="101">
        <v>39</v>
      </c>
      <c r="C134" s="90">
        <v>166.4</v>
      </c>
      <c r="D134" s="90">
        <v>157.66</v>
      </c>
      <c r="E134" s="23">
        <v>194.38</v>
      </c>
      <c r="F134" s="25">
        <v>161.85</v>
      </c>
      <c r="G134" s="26"/>
      <c r="H134" s="27"/>
      <c r="I134" s="30"/>
    </row>
    <row r="135" spans="2:9">
      <c r="B135" s="101">
        <v>40</v>
      </c>
      <c r="C135" s="90">
        <v>163.47999999999999</v>
      </c>
      <c r="D135" s="90">
        <v>155.31</v>
      </c>
      <c r="E135" s="23">
        <v>194.84</v>
      </c>
      <c r="F135" s="25">
        <v>161.85</v>
      </c>
      <c r="G135" s="26"/>
      <c r="H135" s="27"/>
      <c r="I135" s="30"/>
    </row>
    <row r="136" spans="2:9">
      <c r="B136" s="101">
        <v>41</v>
      </c>
      <c r="C136" s="90">
        <v>161.66</v>
      </c>
      <c r="D136" s="90">
        <v>155.38</v>
      </c>
      <c r="E136" s="23">
        <v>195.01</v>
      </c>
      <c r="F136" s="25">
        <v>159.29</v>
      </c>
      <c r="G136" s="26"/>
      <c r="H136" s="27"/>
      <c r="I136" s="30"/>
    </row>
    <row r="137" spans="2:9">
      <c r="B137" s="101">
        <v>42</v>
      </c>
      <c r="C137" s="90">
        <v>161.08000000000001</v>
      </c>
      <c r="D137" s="90">
        <v>151.69999999999999</v>
      </c>
      <c r="E137" s="23">
        <v>195.02</v>
      </c>
      <c r="F137" s="25">
        <v>159.81</v>
      </c>
      <c r="G137" s="26"/>
      <c r="H137" s="27"/>
      <c r="I137" s="30"/>
    </row>
    <row r="138" spans="2:9">
      <c r="B138" s="101">
        <v>43</v>
      </c>
      <c r="C138" s="90">
        <v>161.26</v>
      </c>
      <c r="D138" s="90">
        <v>151.85</v>
      </c>
      <c r="E138" s="23">
        <v>194.99</v>
      </c>
      <c r="F138" s="25">
        <v>159.49</v>
      </c>
      <c r="G138" s="26"/>
      <c r="H138" s="27"/>
      <c r="I138" s="30"/>
    </row>
    <row r="139" spans="2:9">
      <c r="B139" s="101">
        <v>44</v>
      </c>
      <c r="C139" s="90">
        <v>157.80000000000001</v>
      </c>
      <c r="D139" s="90">
        <v>151.76</v>
      </c>
      <c r="E139" s="23">
        <v>193.97</v>
      </c>
      <c r="F139" s="25">
        <v>157.59</v>
      </c>
      <c r="G139" s="26"/>
      <c r="H139" s="27"/>
      <c r="I139" s="30"/>
    </row>
    <row r="140" spans="2:9">
      <c r="B140" s="101">
        <v>45</v>
      </c>
      <c r="C140" s="90">
        <v>157.36000000000001</v>
      </c>
      <c r="D140" s="90">
        <v>150.96</v>
      </c>
      <c r="E140" s="23">
        <v>193.84</v>
      </c>
      <c r="F140" s="25">
        <v>157.6</v>
      </c>
      <c r="G140" s="26"/>
      <c r="H140" s="27"/>
      <c r="I140" s="30"/>
    </row>
    <row r="141" spans="2:9">
      <c r="B141" s="101">
        <v>46</v>
      </c>
      <c r="C141" s="90">
        <v>157.44</v>
      </c>
      <c r="D141" s="90">
        <v>150.24</v>
      </c>
      <c r="E141" s="23">
        <v>193.34</v>
      </c>
      <c r="F141" s="25">
        <v>149.29</v>
      </c>
      <c r="G141" s="26"/>
      <c r="H141" s="27"/>
      <c r="I141" s="30"/>
    </row>
    <row r="142" spans="2:9">
      <c r="B142" s="101">
        <v>47</v>
      </c>
      <c r="C142" s="90">
        <v>156.80000000000001</v>
      </c>
      <c r="D142" s="90">
        <v>151.22999999999999</v>
      </c>
      <c r="E142" s="23">
        <v>199.38</v>
      </c>
      <c r="F142" s="25">
        <v>147.77000000000001</v>
      </c>
      <c r="G142" s="26"/>
      <c r="H142" s="27"/>
      <c r="I142" s="30"/>
    </row>
    <row r="143" spans="2:9">
      <c r="B143" s="101">
        <v>48</v>
      </c>
      <c r="C143" s="90">
        <v>157.35</v>
      </c>
      <c r="D143" s="90">
        <v>149.9</v>
      </c>
      <c r="E143" s="23">
        <v>205.33</v>
      </c>
      <c r="F143" s="25">
        <v>139.44999999999999</v>
      </c>
      <c r="G143" s="26"/>
      <c r="H143" s="27"/>
      <c r="I143" s="30"/>
    </row>
    <row r="144" spans="2:9">
      <c r="B144" s="101">
        <v>49</v>
      </c>
      <c r="C144" s="90">
        <v>157.52000000000001</v>
      </c>
      <c r="D144" s="90">
        <v>150.75</v>
      </c>
      <c r="E144" s="23">
        <v>210.61</v>
      </c>
      <c r="F144" s="25">
        <v>140.22999999999999</v>
      </c>
      <c r="G144" s="26"/>
      <c r="H144" s="27"/>
      <c r="I144" s="30"/>
    </row>
    <row r="145" spans="2:9">
      <c r="B145" s="101">
        <v>50</v>
      </c>
      <c r="C145" s="90">
        <v>157.04</v>
      </c>
      <c r="D145" s="90">
        <v>150.77000000000001</v>
      </c>
      <c r="E145" s="23">
        <v>212.61</v>
      </c>
      <c r="F145" s="25">
        <v>139.77000000000001</v>
      </c>
      <c r="G145" s="26"/>
      <c r="H145" s="27"/>
      <c r="I145" s="30"/>
    </row>
    <row r="146" spans="2:9">
      <c r="B146" s="104">
        <v>51</v>
      </c>
      <c r="C146" s="90">
        <v>153.04</v>
      </c>
      <c r="D146" s="90">
        <v>150.22</v>
      </c>
      <c r="E146" s="23">
        <v>211.25</v>
      </c>
      <c r="F146" s="25">
        <v>140.32</v>
      </c>
      <c r="G146" s="26"/>
      <c r="H146" s="27"/>
      <c r="I146" s="30"/>
    </row>
    <row r="147" spans="2:9">
      <c r="B147" s="101">
        <v>52</v>
      </c>
      <c r="C147" s="90">
        <v>151.28</v>
      </c>
      <c r="D147" s="92">
        <v>150.06</v>
      </c>
      <c r="E147" s="23">
        <v>204.38</v>
      </c>
      <c r="F147" s="25">
        <v>141.6</v>
      </c>
      <c r="G147" s="26"/>
      <c r="H147" s="27"/>
      <c r="I147" s="30"/>
    </row>
    <row r="148" spans="2:9">
      <c r="B148" s="41">
        <v>53</v>
      </c>
      <c r="C148" s="90"/>
      <c r="D148" s="105"/>
      <c r="E148" s="105"/>
      <c r="F148" s="105">
        <v>139.79</v>
      </c>
      <c r="G148" s="105"/>
      <c r="H148" s="105"/>
      <c r="I148" s="105"/>
    </row>
    <row r="150" spans="2:9">
      <c r="C150" s="4"/>
    </row>
    <row r="151" spans="2:9">
      <c r="B151" s="4" t="s">
        <v>33</v>
      </c>
    </row>
  </sheetData>
  <conditionalFormatting sqref="H15:H52 H59:H61">
    <cfRule type="cellIs" dxfId="33" priority="25" stopIfTrue="1" operator="lessThan">
      <formula>0</formula>
    </cfRule>
  </conditionalFormatting>
  <conditionalFormatting sqref="H14 A9:A10 B115 D114 B108 D107">
    <cfRule type="cellIs" dxfId="32" priority="26" stopIfTrue="1" operator="lessThanOrEqual">
      <formula>0</formula>
    </cfRule>
  </conditionalFormatting>
  <conditionalFormatting sqref="H96">
    <cfRule type="cellIs" dxfId="31" priority="13" stopIfTrue="1" operator="lessThanOrEqual">
      <formula>0</formula>
    </cfRule>
  </conditionalFormatting>
  <conditionalFormatting sqref="I96:I147">
    <cfRule type="cellIs" dxfId="30" priority="11" stopIfTrue="1" operator="lessThan">
      <formula>0</formula>
    </cfRule>
  </conditionalFormatting>
  <conditionalFormatting sqref="F96:F98">
    <cfRule type="cellIs" dxfId="29" priority="19" stopIfTrue="1" operator="greaterThanOrEqual">
      <formula>0</formula>
    </cfRule>
    <cfRule type="cellIs" dxfId="28" priority="20" stopIfTrue="1" operator="lessThan">
      <formula>0</formula>
    </cfRule>
  </conditionalFormatting>
  <conditionalFormatting sqref="G96:G147">
    <cfRule type="cellIs" dxfId="27" priority="21" stopIfTrue="1" operator="lessThanOrEqual">
      <formula>0</formula>
    </cfRule>
  </conditionalFormatting>
  <conditionalFormatting sqref="F100:F147">
    <cfRule type="cellIs" dxfId="26" priority="17" stopIfTrue="1" operator="greaterThanOrEqual">
      <formula>0</formula>
    </cfRule>
    <cfRule type="cellIs" dxfId="25" priority="18" stopIfTrue="1" operator="lessThan">
      <formula>0</formula>
    </cfRule>
  </conditionalFormatting>
  <conditionalFormatting sqref="F99">
    <cfRule type="cellIs" dxfId="24" priority="15" stopIfTrue="1" operator="greaterThanOrEqual">
      <formula>0</formula>
    </cfRule>
    <cfRule type="cellIs" dxfId="23" priority="16" stopIfTrue="1" operator="lessThan">
      <formula>0</formula>
    </cfRule>
  </conditionalFormatting>
  <conditionalFormatting sqref="H96:H147">
    <cfRule type="cellIs" dxfId="22" priority="14" stopIfTrue="1" operator="lessThan">
      <formula>0</formula>
    </cfRule>
  </conditionalFormatting>
  <conditionalFormatting sqref="H97:H147">
    <cfRule type="cellIs" dxfId="21" priority="12" stopIfTrue="1" operator="lessThanOrEqual">
      <formula>0</formula>
    </cfRule>
  </conditionalFormatting>
  <conditionalFormatting sqref="A7">
    <cfRule type="cellIs" dxfId="20" priority="9" stopIfTrue="1" operator="lessThanOrEqual">
      <formula>0</formula>
    </cfRule>
  </conditionalFormatting>
  <conditionalFormatting sqref="H53:H58">
    <cfRule type="cellIs" dxfId="19" priority="7" stopIfTrue="1" operator="lessThan">
      <formula>0</formula>
    </cfRule>
  </conditionalFormatting>
  <conditionalFormatting sqref="H62">
    <cfRule type="cellIs" dxfId="18" priority="6" stopIfTrue="1" operator="lessThan">
      <formula>0</formula>
    </cfRule>
  </conditionalFormatting>
  <conditionalFormatting sqref="H63">
    <cfRule type="cellIs" dxfId="17" priority="5" stopIfTrue="1" operator="lessThan">
      <formula>0</formula>
    </cfRule>
  </conditionalFormatting>
  <conditionalFormatting sqref="H64 H68">
    <cfRule type="cellIs" dxfId="16" priority="4" stopIfTrue="1" operator="lessThan">
      <formula>0</formula>
    </cfRule>
  </conditionalFormatting>
  <conditionalFormatting sqref="H65 H67">
    <cfRule type="cellIs" dxfId="15" priority="3" stopIfTrue="1" operator="lessThan">
      <formula>0</formula>
    </cfRule>
  </conditionalFormatting>
  <conditionalFormatting sqref="H66">
    <cfRule type="cellIs" dxfId="14" priority="2" stopIfTrue="1" operator="lessThan">
      <formula>0</formula>
    </cfRule>
  </conditionalFormatting>
  <conditionalFormatting sqref="B114 B107">
    <cfRule type="cellIs" dxfId="1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/>
  </sheetViews>
  <sheetFormatPr defaultRowHeight="15"/>
  <cols>
    <col min="4" max="4" width="11.140625" customWidth="1"/>
    <col min="5" max="5" width="12.42578125" customWidth="1"/>
  </cols>
  <sheetData>
    <row r="2" spans="1:6">
      <c r="A2" t="s">
        <v>41</v>
      </c>
    </row>
    <row r="4" spans="1:6" ht="15.75" thickBot="1">
      <c r="A4" s="2"/>
      <c r="B4" s="114">
        <v>2021</v>
      </c>
    </row>
    <row r="5" spans="1:6" ht="15.75" thickBot="1">
      <c r="A5" s="113" t="s">
        <v>20</v>
      </c>
      <c r="B5" s="114">
        <v>1</v>
      </c>
      <c r="C5" s="114">
        <v>2</v>
      </c>
      <c r="D5" s="114">
        <v>3</v>
      </c>
      <c r="E5" s="114">
        <v>4</v>
      </c>
    </row>
    <row r="6" spans="1:6" ht="15.75" thickBot="1">
      <c r="A6" s="115" t="s">
        <v>21</v>
      </c>
      <c r="B6" s="137">
        <v>122.33</v>
      </c>
      <c r="C6" s="137">
        <v>123.75</v>
      </c>
      <c r="D6" s="137">
        <v>121.69</v>
      </c>
      <c r="E6" s="137">
        <v>121.64</v>
      </c>
    </row>
    <row r="7" spans="1:6" ht="25.5" thickBot="1">
      <c r="A7" s="115" t="s">
        <v>39</v>
      </c>
      <c r="B7" s="136">
        <v>9149</v>
      </c>
      <c r="C7" s="136">
        <v>10467</v>
      </c>
      <c r="D7" s="136">
        <v>7657</v>
      </c>
      <c r="E7" s="136">
        <v>7056</v>
      </c>
    </row>
    <row r="8" spans="1:6">
      <c r="A8" s="13"/>
      <c r="B8" s="2"/>
    </row>
    <row r="9" spans="1:6">
      <c r="A9" t="s">
        <v>42</v>
      </c>
    </row>
    <row r="10" spans="1:6" ht="15.75" thickBot="1"/>
    <row r="11" spans="1:6" ht="48.75">
      <c r="A11" s="121" t="s">
        <v>11</v>
      </c>
      <c r="B11" s="117" t="s">
        <v>18</v>
      </c>
      <c r="C11" s="118" t="s">
        <v>19</v>
      </c>
      <c r="D11" s="119" t="s">
        <v>95</v>
      </c>
      <c r="E11" s="120" t="s">
        <v>112</v>
      </c>
    </row>
    <row r="12" spans="1:6">
      <c r="A12" s="54">
        <v>1</v>
      </c>
      <c r="B12" s="136">
        <v>9149</v>
      </c>
      <c r="C12" s="137">
        <v>122.33</v>
      </c>
      <c r="D12" s="3"/>
      <c r="E12" s="122"/>
      <c r="F12" t="s">
        <v>40</v>
      </c>
    </row>
    <row r="13" spans="1:6">
      <c r="A13" s="54">
        <v>2</v>
      </c>
      <c r="B13" s="6">
        <v>10467</v>
      </c>
      <c r="C13" s="3">
        <v>123.75</v>
      </c>
      <c r="D13" s="3">
        <f t="shared" ref="D13" si="0">C13-C12</f>
        <v>1.4200000000000017</v>
      </c>
      <c r="E13" s="122">
        <f t="shared" ref="E13" si="1">(C13/C12)-1</f>
        <v>1.1607945720591761E-2</v>
      </c>
    </row>
    <row r="14" spans="1:6">
      <c r="A14" s="54">
        <v>3</v>
      </c>
      <c r="B14" s="6">
        <v>7657</v>
      </c>
      <c r="C14" s="3">
        <v>121.69</v>
      </c>
      <c r="D14" s="3">
        <v>-2.0600000000000023</v>
      </c>
      <c r="E14" s="122">
        <v>-1.6646464646464687E-2</v>
      </c>
    </row>
    <row r="15" spans="1:6">
      <c r="A15" s="54">
        <v>4</v>
      </c>
      <c r="B15" s="6">
        <v>7056</v>
      </c>
      <c r="C15" s="3">
        <v>121.64</v>
      </c>
      <c r="D15" s="3">
        <v>-4.9999999999997158E-2</v>
      </c>
      <c r="E15" s="122">
        <v>-4.1088010518530727E-4</v>
      </c>
    </row>
    <row r="17" spans="1:1">
      <c r="A17" t="s">
        <v>52</v>
      </c>
    </row>
  </sheetData>
  <conditionalFormatting sqref="E11">
    <cfRule type="cellIs" dxfId="12" priority="4" stopIfTrue="1" operator="lessThanOrEqual">
      <formula>0</formula>
    </cfRule>
  </conditionalFormatting>
  <conditionalFormatting sqref="E12">
    <cfRule type="cellIs" dxfId="11" priority="3" stopIfTrue="1" operator="lessThan">
      <formula>0</formula>
    </cfRule>
  </conditionalFormatting>
  <conditionalFormatting sqref="E13">
    <cfRule type="cellIs" dxfId="10" priority="2" stopIfTrue="1" operator="lessThan">
      <formula>0</formula>
    </cfRule>
  </conditionalFormatting>
  <conditionalFormatting sqref="E14:E15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A2" sqref="A2"/>
    </sheetView>
  </sheetViews>
  <sheetFormatPr defaultRowHeight="15"/>
  <sheetData>
    <row r="2" spans="1:6">
      <c r="A2" t="s">
        <v>43</v>
      </c>
    </row>
    <row r="4" spans="1:6" ht="15.75" thickBot="1">
      <c r="A4" s="2"/>
      <c r="B4" s="114">
        <v>2021</v>
      </c>
    </row>
    <row r="5" spans="1:6" ht="15.75" thickBot="1">
      <c r="A5" s="113" t="s">
        <v>20</v>
      </c>
      <c r="B5" s="114">
        <v>1</v>
      </c>
      <c r="C5" s="60">
        <v>2</v>
      </c>
      <c r="D5" s="60">
        <v>3</v>
      </c>
      <c r="E5" s="60">
        <v>4</v>
      </c>
    </row>
    <row r="6" spans="1:6" ht="15.75" thickBot="1">
      <c r="A6" s="115" t="s">
        <v>21</v>
      </c>
      <c r="B6" s="137">
        <v>106.84</v>
      </c>
      <c r="C6" s="138">
        <v>107.73</v>
      </c>
      <c r="D6" s="138">
        <v>107.99</v>
      </c>
      <c r="E6" s="138">
        <v>113.77</v>
      </c>
    </row>
    <row r="7" spans="1:6" ht="25.5" thickBot="1">
      <c r="A7" s="115" t="s">
        <v>39</v>
      </c>
      <c r="B7" s="137">
        <v>940</v>
      </c>
      <c r="C7" s="139">
        <v>532</v>
      </c>
      <c r="D7" s="139">
        <v>334</v>
      </c>
      <c r="E7" s="139">
        <v>604</v>
      </c>
    </row>
    <row r="8" spans="1:6">
      <c r="A8" s="13"/>
      <c r="B8" s="2"/>
    </row>
    <row r="9" spans="1:6">
      <c r="A9" t="s">
        <v>44</v>
      </c>
    </row>
    <row r="10" spans="1:6" ht="15.75" thickBot="1"/>
    <row r="11" spans="1:6" ht="48.75">
      <c r="A11" s="121" t="s">
        <v>11</v>
      </c>
      <c r="B11" s="117" t="s">
        <v>18</v>
      </c>
      <c r="C11" s="118" t="s">
        <v>19</v>
      </c>
      <c r="D11" s="119" t="s">
        <v>15</v>
      </c>
      <c r="E11" s="120" t="s">
        <v>16</v>
      </c>
    </row>
    <row r="12" spans="1:6">
      <c r="A12" s="54">
        <v>1</v>
      </c>
      <c r="B12" s="137">
        <v>940</v>
      </c>
      <c r="C12" s="137">
        <v>106.84</v>
      </c>
      <c r="D12" s="3"/>
      <c r="E12" s="122"/>
      <c r="F12" t="s">
        <v>40</v>
      </c>
    </row>
    <row r="13" spans="1:6">
      <c r="A13" s="54">
        <v>2</v>
      </c>
      <c r="B13" s="137">
        <v>532</v>
      </c>
      <c r="C13" s="137">
        <v>107.73</v>
      </c>
      <c r="D13" s="3">
        <f t="shared" ref="D13" si="0">C13-C12</f>
        <v>0.89000000000000057</v>
      </c>
      <c r="E13" s="122">
        <f t="shared" ref="E13" si="1">(C13/C12)-1</f>
        <v>8.3302134032197106E-3</v>
      </c>
    </row>
    <row r="14" spans="1:6">
      <c r="A14" s="54">
        <v>3</v>
      </c>
      <c r="B14" s="137">
        <v>334</v>
      </c>
      <c r="C14" s="137">
        <v>107.99</v>
      </c>
      <c r="D14" s="3">
        <v>0.25999999999999091</v>
      </c>
      <c r="E14" s="122">
        <v>2.4134410099321268E-3</v>
      </c>
    </row>
    <row r="15" spans="1:6">
      <c r="A15" s="54">
        <v>4</v>
      </c>
      <c r="B15" s="137">
        <v>604</v>
      </c>
      <c r="C15" s="137">
        <v>113.77</v>
      </c>
      <c r="D15" s="3">
        <v>5.7800000000000011</v>
      </c>
      <c r="E15" s="122">
        <v>5.3523474395777315E-2</v>
      </c>
    </row>
    <row r="17" spans="1:1">
      <c r="A17" t="s">
        <v>53</v>
      </c>
    </row>
  </sheetData>
  <conditionalFormatting sqref="E12">
    <cfRule type="cellIs" dxfId="8" priority="3" stopIfTrue="1" operator="lessThan">
      <formula>0</formula>
    </cfRule>
  </conditionalFormatting>
  <conditionalFormatting sqref="E11">
    <cfRule type="cellIs" dxfId="7" priority="4" stopIfTrue="1" operator="lessThanOrEqual">
      <formula>0</formula>
    </cfRule>
  </conditionalFormatting>
  <conditionalFormatting sqref="E13">
    <cfRule type="cellIs" dxfId="6" priority="2" stopIfTrue="1" operator="lessThan">
      <formula>0</formula>
    </cfRule>
  </conditionalFormatting>
  <conditionalFormatting sqref="E14:E15">
    <cfRule type="cellIs" dxfId="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workbookViewId="0">
      <selection activeCell="K9" sqref="K9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4" t="s">
        <v>47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69" t="s">
        <v>11</v>
      </c>
      <c r="D5" s="69" t="s">
        <v>12</v>
      </c>
      <c r="E5" s="69" t="s">
        <v>13</v>
      </c>
      <c r="F5" s="69" t="s">
        <v>45</v>
      </c>
      <c r="G5" s="70" t="s">
        <v>46</v>
      </c>
      <c r="H5" s="130"/>
      <c r="I5" s="130" t="s">
        <v>14</v>
      </c>
      <c r="J5" s="130"/>
      <c r="K5" s="74" t="s">
        <v>15</v>
      </c>
      <c r="L5" s="63" t="s">
        <v>16</v>
      </c>
    </row>
    <row r="6" spans="2:12" ht="15.75" thickBot="1">
      <c r="B6" s="2">
        <v>2021</v>
      </c>
      <c r="C6" s="116">
        <v>1</v>
      </c>
      <c r="D6" s="6">
        <v>79259</v>
      </c>
      <c r="E6" s="5">
        <v>219671</v>
      </c>
      <c r="F6" s="5">
        <v>9149</v>
      </c>
      <c r="G6" s="5">
        <v>940</v>
      </c>
      <c r="H6" s="116">
        <v>1</v>
      </c>
      <c r="I6" s="123">
        <v>309019</v>
      </c>
      <c r="J6" s="124" t="s">
        <v>17</v>
      </c>
      <c r="K6" s="123"/>
      <c r="L6" s="125"/>
    </row>
    <row r="7" spans="2:12" ht="15.75" thickBot="1">
      <c r="B7" s="7"/>
      <c r="C7" s="116">
        <v>2</v>
      </c>
      <c r="D7" s="6">
        <v>80112</v>
      </c>
      <c r="E7" s="5">
        <v>205882</v>
      </c>
      <c r="F7" s="5">
        <v>10467</v>
      </c>
      <c r="G7" s="5">
        <v>532</v>
      </c>
      <c r="H7" s="116">
        <v>2</v>
      </c>
      <c r="I7" s="123">
        <v>296993</v>
      </c>
      <c r="J7" s="124" t="s">
        <v>17</v>
      </c>
      <c r="K7" s="123">
        <v>-12026</v>
      </c>
      <c r="L7" s="125">
        <v>-3.891670091483046E-2</v>
      </c>
    </row>
    <row r="8" spans="2:12" ht="15.75" thickBot="1">
      <c r="B8" s="2"/>
      <c r="C8" s="132">
        <v>3</v>
      </c>
      <c r="D8" s="133">
        <v>67014</v>
      </c>
      <c r="E8" s="134">
        <v>218459</v>
      </c>
      <c r="F8" s="135">
        <v>7657</v>
      </c>
      <c r="G8" s="135">
        <v>334</v>
      </c>
      <c r="H8" s="116">
        <v>3</v>
      </c>
      <c r="I8" s="123">
        <f t="shared" ref="I8:I58" si="0">SUM(D8:G8)</f>
        <v>293464</v>
      </c>
      <c r="J8" s="124" t="s">
        <v>17</v>
      </c>
      <c r="K8" s="123">
        <v>-3529</v>
      </c>
      <c r="L8" s="125">
        <v>-1.1882434939543995E-2</v>
      </c>
    </row>
    <row r="9" spans="2:12" ht="15.75" thickBot="1">
      <c r="B9" s="2"/>
      <c r="C9" s="116">
        <v>4</v>
      </c>
      <c r="D9" s="112">
        <v>65602</v>
      </c>
      <c r="E9" s="123">
        <v>198700</v>
      </c>
      <c r="F9" s="5">
        <v>7056</v>
      </c>
      <c r="G9" s="5">
        <v>604</v>
      </c>
      <c r="H9" s="116">
        <v>4</v>
      </c>
      <c r="I9" s="123">
        <v>271962</v>
      </c>
      <c r="J9" s="124" t="s">
        <v>17</v>
      </c>
      <c r="K9" s="123">
        <v>-21502</v>
      </c>
      <c r="L9" s="125">
        <v>-7.3269634435569664E-2</v>
      </c>
    </row>
    <row r="10" spans="2:12" ht="15.75" thickBot="1">
      <c r="B10" s="2"/>
      <c r="C10" s="116">
        <v>5</v>
      </c>
      <c r="D10" s="112">
        <f>'[1]cena_zakol_2021 (E)'!BN25</f>
        <v>0</v>
      </c>
      <c r="E10" s="123">
        <f>'[1]cena_zakol_2020 (S)'!BN25</f>
        <v>0</v>
      </c>
      <c r="F10" s="5"/>
      <c r="G10" s="5"/>
      <c r="H10" s="116">
        <v>5</v>
      </c>
      <c r="I10" s="123">
        <f t="shared" si="0"/>
        <v>0</v>
      </c>
      <c r="J10" s="124" t="s">
        <v>17</v>
      </c>
      <c r="K10" s="123"/>
      <c r="L10" s="125"/>
    </row>
    <row r="11" spans="2:12" ht="15.75" thickBot="1">
      <c r="B11" s="2"/>
      <c r="C11" s="116">
        <v>6</v>
      </c>
      <c r="D11" s="112">
        <f>'[1]cena_zakol_2021 (E)'!BN26</f>
        <v>0</v>
      </c>
      <c r="E11" s="123">
        <f>'[1]cena_zakol_2020 (S)'!BN26</f>
        <v>0</v>
      </c>
      <c r="F11" s="5"/>
      <c r="G11" s="5"/>
      <c r="H11" s="116">
        <v>6</v>
      </c>
      <c r="I11" s="123">
        <f t="shared" si="0"/>
        <v>0</v>
      </c>
      <c r="J11" s="124" t="s">
        <v>17</v>
      </c>
      <c r="K11" s="123"/>
      <c r="L11" s="125"/>
    </row>
    <row r="12" spans="2:12" ht="15.75" thickBot="1">
      <c r="B12" s="2"/>
      <c r="C12" s="116">
        <v>7</v>
      </c>
      <c r="D12" s="112">
        <f>'[1]cena_zakol_2021 (E)'!BN27</f>
        <v>0</v>
      </c>
      <c r="E12" s="123">
        <f>'[1]cena_zakol_2020 (S)'!BN27</f>
        <v>0</v>
      </c>
      <c r="F12" s="5"/>
      <c r="G12" s="5"/>
      <c r="H12" s="116">
        <v>7</v>
      </c>
      <c r="I12" s="123">
        <f t="shared" si="0"/>
        <v>0</v>
      </c>
      <c r="J12" s="124" t="s">
        <v>17</v>
      </c>
      <c r="K12" s="123"/>
      <c r="L12" s="125"/>
    </row>
    <row r="13" spans="2:12" ht="15.75" thickBot="1">
      <c r="B13" s="2"/>
      <c r="C13" s="116">
        <v>8</v>
      </c>
      <c r="D13" s="112">
        <f>'[1]cena_zakol_2021 (E)'!BN28</f>
        <v>0</v>
      </c>
      <c r="E13" s="123">
        <f>'[1]cena_zakol_2020 (S)'!BN28</f>
        <v>0</v>
      </c>
      <c r="F13" s="5"/>
      <c r="G13" s="5"/>
      <c r="H13" s="116">
        <v>8</v>
      </c>
      <c r="I13" s="123">
        <f t="shared" si="0"/>
        <v>0</v>
      </c>
      <c r="J13" s="124" t="s">
        <v>17</v>
      </c>
      <c r="K13" s="123"/>
      <c r="L13" s="125"/>
    </row>
    <row r="14" spans="2:12" ht="15.75" thickBot="1">
      <c r="B14" s="2"/>
      <c r="C14" s="116">
        <v>9</v>
      </c>
      <c r="D14" s="112">
        <f>'[1]cena_zakol_2021 (E)'!BN29</f>
        <v>0</v>
      </c>
      <c r="E14" s="123">
        <f>'[1]cena_zakol_2020 (S)'!BN29</f>
        <v>0</v>
      </c>
      <c r="F14" s="5"/>
      <c r="G14" s="5"/>
      <c r="H14" s="116">
        <v>9</v>
      </c>
      <c r="I14" s="123">
        <f t="shared" si="0"/>
        <v>0</v>
      </c>
      <c r="J14" s="124" t="s">
        <v>17</v>
      </c>
      <c r="K14" s="123"/>
      <c r="L14" s="125"/>
    </row>
    <row r="15" spans="2:12" ht="15.75" thickBot="1">
      <c r="B15" s="2"/>
      <c r="C15" s="116">
        <v>10</v>
      </c>
      <c r="D15" s="112">
        <f>'[1]cena_zakol_2021 (E)'!BN30</f>
        <v>0</v>
      </c>
      <c r="E15" s="123">
        <f>'[1]cena_zakol_2020 (S)'!BN30</f>
        <v>0</v>
      </c>
      <c r="F15" s="5"/>
      <c r="G15" s="5"/>
      <c r="H15" s="116">
        <v>10</v>
      </c>
      <c r="I15" s="123">
        <f t="shared" si="0"/>
        <v>0</v>
      </c>
      <c r="J15" s="124" t="s">
        <v>17</v>
      </c>
      <c r="K15" s="123"/>
      <c r="L15" s="125"/>
    </row>
    <row r="16" spans="2:12" ht="15.75" thickBot="1">
      <c r="B16" s="2"/>
      <c r="C16" s="116">
        <v>11</v>
      </c>
      <c r="D16" s="112">
        <f>'[1]cena_zakol_2021 (E)'!BN31</f>
        <v>0</v>
      </c>
      <c r="E16" s="123">
        <f>'[1]cena_zakol_2020 (S)'!BN31</f>
        <v>0</v>
      </c>
      <c r="F16" s="5"/>
      <c r="G16" s="5"/>
      <c r="H16" s="116">
        <v>11</v>
      </c>
      <c r="I16" s="123">
        <f t="shared" si="0"/>
        <v>0</v>
      </c>
      <c r="J16" s="124" t="s">
        <v>17</v>
      </c>
      <c r="K16" s="123"/>
      <c r="L16" s="125"/>
    </row>
    <row r="17" spans="2:12" ht="15.75" thickBot="1">
      <c r="B17" s="2"/>
      <c r="C17" s="116">
        <v>12</v>
      </c>
      <c r="D17" s="112">
        <f>'[1]cena_zakol_2021 (E)'!BN32</f>
        <v>0</v>
      </c>
      <c r="E17" s="123">
        <f>'[1]cena_zakol_2020 (S)'!BN32</f>
        <v>0</v>
      </c>
      <c r="F17" s="5"/>
      <c r="G17" s="5"/>
      <c r="H17" s="116">
        <v>12</v>
      </c>
      <c r="I17" s="123">
        <f t="shared" si="0"/>
        <v>0</v>
      </c>
      <c r="J17" s="124" t="s">
        <v>17</v>
      </c>
      <c r="K17" s="123"/>
      <c r="L17" s="125"/>
    </row>
    <row r="18" spans="2:12" ht="15.75" thickBot="1">
      <c r="B18" s="2"/>
      <c r="C18" s="116">
        <v>13</v>
      </c>
      <c r="D18" s="112">
        <f>'[1]cena_zakol_2021 (E)'!BN33</f>
        <v>0</v>
      </c>
      <c r="E18" s="123">
        <f>'[1]cena_zakol_2020 (S)'!BN33</f>
        <v>0</v>
      </c>
      <c r="F18" s="5"/>
      <c r="G18" s="5"/>
      <c r="H18" s="116">
        <v>13</v>
      </c>
      <c r="I18" s="123">
        <f t="shared" si="0"/>
        <v>0</v>
      </c>
      <c r="J18" s="124" t="s">
        <v>17</v>
      </c>
      <c r="K18" s="123"/>
      <c r="L18" s="125"/>
    </row>
    <row r="19" spans="2:12" ht="15.75" thickBot="1">
      <c r="B19" s="2"/>
      <c r="C19" s="116">
        <v>14</v>
      </c>
      <c r="D19" s="112">
        <f>'[1]cena_zakol_2021 (E)'!BN34</f>
        <v>0</v>
      </c>
      <c r="E19" s="123">
        <f>'[1]cena_zakol_2020 (S)'!BN34</f>
        <v>0</v>
      </c>
      <c r="F19" s="5"/>
      <c r="G19" s="5"/>
      <c r="H19" s="116">
        <v>14</v>
      </c>
      <c r="I19" s="123">
        <f t="shared" si="0"/>
        <v>0</v>
      </c>
      <c r="J19" s="124" t="s">
        <v>17</v>
      </c>
      <c r="K19" s="123"/>
      <c r="L19" s="125"/>
    </row>
    <row r="20" spans="2:12" ht="15.75" thickBot="1">
      <c r="B20" s="2"/>
      <c r="C20" s="116">
        <v>15</v>
      </c>
      <c r="D20" s="112">
        <f>'[1]cena_zakol_2021 (E)'!BN35</f>
        <v>0</v>
      </c>
      <c r="E20" s="123">
        <f>'[1]cena_zakol_2020 (S)'!BN35</f>
        <v>0</v>
      </c>
      <c r="F20" s="5"/>
      <c r="G20" s="5"/>
      <c r="H20" s="116">
        <v>15</v>
      </c>
      <c r="I20" s="123">
        <f t="shared" si="0"/>
        <v>0</v>
      </c>
      <c r="J20" s="124" t="s">
        <v>17</v>
      </c>
      <c r="K20" s="123"/>
      <c r="L20" s="125"/>
    </row>
    <row r="21" spans="2:12" ht="15.75" thickBot="1">
      <c r="B21" s="2"/>
      <c r="C21" s="116">
        <v>16</v>
      </c>
      <c r="D21" s="112">
        <f>'[1]cena_zakol_2021 (E)'!BN36</f>
        <v>0</v>
      </c>
      <c r="E21" s="123">
        <f>'[1]cena_zakol_2020 (S)'!BN36</f>
        <v>0</v>
      </c>
      <c r="F21" s="5"/>
      <c r="G21" s="5"/>
      <c r="H21" s="116">
        <v>16</v>
      </c>
      <c r="I21" s="123">
        <f t="shared" si="0"/>
        <v>0</v>
      </c>
      <c r="J21" s="124" t="s">
        <v>17</v>
      </c>
      <c r="K21" s="123"/>
      <c r="L21" s="125"/>
    </row>
    <row r="22" spans="2:12" ht="15.75" thickBot="1">
      <c r="B22" s="2"/>
      <c r="C22" s="116">
        <v>17</v>
      </c>
      <c r="D22" s="112">
        <f>'[1]cena_zakol_2021 (E)'!BN37</f>
        <v>0</v>
      </c>
      <c r="E22" s="123">
        <f>'[1]cena_zakol_2020 (S)'!BN37</f>
        <v>0</v>
      </c>
      <c r="F22" s="5"/>
      <c r="G22" s="5"/>
      <c r="H22" s="116">
        <v>17</v>
      </c>
      <c r="I22" s="123">
        <f t="shared" si="0"/>
        <v>0</v>
      </c>
      <c r="J22" s="124" t="s">
        <v>17</v>
      </c>
      <c r="K22" s="123"/>
      <c r="L22" s="125"/>
    </row>
    <row r="23" spans="2:12" ht="15.75" thickBot="1">
      <c r="B23" s="2"/>
      <c r="C23" s="116">
        <v>18</v>
      </c>
      <c r="D23" s="112">
        <f>'[1]cena_zakol_2021 (E)'!BN38</f>
        <v>0</v>
      </c>
      <c r="E23" s="123">
        <f>'[1]cena_zakol_2020 (S)'!BN38</f>
        <v>0</v>
      </c>
      <c r="F23" s="5"/>
      <c r="G23" s="5"/>
      <c r="H23" s="116">
        <v>18</v>
      </c>
      <c r="I23" s="123">
        <f t="shared" si="0"/>
        <v>0</v>
      </c>
      <c r="J23" s="124" t="s">
        <v>17</v>
      </c>
      <c r="K23" s="123"/>
      <c r="L23" s="125"/>
    </row>
    <row r="24" spans="2:12" ht="15.75" thickBot="1">
      <c r="B24" s="2"/>
      <c r="C24" s="116">
        <v>19</v>
      </c>
      <c r="D24" s="112">
        <f>'[1]cena_zakol_2021 (E)'!BN39</f>
        <v>0</v>
      </c>
      <c r="E24" s="123">
        <f>'[1]cena_zakol_2020 (S)'!BN39</f>
        <v>0</v>
      </c>
      <c r="F24" s="5"/>
      <c r="G24" s="5"/>
      <c r="H24" s="116">
        <v>19</v>
      </c>
      <c r="I24" s="123">
        <f t="shared" si="0"/>
        <v>0</v>
      </c>
      <c r="J24" s="124" t="s">
        <v>17</v>
      </c>
      <c r="K24" s="123"/>
      <c r="L24" s="125"/>
    </row>
    <row r="25" spans="2:12" ht="15.75" thickBot="1">
      <c r="B25" s="2"/>
      <c r="C25" s="116">
        <v>20</v>
      </c>
      <c r="D25" s="112">
        <f>'[1]cena_zakol_2021 (E)'!BN40</f>
        <v>0</v>
      </c>
      <c r="E25" s="123">
        <f>'[1]cena_zakol_2020 (S)'!BN40</f>
        <v>0</v>
      </c>
      <c r="F25" s="5"/>
      <c r="G25" s="5"/>
      <c r="H25" s="116">
        <v>20</v>
      </c>
      <c r="I25" s="123">
        <f t="shared" si="0"/>
        <v>0</v>
      </c>
      <c r="J25" s="124" t="s">
        <v>17</v>
      </c>
      <c r="K25" s="123"/>
      <c r="L25" s="125"/>
    </row>
    <row r="26" spans="2:12" ht="15.75" thickBot="1">
      <c r="B26" s="2"/>
      <c r="C26" s="116">
        <v>21</v>
      </c>
      <c r="D26" s="112">
        <f>'[1]cena_zakol_2021 (E)'!BN41</f>
        <v>0</v>
      </c>
      <c r="E26" s="123">
        <f>'[1]cena_zakol_2020 (S)'!BN41</f>
        <v>0</v>
      </c>
      <c r="F26" s="5"/>
      <c r="G26" s="5"/>
      <c r="H26" s="116">
        <v>21</v>
      </c>
      <c r="I26" s="123">
        <f t="shared" si="0"/>
        <v>0</v>
      </c>
      <c r="J26" s="124" t="s">
        <v>17</v>
      </c>
      <c r="K26" s="123"/>
      <c r="L26" s="125"/>
    </row>
    <row r="27" spans="2:12" ht="15.75" thickBot="1">
      <c r="B27" s="2"/>
      <c r="C27" s="116">
        <v>22</v>
      </c>
      <c r="D27" s="112">
        <f>'[1]cena_zakol_2021 (E)'!BN42</f>
        <v>0</v>
      </c>
      <c r="E27" s="123">
        <f>'[1]cena_zakol_2020 (S)'!BN42</f>
        <v>0</v>
      </c>
      <c r="F27" s="5"/>
      <c r="G27" s="5"/>
      <c r="H27" s="116">
        <v>22</v>
      </c>
      <c r="I27" s="123">
        <f t="shared" si="0"/>
        <v>0</v>
      </c>
      <c r="J27" s="124" t="s">
        <v>17</v>
      </c>
      <c r="K27" s="123"/>
      <c r="L27" s="125"/>
    </row>
    <row r="28" spans="2:12" ht="15.75" thickBot="1">
      <c r="B28" s="2"/>
      <c r="C28" s="116">
        <v>23</v>
      </c>
      <c r="D28" s="112">
        <f>'[1]cena_zakol_2021 (E)'!BN43</f>
        <v>0</v>
      </c>
      <c r="E28" s="123">
        <f>'[1]cena_zakol_2020 (S)'!BN43</f>
        <v>0</v>
      </c>
      <c r="F28" s="5"/>
      <c r="G28" s="5"/>
      <c r="H28" s="116">
        <v>23</v>
      </c>
      <c r="I28" s="123">
        <f t="shared" si="0"/>
        <v>0</v>
      </c>
      <c r="J28" s="124" t="s">
        <v>17</v>
      </c>
      <c r="K28" s="123"/>
      <c r="L28" s="125"/>
    </row>
    <row r="29" spans="2:12" ht="15.75" thickBot="1">
      <c r="B29" s="2"/>
      <c r="C29" s="116">
        <v>24</v>
      </c>
      <c r="D29" s="112">
        <f>'[1]cena_zakol_2021 (E)'!BN44</f>
        <v>0</v>
      </c>
      <c r="E29" s="123">
        <f>'[1]cena_zakol_2020 (S)'!BN44</f>
        <v>0</v>
      </c>
      <c r="F29" s="5"/>
      <c r="G29" s="5"/>
      <c r="H29" s="116">
        <v>24</v>
      </c>
      <c r="I29" s="123">
        <f t="shared" si="0"/>
        <v>0</v>
      </c>
      <c r="J29" s="124" t="s">
        <v>17</v>
      </c>
      <c r="K29" s="123"/>
      <c r="L29" s="125"/>
    </row>
    <row r="30" spans="2:12" ht="15.75" thickBot="1">
      <c r="B30" s="2"/>
      <c r="C30" s="116">
        <v>25</v>
      </c>
      <c r="D30" s="112">
        <f>'[1]cena_zakol_2021 (E)'!BN45</f>
        <v>0</v>
      </c>
      <c r="E30" s="123">
        <f>'[1]cena_zakol_2020 (S)'!BN45</f>
        <v>0</v>
      </c>
      <c r="F30" s="5"/>
      <c r="G30" s="5"/>
      <c r="H30" s="116">
        <v>25</v>
      </c>
      <c r="I30" s="123">
        <f t="shared" si="0"/>
        <v>0</v>
      </c>
      <c r="J30" s="124" t="s">
        <v>17</v>
      </c>
      <c r="K30" s="123"/>
      <c r="L30" s="125"/>
    </row>
    <row r="31" spans="2:12" ht="15.75" thickBot="1">
      <c r="B31" s="2"/>
      <c r="C31" s="116">
        <v>26</v>
      </c>
      <c r="D31" s="112">
        <f>'[1]cena_zakol_2021 (E)'!BN46</f>
        <v>0</v>
      </c>
      <c r="E31" s="123">
        <f>'[1]cena_zakol_2020 (S)'!BN46</f>
        <v>0</v>
      </c>
      <c r="F31" s="5"/>
      <c r="G31" s="5"/>
      <c r="H31" s="116">
        <v>26</v>
      </c>
      <c r="I31" s="123">
        <f t="shared" si="0"/>
        <v>0</v>
      </c>
      <c r="J31" s="124" t="s">
        <v>17</v>
      </c>
      <c r="K31" s="123"/>
      <c r="L31" s="125"/>
    </row>
    <row r="32" spans="2:12" ht="15.75" thickBot="1">
      <c r="B32" s="2"/>
      <c r="C32" s="116">
        <v>27</v>
      </c>
      <c r="D32" s="112">
        <f>'[1]cena_zakol_2021 (E)'!BN47</f>
        <v>0</v>
      </c>
      <c r="E32" s="123">
        <f>'[1]cena_zakol_2020 (S)'!BN47</f>
        <v>0</v>
      </c>
      <c r="F32" s="5"/>
      <c r="G32" s="5"/>
      <c r="H32" s="116">
        <v>27</v>
      </c>
      <c r="I32" s="123">
        <f t="shared" si="0"/>
        <v>0</v>
      </c>
      <c r="J32" s="124" t="s">
        <v>17</v>
      </c>
      <c r="K32" s="123"/>
      <c r="L32" s="125"/>
    </row>
    <row r="33" spans="2:12" ht="15.75" thickBot="1">
      <c r="B33" s="2"/>
      <c r="C33" s="116">
        <v>28</v>
      </c>
      <c r="D33" s="112">
        <f>'[1]cena_zakol_2021 (E)'!BN48</f>
        <v>0</v>
      </c>
      <c r="E33" s="123">
        <f>'[1]cena_zakol_2020 (S)'!BN48</f>
        <v>0</v>
      </c>
      <c r="F33" s="5"/>
      <c r="G33" s="5"/>
      <c r="H33" s="116">
        <v>28</v>
      </c>
      <c r="I33" s="123">
        <f t="shared" si="0"/>
        <v>0</v>
      </c>
      <c r="J33" s="124" t="s">
        <v>17</v>
      </c>
      <c r="K33" s="123"/>
      <c r="L33" s="125"/>
    </row>
    <row r="34" spans="2:12" ht="15.75" thickBot="1">
      <c r="B34" s="2"/>
      <c r="C34" s="116">
        <v>29</v>
      </c>
      <c r="D34" s="112">
        <f>'[1]cena_zakol_2021 (E)'!BN49</f>
        <v>0</v>
      </c>
      <c r="E34" s="123">
        <f>'[1]cena_zakol_2020 (S)'!BN49</f>
        <v>0</v>
      </c>
      <c r="F34" s="5"/>
      <c r="G34" s="5"/>
      <c r="H34" s="116">
        <v>29</v>
      </c>
      <c r="I34" s="123">
        <f t="shared" si="0"/>
        <v>0</v>
      </c>
      <c r="J34" s="124" t="s">
        <v>17</v>
      </c>
      <c r="K34" s="123"/>
      <c r="L34" s="125"/>
    </row>
    <row r="35" spans="2:12" ht="15.75" thickBot="1">
      <c r="B35" s="2"/>
      <c r="C35" s="116">
        <v>30</v>
      </c>
      <c r="D35" s="112">
        <f>'[1]cena_zakol_2021 (E)'!BN50</f>
        <v>0</v>
      </c>
      <c r="E35" s="123">
        <f>'[1]cena_zakol_2020 (S)'!BN50</f>
        <v>0</v>
      </c>
      <c r="F35" s="5"/>
      <c r="G35" s="5"/>
      <c r="H35" s="116">
        <v>30</v>
      </c>
      <c r="I35" s="123">
        <f t="shared" si="0"/>
        <v>0</v>
      </c>
      <c r="J35" s="124" t="s">
        <v>17</v>
      </c>
      <c r="K35" s="123"/>
      <c r="L35" s="125"/>
    </row>
    <row r="36" spans="2:12" ht="15.75" thickBot="1">
      <c r="B36" s="2"/>
      <c r="C36" s="116">
        <v>31</v>
      </c>
      <c r="D36" s="112">
        <f>'[1]cena_zakol_2021 (E)'!BN51</f>
        <v>0</v>
      </c>
      <c r="E36" s="123">
        <f>'[1]cena_zakol_2020 (S)'!BN51</f>
        <v>0</v>
      </c>
      <c r="F36" s="5"/>
      <c r="G36" s="5"/>
      <c r="H36" s="116">
        <v>31</v>
      </c>
      <c r="I36" s="123">
        <f t="shared" si="0"/>
        <v>0</v>
      </c>
      <c r="J36" s="124" t="s">
        <v>17</v>
      </c>
      <c r="K36" s="123"/>
      <c r="L36" s="125"/>
    </row>
    <row r="37" spans="2:12" ht="15.75" thickBot="1">
      <c r="B37" s="2"/>
      <c r="C37" s="116">
        <v>32</v>
      </c>
      <c r="D37" s="112">
        <f>'[1]cena_zakol_2021 (E)'!BN52</f>
        <v>0</v>
      </c>
      <c r="E37" s="123">
        <f>'[1]cena_zakol_2020 (S)'!BN52</f>
        <v>0</v>
      </c>
      <c r="F37" s="5"/>
      <c r="G37" s="5"/>
      <c r="H37" s="116">
        <v>32</v>
      </c>
      <c r="I37" s="123">
        <f t="shared" si="0"/>
        <v>0</v>
      </c>
      <c r="J37" s="124" t="s">
        <v>17</v>
      </c>
      <c r="K37" s="123"/>
      <c r="L37" s="125"/>
    </row>
    <row r="38" spans="2:12" ht="15.75" thickBot="1">
      <c r="B38" s="2"/>
      <c r="C38" s="116">
        <v>33</v>
      </c>
      <c r="D38" s="112">
        <f>'[1]cena_zakol_2021 (E)'!BN53</f>
        <v>0</v>
      </c>
      <c r="E38" s="123">
        <f>'[1]cena_zakol_2020 (S)'!BN53</f>
        <v>0</v>
      </c>
      <c r="F38" s="5"/>
      <c r="G38" s="5"/>
      <c r="H38" s="116">
        <v>33</v>
      </c>
      <c r="I38" s="123">
        <f t="shared" si="0"/>
        <v>0</v>
      </c>
      <c r="J38" s="124" t="s">
        <v>17</v>
      </c>
      <c r="K38" s="123"/>
      <c r="L38" s="125"/>
    </row>
    <row r="39" spans="2:12" ht="15.75" thickBot="1">
      <c r="B39" s="2"/>
      <c r="C39" s="116">
        <v>34</v>
      </c>
      <c r="D39" s="112">
        <f>'[1]cena_zakol_2021 (E)'!BN54</f>
        <v>0</v>
      </c>
      <c r="E39" s="123">
        <f>'[1]cena_zakol_2020 (S)'!BN54</f>
        <v>0</v>
      </c>
      <c r="F39" s="5"/>
      <c r="G39" s="5"/>
      <c r="H39" s="116">
        <v>34</v>
      </c>
      <c r="I39" s="123">
        <f t="shared" si="0"/>
        <v>0</v>
      </c>
      <c r="J39" s="124" t="s">
        <v>17</v>
      </c>
      <c r="K39" s="123"/>
      <c r="L39" s="125"/>
    </row>
    <row r="40" spans="2:12" ht="15.75" thickBot="1">
      <c r="B40" s="2"/>
      <c r="C40" s="116">
        <v>35</v>
      </c>
      <c r="D40" s="112">
        <f>'[1]cena_zakol_2021 (E)'!BN55</f>
        <v>0</v>
      </c>
      <c r="E40" s="123">
        <f>'[1]cena_zakol_2020 (S)'!BN55</f>
        <v>0</v>
      </c>
      <c r="F40" s="5"/>
      <c r="G40" s="5"/>
      <c r="H40" s="116">
        <v>35</v>
      </c>
      <c r="I40" s="123">
        <f t="shared" si="0"/>
        <v>0</v>
      </c>
      <c r="J40" s="124" t="s">
        <v>17</v>
      </c>
      <c r="K40" s="123"/>
      <c r="L40" s="125"/>
    </row>
    <row r="41" spans="2:12" ht="15.75" thickBot="1">
      <c r="B41" s="2"/>
      <c r="C41" s="116">
        <v>36</v>
      </c>
      <c r="D41" s="112">
        <f>'[1]cena_zakol_2021 (E)'!BN56</f>
        <v>0</v>
      </c>
      <c r="E41" s="123">
        <f>'[1]cena_zakol_2020 (S)'!BN56</f>
        <v>0</v>
      </c>
      <c r="F41" s="5"/>
      <c r="G41" s="5"/>
      <c r="H41" s="116">
        <v>36</v>
      </c>
      <c r="I41" s="123">
        <f t="shared" si="0"/>
        <v>0</v>
      </c>
      <c r="J41" s="124" t="s">
        <v>17</v>
      </c>
      <c r="K41" s="123"/>
      <c r="L41" s="125"/>
    </row>
    <row r="42" spans="2:12" ht="15.75" thickBot="1">
      <c r="B42" s="2"/>
      <c r="C42" s="116">
        <v>37</v>
      </c>
      <c r="D42" s="112">
        <f>'[1]cena_zakol_2021 (E)'!BN57</f>
        <v>0</v>
      </c>
      <c r="E42" s="123">
        <f>'[1]cena_zakol_2020 (S)'!BN57</f>
        <v>0</v>
      </c>
      <c r="F42" s="5"/>
      <c r="G42" s="5"/>
      <c r="H42" s="116">
        <v>37</v>
      </c>
      <c r="I42" s="123">
        <f t="shared" si="0"/>
        <v>0</v>
      </c>
      <c r="J42" s="124" t="s">
        <v>17</v>
      </c>
      <c r="K42" s="123"/>
      <c r="L42" s="125"/>
    </row>
    <row r="43" spans="2:12" ht="15.75" thickBot="1">
      <c r="B43" s="2"/>
      <c r="C43" s="116">
        <v>38</v>
      </c>
      <c r="D43" s="112">
        <f>'[1]cena_zakol_2021 (E)'!BN58</f>
        <v>0</v>
      </c>
      <c r="E43" s="123">
        <f>'[1]cena_zakol_2020 (S)'!BN58</f>
        <v>0</v>
      </c>
      <c r="F43" s="5"/>
      <c r="G43" s="5"/>
      <c r="H43" s="116">
        <v>38</v>
      </c>
      <c r="I43" s="123">
        <f t="shared" si="0"/>
        <v>0</v>
      </c>
      <c r="J43" s="124" t="s">
        <v>17</v>
      </c>
      <c r="K43" s="123"/>
      <c r="L43" s="125"/>
    </row>
    <row r="44" spans="2:12" ht="15.75" thickBot="1">
      <c r="B44" s="2"/>
      <c r="C44" s="116">
        <v>39</v>
      </c>
      <c r="D44" s="112">
        <f>'[1]cena_zakol_2021 (E)'!BN59</f>
        <v>0</v>
      </c>
      <c r="E44" s="123">
        <f>'[1]cena_zakol_2020 (S)'!BN59</f>
        <v>0</v>
      </c>
      <c r="F44" s="5"/>
      <c r="G44" s="5"/>
      <c r="H44" s="116">
        <v>39</v>
      </c>
      <c r="I44" s="123">
        <f t="shared" si="0"/>
        <v>0</v>
      </c>
      <c r="J44" s="124" t="s">
        <v>17</v>
      </c>
      <c r="K44" s="123"/>
      <c r="L44" s="125"/>
    </row>
    <row r="45" spans="2:12" ht="15.75" thickBot="1">
      <c r="B45" s="2"/>
      <c r="C45" s="116">
        <v>40</v>
      </c>
      <c r="D45" s="112">
        <f>'[1]cena_zakol_2021 (E)'!BN60</f>
        <v>0</v>
      </c>
      <c r="E45" s="123">
        <f>'[1]cena_zakol_2020 (S)'!BN60</f>
        <v>0</v>
      </c>
      <c r="F45" s="5"/>
      <c r="G45" s="5"/>
      <c r="H45" s="116">
        <v>40</v>
      </c>
      <c r="I45" s="123">
        <f t="shared" si="0"/>
        <v>0</v>
      </c>
      <c r="J45" s="124" t="s">
        <v>17</v>
      </c>
      <c r="K45" s="123"/>
      <c r="L45" s="125"/>
    </row>
    <row r="46" spans="2:12" ht="15.75" thickBot="1">
      <c r="B46" s="2"/>
      <c r="C46" s="116">
        <v>41</v>
      </c>
      <c r="D46" s="112">
        <f>'[1]cena_zakol_2021 (E)'!BN61</f>
        <v>0</v>
      </c>
      <c r="E46" s="123">
        <f>'[1]cena_zakol_2020 (S)'!BN61</f>
        <v>0</v>
      </c>
      <c r="F46" s="5"/>
      <c r="G46" s="5"/>
      <c r="H46" s="116">
        <v>41</v>
      </c>
      <c r="I46" s="123">
        <f t="shared" si="0"/>
        <v>0</v>
      </c>
      <c r="J46" s="124" t="s">
        <v>17</v>
      </c>
      <c r="K46" s="123"/>
      <c r="L46" s="125"/>
    </row>
    <row r="47" spans="2:12" ht="15.75" thickBot="1">
      <c r="B47" s="2"/>
      <c r="C47" s="116">
        <v>42</v>
      </c>
      <c r="D47" s="112">
        <f>'[1]cena_zakol_2021 (E)'!BN62</f>
        <v>0</v>
      </c>
      <c r="E47" s="123">
        <f>'[1]cena_zakol_2020 (S)'!BN62</f>
        <v>0</v>
      </c>
      <c r="F47" s="5"/>
      <c r="G47" s="5"/>
      <c r="H47" s="116">
        <v>42</v>
      </c>
      <c r="I47" s="123">
        <f t="shared" si="0"/>
        <v>0</v>
      </c>
      <c r="J47" s="124" t="s">
        <v>17</v>
      </c>
      <c r="K47" s="123"/>
      <c r="L47" s="125"/>
    </row>
    <row r="48" spans="2:12" ht="15.75" thickBot="1">
      <c r="B48" s="2"/>
      <c r="C48" s="116">
        <v>43</v>
      </c>
      <c r="D48" s="112">
        <f>'[1]cena_zakol_2021 (E)'!BN63</f>
        <v>0</v>
      </c>
      <c r="E48" s="123">
        <f>'[1]cena_zakol_2020 (S)'!BN63</f>
        <v>0</v>
      </c>
      <c r="F48" s="5"/>
      <c r="G48" s="5"/>
      <c r="H48" s="116">
        <v>43</v>
      </c>
      <c r="I48" s="123">
        <f t="shared" si="0"/>
        <v>0</v>
      </c>
      <c r="J48" s="124" t="s">
        <v>17</v>
      </c>
      <c r="K48" s="123"/>
      <c r="L48" s="125"/>
    </row>
    <row r="49" spans="2:12" ht="15.75" thickBot="1">
      <c r="B49" s="2"/>
      <c r="C49" s="116">
        <v>44</v>
      </c>
      <c r="D49" s="112">
        <f>'[1]cena_zakol_2021 (E)'!BN64</f>
        <v>0</v>
      </c>
      <c r="E49" s="123">
        <f>'[1]cena_zakol_2020 (S)'!BN64</f>
        <v>0</v>
      </c>
      <c r="F49" s="5"/>
      <c r="G49" s="5"/>
      <c r="H49" s="116">
        <v>44</v>
      </c>
      <c r="I49" s="123">
        <f t="shared" si="0"/>
        <v>0</v>
      </c>
      <c r="J49" s="124" t="s">
        <v>17</v>
      </c>
      <c r="K49" s="123"/>
      <c r="L49" s="125"/>
    </row>
    <row r="50" spans="2:12" ht="15.75" thickBot="1">
      <c r="B50" s="2"/>
      <c r="C50" s="116">
        <v>45</v>
      </c>
      <c r="D50" s="112">
        <f>'[1]cena_zakol_2021 (E)'!BN65</f>
        <v>0</v>
      </c>
      <c r="E50" s="123">
        <f>'[1]cena_zakol_2020 (S)'!BN65</f>
        <v>0</v>
      </c>
      <c r="F50" s="5"/>
      <c r="G50" s="5"/>
      <c r="H50" s="116">
        <v>45</v>
      </c>
      <c r="I50" s="123">
        <f t="shared" si="0"/>
        <v>0</v>
      </c>
      <c r="J50" s="124" t="s">
        <v>17</v>
      </c>
      <c r="K50" s="123"/>
      <c r="L50" s="125"/>
    </row>
    <row r="51" spans="2:12" ht="15.75" thickBot="1">
      <c r="B51" s="2"/>
      <c r="C51" s="116">
        <v>46</v>
      </c>
      <c r="D51" s="112">
        <f>'[1]cena_zakol_2021 (E)'!BN66</f>
        <v>0</v>
      </c>
      <c r="E51" s="123">
        <f>'[1]cena_zakol_2020 (S)'!BN66</f>
        <v>0</v>
      </c>
      <c r="F51" s="5"/>
      <c r="G51" s="5"/>
      <c r="H51" s="116">
        <v>46</v>
      </c>
      <c r="I51" s="123">
        <f t="shared" si="0"/>
        <v>0</v>
      </c>
      <c r="J51" s="124" t="s">
        <v>17</v>
      </c>
      <c r="K51" s="123"/>
      <c r="L51" s="125"/>
    </row>
    <row r="52" spans="2:12" ht="15.75" thickBot="1">
      <c r="B52" s="2"/>
      <c r="C52" s="116">
        <v>47</v>
      </c>
      <c r="D52" s="112">
        <f>'[1]cena_zakol_2021 (E)'!BN67</f>
        <v>0</v>
      </c>
      <c r="E52" s="123">
        <f>'[1]cena_zakol_2020 (S)'!BN67</f>
        <v>0</v>
      </c>
      <c r="F52" s="5"/>
      <c r="G52" s="5"/>
      <c r="H52" s="116">
        <v>47</v>
      </c>
      <c r="I52" s="123">
        <f t="shared" si="0"/>
        <v>0</v>
      </c>
      <c r="J52" s="124" t="s">
        <v>17</v>
      </c>
      <c r="K52" s="123"/>
      <c r="L52" s="125"/>
    </row>
    <row r="53" spans="2:12" ht="15.75" thickBot="1">
      <c r="B53" s="2"/>
      <c r="C53" s="116">
        <v>48</v>
      </c>
      <c r="D53" s="112">
        <f>'[1]cena_zakol_2021 (E)'!BN68</f>
        <v>0</v>
      </c>
      <c r="E53" s="123">
        <f>'[1]cena_zakol_2020 (S)'!BN68</f>
        <v>0</v>
      </c>
      <c r="F53" s="5"/>
      <c r="G53" s="5"/>
      <c r="H53" s="116">
        <v>48</v>
      </c>
      <c r="I53" s="123">
        <f t="shared" si="0"/>
        <v>0</v>
      </c>
      <c r="J53" s="124" t="s">
        <v>17</v>
      </c>
      <c r="K53" s="123"/>
      <c r="L53" s="125"/>
    </row>
    <row r="54" spans="2:12" ht="15.75" thickBot="1">
      <c r="B54" s="2"/>
      <c r="C54" s="116">
        <v>49</v>
      </c>
      <c r="D54" s="112">
        <f>'[1]cena_zakol_2021 (E)'!BN69</f>
        <v>0</v>
      </c>
      <c r="E54" s="123">
        <f>'[1]cena_zakol_2020 (S)'!BN69</f>
        <v>0</v>
      </c>
      <c r="F54" s="5"/>
      <c r="G54" s="5"/>
      <c r="H54" s="116">
        <v>49</v>
      </c>
      <c r="I54" s="123">
        <f t="shared" si="0"/>
        <v>0</v>
      </c>
      <c r="J54" s="124" t="s">
        <v>17</v>
      </c>
      <c r="K54" s="123"/>
      <c r="L54" s="125"/>
    </row>
    <row r="55" spans="2:12" ht="15.75" thickBot="1">
      <c r="B55" s="2"/>
      <c r="C55" s="116">
        <v>50</v>
      </c>
      <c r="D55" s="112">
        <f>'[1]cena_zakol_2021 (E)'!BN70</f>
        <v>0</v>
      </c>
      <c r="E55" s="123">
        <f>'[1]cena_zakol_2020 (S)'!BN70</f>
        <v>0</v>
      </c>
      <c r="F55" s="5"/>
      <c r="G55" s="5"/>
      <c r="H55" s="116">
        <v>50</v>
      </c>
      <c r="I55" s="123">
        <f t="shared" si="0"/>
        <v>0</v>
      </c>
      <c r="J55" s="124" t="s">
        <v>17</v>
      </c>
      <c r="K55" s="123"/>
      <c r="L55" s="125"/>
    </row>
    <row r="56" spans="2:12" ht="15.75" thickBot="1">
      <c r="B56" s="2"/>
      <c r="C56" s="116">
        <v>51</v>
      </c>
      <c r="D56" s="112">
        <f>'[1]cena_zakol_2021 (E)'!BN71</f>
        <v>0</v>
      </c>
      <c r="E56" s="123">
        <f>'[1]cena_zakol_2020 (S)'!BN71</f>
        <v>0</v>
      </c>
      <c r="F56" s="5"/>
      <c r="G56" s="5"/>
      <c r="H56" s="116">
        <v>51</v>
      </c>
      <c r="I56" s="123">
        <f t="shared" si="0"/>
        <v>0</v>
      </c>
      <c r="J56" s="124" t="s">
        <v>17</v>
      </c>
      <c r="K56" s="123"/>
      <c r="L56" s="125"/>
    </row>
    <row r="57" spans="2:12" ht="15.75" thickBot="1">
      <c r="B57" s="2"/>
      <c r="C57" s="116">
        <v>52</v>
      </c>
      <c r="D57" s="126">
        <f>'[1]cena_zakol_2021 (E)'!BN72</f>
        <v>0</v>
      </c>
      <c r="E57" s="127">
        <f>'[1]cena_zakol_2020 (S)'!BN72</f>
        <v>0</v>
      </c>
      <c r="F57" s="5"/>
      <c r="G57" s="5"/>
      <c r="H57" s="116">
        <v>52</v>
      </c>
      <c r="I57" s="123">
        <f t="shared" si="0"/>
        <v>0</v>
      </c>
      <c r="J57" s="128" t="s">
        <v>17</v>
      </c>
      <c r="K57" s="127"/>
      <c r="L57" s="129"/>
    </row>
    <row r="58" spans="2:12">
      <c r="B58" s="2"/>
      <c r="C58" s="116">
        <v>53</v>
      </c>
      <c r="D58" s="126">
        <f>'[1]cena_zakol_2021 (E)'!BM73</f>
        <v>0</v>
      </c>
      <c r="E58" s="127">
        <f>'[1]cena_zakol_2020 (S)'!BM73</f>
        <v>0</v>
      </c>
      <c r="F58" s="5"/>
      <c r="G58" s="5"/>
      <c r="H58" s="116">
        <v>53</v>
      </c>
      <c r="I58" s="123">
        <f t="shared" si="0"/>
        <v>0</v>
      </c>
      <c r="J58" s="128" t="s">
        <v>17</v>
      </c>
      <c r="K58" s="127"/>
      <c r="L58" s="129"/>
    </row>
  </sheetData>
  <conditionalFormatting sqref="L14">
    <cfRule type="cellIs" dxfId="4" priority="4" stopIfTrue="1" operator="lessThan">
      <formula>0</formula>
    </cfRule>
  </conditionalFormatting>
  <conditionalFormatting sqref="L15:L57">
    <cfRule type="cellIs" dxfId="3" priority="3" stopIfTrue="1" operator="lessThan">
      <formula>0</formula>
    </cfRule>
  </conditionalFormatting>
  <conditionalFormatting sqref="L6:L13">
    <cfRule type="cellIs" dxfId="2" priority="2" stopIfTrue="1" operator="lessThan">
      <formula>0</formula>
    </cfRule>
  </conditionalFormatting>
  <conditionalFormatting sqref="L58">
    <cfRule type="cellIs" dxfId="1" priority="1" stopIfTrue="1" operator="lessThan">
      <formula>0</formula>
    </cfRule>
  </conditionalFormatting>
  <conditionalFormatting sqref="L5">
    <cfRule type="cellIs" dxfId="0" priority="5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113</v>
      </c>
    </row>
    <row r="4" spans="2:8" ht="17.25">
      <c r="B4" t="s">
        <v>100</v>
      </c>
    </row>
    <row r="6" spans="2:8" ht="15.75" thickBot="1"/>
    <row r="7" spans="2:8">
      <c r="B7" s="140"/>
      <c r="C7" s="141" t="s">
        <v>54</v>
      </c>
      <c r="D7" s="141" t="s">
        <v>15</v>
      </c>
      <c r="E7" s="141" t="s">
        <v>16</v>
      </c>
      <c r="F7" s="141" t="s">
        <v>55</v>
      </c>
      <c r="G7" s="141" t="s">
        <v>15</v>
      </c>
      <c r="H7" s="207" t="s">
        <v>16</v>
      </c>
    </row>
    <row r="8" spans="2:8" ht="15.75" thickBot="1">
      <c r="B8" s="142"/>
      <c r="C8" s="143" t="s">
        <v>56</v>
      </c>
      <c r="D8" s="144"/>
      <c r="E8" s="144"/>
      <c r="F8" s="143" t="s">
        <v>56</v>
      </c>
      <c r="G8" s="144"/>
      <c r="H8" s="208"/>
    </row>
    <row r="9" spans="2:8">
      <c r="B9" s="145" t="s">
        <v>57</v>
      </c>
      <c r="C9" s="146">
        <v>103</v>
      </c>
      <c r="D9" s="147">
        <v>9.9999999999909051E-3</v>
      </c>
      <c r="E9" s="148">
        <v>9.7096805514951257E-5</v>
      </c>
      <c r="F9" s="149">
        <v>113.45</v>
      </c>
      <c r="G9" s="150">
        <v>7.9999999999998295E-2</v>
      </c>
      <c r="H9" s="151">
        <v>7.0565405310052398E-4</v>
      </c>
    </row>
    <row r="10" spans="2:8">
      <c r="B10" s="145" t="s">
        <v>58</v>
      </c>
      <c r="C10" s="152">
        <v>173.0341</v>
      </c>
      <c r="D10" s="153">
        <v>0.18410000000000082</v>
      </c>
      <c r="E10" s="154">
        <v>1.065085334104765E-3</v>
      </c>
      <c r="F10" s="152" t="s">
        <v>103</v>
      </c>
      <c r="G10" s="153" t="s">
        <v>103</v>
      </c>
      <c r="H10" s="209" t="s">
        <v>103</v>
      </c>
    </row>
    <row r="11" spans="2:8">
      <c r="B11" s="145" t="s">
        <v>59</v>
      </c>
      <c r="C11" s="152">
        <v>125.90150000000001</v>
      </c>
      <c r="D11" s="153">
        <v>0.13290000000000646</v>
      </c>
      <c r="E11" s="154">
        <v>1.0567025473766645E-3</v>
      </c>
      <c r="F11" s="155">
        <v>128.57859999999999</v>
      </c>
      <c r="G11" s="156">
        <v>-0.55100000000001614</v>
      </c>
      <c r="H11" s="157">
        <v>-4.2670309518501037E-3</v>
      </c>
    </row>
    <row r="12" spans="2:8">
      <c r="B12" s="145" t="s">
        <v>60</v>
      </c>
      <c r="C12" s="152">
        <v>143.4239</v>
      </c>
      <c r="D12" s="153">
        <v>-0.4217999999999904</v>
      </c>
      <c r="E12" s="154">
        <v>-2.9323087169097484E-3</v>
      </c>
      <c r="F12" s="155">
        <v>149.4727</v>
      </c>
      <c r="G12" s="156">
        <v>-0.55700000000001637</v>
      </c>
      <c r="H12" s="157">
        <v>-3.7125982388821477E-3</v>
      </c>
    </row>
    <row r="13" spans="2:8">
      <c r="B13" s="145" t="s">
        <v>61</v>
      </c>
      <c r="C13" s="152">
        <v>124.66</v>
      </c>
      <c r="D13" s="153">
        <v>0.39999999999999147</v>
      </c>
      <c r="E13" s="154">
        <v>3.2190568163528166E-3</v>
      </c>
      <c r="F13" s="155">
        <v>127.36</v>
      </c>
      <c r="G13" s="156">
        <v>0.31999999999999318</v>
      </c>
      <c r="H13" s="157">
        <v>2.5188916876572875E-3</v>
      </c>
    </row>
    <row r="14" spans="2:8">
      <c r="B14" s="145" t="s">
        <v>62</v>
      </c>
      <c r="C14" s="152" t="s">
        <v>103</v>
      </c>
      <c r="D14" s="153" t="s">
        <v>103</v>
      </c>
      <c r="E14" s="154" t="s">
        <v>115</v>
      </c>
      <c r="F14" s="155" t="s">
        <v>103</v>
      </c>
      <c r="G14" s="156" t="s">
        <v>103</v>
      </c>
      <c r="H14" s="157" t="s">
        <v>103</v>
      </c>
    </row>
    <row r="15" spans="2:8">
      <c r="B15" s="145" t="s">
        <v>63</v>
      </c>
      <c r="C15" s="152" t="s">
        <v>103</v>
      </c>
      <c r="D15" s="153" t="s">
        <v>103</v>
      </c>
      <c r="E15" s="154" t="s">
        <v>115</v>
      </c>
      <c r="F15" s="152" t="s">
        <v>103</v>
      </c>
      <c r="G15" s="153" t="s">
        <v>103</v>
      </c>
      <c r="H15" s="209" t="s">
        <v>103</v>
      </c>
    </row>
    <row r="16" spans="2:8">
      <c r="B16" s="145" t="s">
        <v>64</v>
      </c>
      <c r="C16" s="152">
        <v>135.02000000000001</v>
      </c>
      <c r="D16" s="153">
        <v>-0.28999999999999204</v>
      </c>
      <c r="E16" s="154">
        <v>-2.1432266646957965E-3</v>
      </c>
      <c r="F16" s="155">
        <v>140.79</v>
      </c>
      <c r="G16" s="156">
        <v>-0.59000000000000341</v>
      </c>
      <c r="H16" s="157">
        <v>-4.1731503748762E-3</v>
      </c>
    </row>
    <row r="17" spans="2:8">
      <c r="B17" s="145" t="s">
        <v>65</v>
      </c>
      <c r="C17" s="152">
        <v>133</v>
      </c>
      <c r="D17" s="153">
        <v>0</v>
      </c>
      <c r="E17" s="154">
        <v>0</v>
      </c>
      <c r="F17" s="155">
        <v>140</v>
      </c>
      <c r="G17" s="156">
        <v>0</v>
      </c>
      <c r="H17" s="157">
        <v>0</v>
      </c>
    </row>
    <row r="18" spans="2:8">
      <c r="B18" s="145" t="s">
        <v>66</v>
      </c>
      <c r="C18" s="152">
        <v>126.55860000000001</v>
      </c>
      <c r="D18" s="153">
        <v>0.78950000000000387</v>
      </c>
      <c r="E18" s="154">
        <v>6.2773765575170337E-3</v>
      </c>
      <c r="F18" s="155">
        <v>127.4843</v>
      </c>
      <c r="G18" s="156">
        <v>-1.5874999999999915</v>
      </c>
      <c r="H18" s="157">
        <v>-1.2299355862395944E-2</v>
      </c>
    </row>
    <row r="19" spans="2:8">
      <c r="B19" s="145" t="s">
        <v>67</v>
      </c>
      <c r="C19" s="152" t="s">
        <v>103</v>
      </c>
      <c r="D19" s="153" t="s">
        <v>103</v>
      </c>
      <c r="E19" s="154" t="s">
        <v>115</v>
      </c>
      <c r="F19" s="152" t="s">
        <v>103</v>
      </c>
      <c r="G19" s="153" t="s">
        <v>103</v>
      </c>
      <c r="H19" s="209" t="s">
        <v>103</v>
      </c>
    </row>
    <row r="20" spans="2:8">
      <c r="B20" s="145" t="s">
        <v>68</v>
      </c>
      <c r="C20" s="152" t="s">
        <v>103</v>
      </c>
      <c r="D20" s="153" t="s">
        <v>103</v>
      </c>
      <c r="E20" s="154" t="s">
        <v>115</v>
      </c>
      <c r="F20" s="152" t="s">
        <v>103</v>
      </c>
      <c r="G20" s="153" t="s">
        <v>103</v>
      </c>
      <c r="H20" s="209" t="s">
        <v>103</v>
      </c>
    </row>
    <row r="21" spans="2:8">
      <c r="B21" s="145" t="s">
        <v>69</v>
      </c>
      <c r="C21" s="152">
        <v>116.35000000000001</v>
      </c>
      <c r="D21" s="153">
        <v>-6.1099999999999994</v>
      </c>
      <c r="E21" s="154">
        <v>-4.989384288747345E-2</v>
      </c>
      <c r="F21" s="152" t="s">
        <v>103</v>
      </c>
      <c r="G21" s="153" t="s">
        <v>103</v>
      </c>
      <c r="H21" s="209" t="s">
        <v>103</v>
      </c>
    </row>
    <row r="22" spans="2:8">
      <c r="B22" s="145" t="s">
        <v>70</v>
      </c>
      <c r="C22" s="152">
        <v>124.25</v>
      </c>
      <c r="D22" s="153">
        <v>-2</v>
      </c>
      <c r="E22" s="154">
        <v>-1.5841584158415856E-2</v>
      </c>
      <c r="F22" s="155">
        <v>121.57000000000001</v>
      </c>
      <c r="G22" s="156">
        <v>-0.75</v>
      </c>
      <c r="H22" s="157">
        <v>-6.1314584695879581E-3</v>
      </c>
    </row>
    <row r="23" spans="2:8">
      <c r="B23" s="145" t="s">
        <v>71</v>
      </c>
      <c r="C23" s="152">
        <v>121.57000000000001</v>
      </c>
      <c r="D23" s="153">
        <v>-1.289999999999992</v>
      </c>
      <c r="E23" s="154">
        <v>-1.0499755819632028E-2</v>
      </c>
      <c r="F23" s="155">
        <v>123.55</v>
      </c>
      <c r="G23" s="156">
        <v>-2.2700000000000102</v>
      </c>
      <c r="H23" s="157">
        <v>-1.8041646797011701E-2</v>
      </c>
    </row>
    <row r="24" spans="2:8">
      <c r="B24" s="145" t="s">
        <v>72</v>
      </c>
      <c r="C24" s="152">
        <v>119.17</v>
      </c>
      <c r="D24" s="153">
        <v>1.0799999999999983</v>
      </c>
      <c r="E24" s="154">
        <v>9.1455669404691964E-3</v>
      </c>
      <c r="F24" s="155">
        <v>126.96000000000001</v>
      </c>
      <c r="G24" s="156">
        <v>2.6200000000000045</v>
      </c>
      <c r="H24" s="157">
        <v>2.1071256232909841E-2</v>
      </c>
    </row>
    <row r="25" spans="2:8">
      <c r="B25" s="145" t="s">
        <v>73</v>
      </c>
      <c r="C25" s="152">
        <v>125.80900000000001</v>
      </c>
      <c r="D25" s="153">
        <v>1.3369</v>
      </c>
      <c r="E25" s="154">
        <v>1.0740559531011273E-2</v>
      </c>
      <c r="F25" s="155">
        <v>127.81070000000001</v>
      </c>
      <c r="G25" s="156">
        <v>0.75660000000000593</v>
      </c>
      <c r="H25" s="157">
        <v>5.9549436027646063E-3</v>
      </c>
    </row>
    <row r="26" spans="2:8">
      <c r="B26" s="145" t="s">
        <v>74</v>
      </c>
      <c r="C26" s="152" t="s">
        <v>103</v>
      </c>
      <c r="D26" s="153" t="s">
        <v>103</v>
      </c>
      <c r="E26" s="154" t="s">
        <v>115</v>
      </c>
      <c r="F26" s="152" t="s">
        <v>103</v>
      </c>
      <c r="G26" s="153" t="s">
        <v>103</v>
      </c>
      <c r="H26" s="209" t="s">
        <v>103</v>
      </c>
    </row>
    <row r="27" spans="2:8">
      <c r="B27" s="145" t="s">
        <v>75</v>
      </c>
      <c r="C27" s="152">
        <v>115.4</v>
      </c>
      <c r="D27" s="153">
        <v>-0.12999999999999545</v>
      </c>
      <c r="E27" s="154">
        <v>-1.1252488531117155E-3</v>
      </c>
      <c r="F27" s="155">
        <v>116.54</v>
      </c>
      <c r="G27" s="156">
        <v>-0.12999999999999545</v>
      </c>
      <c r="H27" s="157">
        <v>-1.114253878460536E-3</v>
      </c>
    </row>
    <row r="28" spans="2:8">
      <c r="B28" s="145" t="s">
        <v>76</v>
      </c>
      <c r="C28" s="152">
        <v>134.74</v>
      </c>
      <c r="D28" s="153">
        <v>0.43999999999999773</v>
      </c>
      <c r="E28" s="154">
        <v>3.2762472077438876E-3</v>
      </c>
      <c r="F28" s="155">
        <v>146.54</v>
      </c>
      <c r="G28" s="156">
        <v>0.31999999999999318</v>
      </c>
      <c r="H28" s="157">
        <v>2.1884831076459665E-3</v>
      </c>
    </row>
    <row r="29" spans="2:8">
      <c r="B29" s="145" t="s">
        <v>77</v>
      </c>
      <c r="C29" s="152">
        <v>113.6388</v>
      </c>
      <c r="D29" s="153">
        <v>0.287399999999991</v>
      </c>
      <c r="E29" s="154">
        <v>2.5354781678919025E-3</v>
      </c>
      <c r="F29" s="155">
        <v>115.956</v>
      </c>
      <c r="G29" s="156">
        <v>0.49599999999999511</v>
      </c>
      <c r="H29" s="157">
        <v>4.2958600381084455E-3</v>
      </c>
    </row>
    <row r="30" spans="2:8">
      <c r="B30" s="145" t="s">
        <v>78</v>
      </c>
      <c r="C30" s="152">
        <v>144</v>
      </c>
      <c r="D30" s="153">
        <v>0</v>
      </c>
      <c r="E30" s="154">
        <v>0</v>
      </c>
      <c r="F30" s="155">
        <v>147</v>
      </c>
      <c r="G30" s="156">
        <v>0</v>
      </c>
      <c r="H30" s="157">
        <v>0</v>
      </c>
    </row>
    <row r="31" spans="2:8">
      <c r="B31" s="145" t="s">
        <v>79</v>
      </c>
      <c r="C31" s="152">
        <v>115.4008</v>
      </c>
      <c r="D31" s="153">
        <v>-6.3406000000000091</v>
      </c>
      <c r="E31" s="154">
        <v>-5.208252903285171E-2</v>
      </c>
      <c r="F31" s="155">
        <v>111.62560000000001</v>
      </c>
      <c r="G31" s="156">
        <v>-8.7673000000000059</v>
      </c>
      <c r="H31" s="157">
        <v>-7.2822400656517128E-2</v>
      </c>
    </row>
    <row r="32" spans="2:8">
      <c r="B32" s="158" t="s">
        <v>80</v>
      </c>
      <c r="C32" s="152">
        <v>139.02000000000001</v>
      </c>
      <c r="D32" s="153">
        <v>-0.18000000000000682</v>
      </c>
      <c r="E32" s="154">
        <v>-1.293103448275934E-3</v>
      </c>
      <c r="F32" s="155">
        <v>153.47</v>
      </c>
      <c r="G32" s="156">
        <v>-0.62999999999999545</v>
      </c>
      <c r="H32" s="157">
        <v>-4.0882543802724935E-3</v>
      </c>
    </row>
    <row r="33" spans="1:100">
      <c r="B33" s="145" t="s">
        <v>81</v>
      </c>
      <c r="C33" s="152">
        <v>121.16</v>
      </c>
      <c r="D33" s="153">
        <v>-1.1700000000000017</v>
      </c>
      <c r="E33" s="154">
        <v>-9.5642933049947532E-3</v>
      </c>
      <c r="F33" s="155">
        <v>124.61</v>
      </c>
      <c r="G33" s="156">
        <v>1.3699999999999903</v>
      </c>
      <c r="H33" s="157">
        <v>1.1116520610191527E-2</v>
      </c>
    </row>
    <row r="34" spans="1:100">
      <c r="B34" s="145" t="s">
        <v>82</v>
      </c>
      <c r="C34" s="152">
        <v>158.86000000000001</v>
      </c>
      <c r="D34" s="153">
        <v>0.10000000000002274</v>
      </c>
      <c r="E34" s="154">
        <v>6.2988158226273683E-4</v>
      </c>
      <c r="F34" s="155">
        <v>164.36</v>
      </c>
      <c r="G34" s="156">
        <v>-9.0000000000003411E-2</v>
      </c>
      <c r="H34" s="157">
        <v>-5.4727880814842145E-4</v>
      </c>
    </row>
    <row r="35" spans="1:100">
      <c r="B35" s="145" t="s">
        <v>83</v>
      </c>
      <c r="C35" s="152">
        <v>198.03970000000001</v>
      </c>
      <c r="D35" s="153">
        <v>0.27389999999999759</v>
      </c>
      <c r="E35" s="154">
        <v>1.3849715168143817E-3</v>
      </c>
      <c r="F35" s="155">
        <v>199.8202</v>
      </c>
      <c r="G35" s="156">
        <v>-1.0141000000000133</v>
      </c>
      <c r="H35" s="157">
        <v>-5.0494362765723944E-3</v>
      </c>
    </row>
    <row r="36" spans="1:100" ht="15.75" thickBot="1">
      <c r="B36" s="159" t="s">
        <v>84</v>
      </c>
      <c r="C36" s="210">
        <v>128.04187635022851</v>
      </c>
      <c r="D36" s="211">
        <v>2.6718352721246674E-2</v>
      </c>
      <c r="E36" s="212">
        <v>2.0871241452335987E-4</v>
      </c>
      <c r="F36" s="213">
        <v>133.85418841756922</v>
      </c>
      <c r="G36" s="214">
        <v>-0.23305458283192593</v>
      </c>
      <c r="H36" s="215">
        <v>-1.7380816967892398E-3</v>
      </c>
    </row>
    <row r="37" spans="1:100">
      <c r="B37" s="160"/>
    </row>
    <row r="38" spans="1:100">
      <c r="B38" t="s">
        <v>85</v>
      </c>
    </row>
    <row r="40" spans="1:100">
      <c r="B40" s="4" t="s">
        <v>86</v>
      </c>
    </row>
    <row r="41" spans="1:100">
      <c r="B41" s="4"/>
    </row>
    <row r="42" spans="1:100">
      <c r="B42" s="4"/>
    </row>
    <row r="43" spans="1:100" ht="18.75">
      <c r="A43" s="161" t="s">
        <v>87</v>
      </c>
      <c r="F43" s="162"/>
    </row>
    <row r="44" spans="1:100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4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163"/>
      <c r="BR44" s="163"/>
      <c r="BS44" s="163"/>
      <c r="BT44" s="163"/>
      <c r="BU44" s="163"/>
      <c r="BV44" s="163"/>
      <c r="BW44" s="163"/>
      <c r="BX44" s="163"/>
      <c r="BY44" s="163"/>
      <c r="BZ44" s="163"/>
      <c r="CA44" s="163"/>
      <c r="CB44" s="163"/>
      <c r="CC44" s="163"/>
      <c r="CD44" s="163"/>
      <c r="CE44" s="163"/>
      <c r="CF44" s="163"/>
      <c r="CG44" s="163"/>
      <c r="CH44" s="163"/>
      <c r="CI44" s="163"/>
      <c r="CJ44" s="163"/>
      <c r="CK44" s="163"/>
      <c r="CL44" s="163"/>
      <c r="CM44" s="163"/>
      <c r="CN44" s="163"/>
      <c r="CO44" s="163"/>
      <c r="CP44" s="163"/>
      <c r="CQ44" s="163"/>
      <c r="CR44" s="163"/>
      <c r="CS44" s="163"/>
      <c r="CT44" s="163"/>
      <c r="CU44" s="163"/>
      <c r="CV44" s="163"/>
    </row>
    <row r="45" spans="1:100">
      <c r="A45" s="165"/>
      <c r="B45" s="167">
        <v>2020</v>
      </c>
      <c r="C45" s="167">
        <v>2021</v>
      </c>
    </row>
    <row r="46" spans="1:100">
      <c r="A46" s="166" t="s">
        <v>88</v>
      </c>
      <c r="B46" s="167">
        <v>53</v>
      </c>
      <c r="C46" s="167">
        <v>1</v>
      </c>
      <c r="D46" s="167">
        <v>2</v>
      </c>
      <c r="E46" s="167">
        <v>3</v>
      </c>
    </row>
    <row r="47" spans="1:100">
      <c r="A47" s="168" t="s">
        <v>89</v>
      </c>
      <c r="B47" s="169">
        <v>127.97630417532197</v>
      </c>
      <c r="C47" s="169">
        <v>127.65270482966349</v>
      </c>
      <c r="D47" s="169">
        <v>128.01515799750726</v>
      </c>
      <c r="E47" s="169">
        <v>128.04187635022851</v>
      </c>
    </row>
    <row r="48" spans="1:100">
      <c r="A48" s="168" t="s">
        <v>90</v>
      </c>
      <c r="B48" s="169">
        <v>199.38380000000001</v>
      </c>
      <c r="C48" s="169">
        <v>199.64320000000001</v>
      </c>
      <c r="D48" s="169">
        <v>197.76580000000001</v>
      </c>
      <c r="E48" s="169">
        <v>198.03970000000001</v>
      </c>
    </row>
    <row r="49" spans="1:106">
      <c r="A49" s="168" t="s">
        <v>91</v>
      </c>
      <c r="B49" s="169">
        <v>86.8</v>
      </c>
      <c r="C49" s="169">
        <v>87.8</v>
      </c>
      <c r="D49" s="169">
        <v>102.99000000000001</v>
      </c>
      <c r="E49" s="169">
        <v>103</v>
      </c>
    </row>
    <row r="50" spans="1:106">
      <c r="A50" s="168" t="s">
        <v>92</v>
      </c>
      <c r="B50" s="169">
        <v>140</v>
      </c>
      <c r="C50" s="169">
        <v>139</v>
      </c>
      <c r="D50" s="169">
        <v>139.20000000000002</v>
      </c>
      <c r="E50" s="169">
        <v>139.02000000000001</v>
      </c>
    </row>
    <row r="51" spans="1:106">
      <c r="A51" s="171"/>
      <c r="B51" s="172"/>
      <c r="C51" s="172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3"/>
      <c r="BR51" s="173"/>
      <c r="BS51" s="173"/>
      <c r="BT51" s="173"/>
      <c r="BU51" s="173"/>
      <c r="BV51" s="173"/>
      <c r="BW51" s="173"/>
      <c r="BX51" s="173"/>
      <c r="BY51" s="173"/>
      <c r="BZ51" s="173"/>
      <c r="CA51" s="173"/>
      <c r="CB51" s="173"/>
      <c r="CC51" s="173"/>
      <c r="CD51" s="173"/>
      <c r="CE51" s="173"/>
      <c r="CF51" s="173"/>
      <c r="CG51" s="173"/>
      <c r="CH51" s="173"/>
      <c r="CI51" s="173"/>
      <c r="CJ51" s="173"/>
      <c r="CK51" s="173"/>
      <c r="CL51" s="173"/>
      <c r="CM51" s="173"/>
      <c r="CN51" s="173"/>
      <c r="CO51" s="170"/>
      <c r="CP51" s="170"/>
      <c r="CQ51" s="170"/>
      <c r="CR51" s="170"/>
      <c r="CS51" s="170"/>
      <c r="CT51" s="170"/>
      <c r="CU51" s="170"/>
      <c r="CV51" s="170"/>
      <c r="CW51" s="170"/>
      <c r="CX51" s="170"/>
      <c r="CY51" s="170"/>
      <c r="CZ51" s="170"/>
      <c r="DA51" s="170"/>
      <c r="DB51" s="170"/>
    </row>
    <row r="53" spans="1:106">
      <c r="B53" s="4" t="s">
        <v>93</v>
      </c>
    </row>
    <row r="54" spans="1:106">
      <c r="B54" s="4"/>
    </row>
    <row r="55" spans="1:106">
      <c r="B55" s="4"/>
    </row>
    <row r="56" spans="1:106" ht="18.75">
      <c r="A56" s="161" t="s">
        <v>94</v>
      </c>
      <c r="F56" s="174"/>
    </row>
    <row r="58" spans="1:106">
      <c r="B58" s="167">
        <v>2020</v>
      </c>
    </row>
    <row r="59" spans="1:106">
      <c r="A59" s="175" t="s">
        <v>88</v>
      </c>
      <c r="B59" s="167">
        <v>53</v>
      </c>
      <c r="C59" s="167">
        <v>1</v>
      </c>
      <c r="D59" s="167">
        <v>2</v>
      </c>
      <c r="E59" s="167">
        <v>3</v>
      </c>
    </row>
    <row r="60" spans="1:106">
      <c r="A60" s="176" t="s">
        <v>89</v>
      </c>
      <c r="B60" s="169">
        <v>133.47850112314481</v>
      </c>
      <c r="C60" s="169">
        <v>133.17084885679904</v>
      </c>
      <c r="D60" s="169">
        <v>134.05397284396309</v>
      </c>
      <c r="E60" s="169">
        <v>133.85418841756922</v>
      </c>
    </row>
    <row r="61" spans="1:106">
      <c r="A61" s="176" t="s">
        <v>90</v>
      </c>
      <c r="B61" s="169">
        <v>203.75710000000001</v>
      </c>
      <c r="C61" s="169">
        <v>202.92420000000001</v>
      </c>
      <c r="D61" s="169">
        <v>200.83430000000001</v>
      </c>
      <c r="E61" s="169">
        <v>199.8202</v>
      </c>
    </row>
    <row r="62" spans="1:106">
      <c r="A62" s="176" t="s">
        <v>91</v>
      </c>
      <c r="B62" s="169">
        <v>97.2</v>
      </c>
      <c r="C62" s="169">
        <v>97.4</v>
      </c>
      <c r="D62" s="169">
        <v>113.37</v>
      </c>
      <c r="E62" s="169">
        <v>111.62560000000001</v>
      </c>
    </row>
    <row r="63" spans="1:106">
      <c r="A63" s="176" t="s">
        <v>92</v>
      </c>
      <c r="B63" s="169">
        <v>153</v>
      </c>
      <c r="C63" s="169">
        <v>153</v>
      </c>
      <c r="D63" s="169">
        <v>154.1</v>
      </c>
      <c r="E63" s="169">
        <v>153.47</v>
      </c>
    </row>
    <row r="66" spans="2:2">
      <c r="B66" s="4" t="s">
        <v>101</v>
      </c>
    </row>
    <row r="90" spans="2:2">
      <c r="B90" s="4" t="s">
        <v>102</v>
      </c>
    </row>
    <row r="115" spans="2:7">
      <c r="B115" s="4" t="s">
        <v>116</v>
      </c>
    </row>
    <row r="117" spans="2:7" ht="15.75" thickBot="1"/>
    <row r="118" spans="2:7" ht="23.25" thickBot="1">
      <c r="B118" s="177" t="s">
        <v>104</v>
      </c>
      <c r="C118" s="178"/>
      <c r="D118" s="179">
        <v>3</v>
      </c>
      <c r="E118" s="180" t="s">
        <v>95</v>
      </c>
      <c r="F118" s="181" t="s">
        <v>96</v>
      </c>
      <c r="G118" s="182" t="s">
        <v>97</v>
      </c>
    </row>
    <row r="119" spans="2:7">
      <c r="B119" s="183" t="s">
        <v>55</v>
      </c>
      <c r="C119" s="184"/>
      <c r="D119" s="185">
        <v>133.85418841756922</v>
      </c>
      <c r="E119" s="186">
        <v>-1.7380816967892398E-3</v>
      </c>
      <c r="F119" s="187">
        <v>3.6701975843804746E-3</v>
      </c>
      <c r="G119" s="188">
        <v>-0.2783136403572759</v>
      </c>
    </row>
    <row r="120" spans="2:7">
      <c r="B120" s="189" t="s">
        <v>54</v>
      </c>
      <c r="C120" s="190"/>
      <c r="D120" s="191">
        <v>128.04187635022851</v>
      </c>
      <c r="E120" s="192">
        <v>2.0871241452335987E-4</v>
      </c>
      <c r="F120" s="193">
        <v>-4.2140897363118768E-4</v>
      </c>
      <c r="G120" s="194">
        <v>-0.30527646187652124</v>
      </c>
    </row>
    <row r="121" spans="2:7" ht="15.75" thickBot="1">
      <c r="B121" s="195" t="s">
        <v>98</v>
      </c>
      <c r="C121" s="196"/>
      <c r="D121" s="197">
        <v>155.85908873190095</v>
      </c>
      <c r="E121" s="198">
        <v>-6.4634524526319126E-4</v>
      </c>
      <c r="F121" s="199">
        <v>3.4491181456361986E-3</v>
      </c>
      <c r="G121" s="200">
        <v>-0.26280586558759056</v>
      </c>
    </row>
    <row r="122" spans="2:7" ht="15.75" thickBot="1">
      <c r="B122" s="201" t="s">
        <v>99</v>
      </c>
      <c r="C122" s="202"/>
      <c r="D122" s="203">
        <v>131.92850579645463</v>
      </c>
      <c r="E122" s="204">
        <v>-1.1129162571275053E-3</v>
      </c>
      <c r="F122" s="205">
        <v>2.3508905624065601E-3</v>
      </c>
      <c r="G122" s="206">
        <v>-0.27730250876244389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TRŽNO POROČILO</vt:lpstr>
      <vt:lpstr>cena_zakol_2021 (S) </vt:lpstr>
      <vt:lpstr>cena_zakol_2021 (E)</vt:lpstr>
      <vt:lpstr>cena_zakol_2021(U)</vt:lpstr>
      <vt:lpstr>cena_zakol_2021_(R)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2021-02-02T12:46:12Z</dcterms:modified>
</cp:coreProperties>
</file>