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T-Z\VeckoM74\Documents\My Documents\SKT\objava_silver stripe\Poročila po tržnih redih\"/>
    </mc:Choice>
  </mc:AlternateContent>
  <xr:revisionPtr revIDLastSave="0" documentId="8_{49B84438-E464-494D-8350-D8B833EDAC73}" xr6:coauthVersionLast="45" xr6:coauthVersionMax="45" xr10:uidLastSave="{00000000-0000-0000-0000-000000000000}"/>
  <bookViews>
    <workbookView xWindow="25080" yWindow="270" windowWidth="19440" windowHeight="1500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4" l="1"/>
  <c r="E30" i="4" l="1"/>
  <c r="D30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<sst xmlns="http://schemas.openxmlformats.org/spreadsheetml/2006/main" count="222" uniqueCount="126">
  <si>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</si>
  <si>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</si>
  <si>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</si>
  <si>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</si>
  <si>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</si>
  <si>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</si>
  <si>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</si>
  <si>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</si>
  <si>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</si>
  <si>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</si>
  <si>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</si>
  <si>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</si>
  <si>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</si>
  <si>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</si>
  <si>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</si>
  <si>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</si>
  <si>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</si>
  <si>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</si>
  <si>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</si>
  <si>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</si>
  <si>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</si>
  <si>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</si>
  <si>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</si>
  <si>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</si>
  <si>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</si>
  <si>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</si>
  <si>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</si>
  <si>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</si>
  <si>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</si>
  <si>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</si>
  <si>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</si>
  <si>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</si>
  <si>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</si>
  <si>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</si>
  <si>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</si>
  <si>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</si>
  <si>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</si>
  <si>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</si>
  <si>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</si>
  <si>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</si>
  <si>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</si>
  <si>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</si>
  <si>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</si>
  <si>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</si>
  <si>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</si>
  <si>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</si>
  <si>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</si>
  <si>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</si>
  <si>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</si>
  <si>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</si>
  <si>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</si>
  <si>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</si>
  <si>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</si>
  <si>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</si>
  <si>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</si>
  <si>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</si>
  <si>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</si>
  <si>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</si>
  <si>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</si>
  <si>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</si>
  <si>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</si>
  <si>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</si>
  <si>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</si>
  <si>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</si>
  <si>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</si>
  <si>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</si>
  <si>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</si>
  <si>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</si>
  <si>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</si>
  <si>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</si>
  <si>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</si>
  <si>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</si>
  <si>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</si>
  <si>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</si>
  <si>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</si>
  <si>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</si>
  <si>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</si>
  <si>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</si>
  <si>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</si>
  <si>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</si>
  <si>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</si>
  <si>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</si>
  <si>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</si>
  <si>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</si>
  <si>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</si>
  <si>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</si>
  <si>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</si>
  <si>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</si>
  <si>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</si>
  <si>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</si>
  <si>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</si>
  <si>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</si>
  <si>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</si>
  <si>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</si>
  <si>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</si>
  <si>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</si>
  <si>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</si>
  <si>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</si>
  <si>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</si>
  <si>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</si>
  <si>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</si>
  <si>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</si>
  <si>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</si>
  <si>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</si>
  <si>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</si>
  <si>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</si>
  <si>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</si>
  <si>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</si>
  <si>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</si>
  <si>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</si>
  <si>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</si>
  <si>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</si>
  <si>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</si>
  <si>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</si>
  <si>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</si>
  <si>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</si>
  <si>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</si>
  <si>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</si>
  <si>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</si>
  <si>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</si>
  <si>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</si>
  <si>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30. teden (26.7.2021-1.8.2021)</t>
  </si>
  <si>
    <t>Številka: 3305-5/2021/220</t>
  </si>
  <si>
    <t>N.Z.</t>
  </si>
  <si>
    <t xml:space="preserve">N.P. </t>
  </si>
  <si>
    <t>* 29.,30.teden ni bilo zakola kategorije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</si>
</sst>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60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horizontal="center" vertical="center"/>
    </xf>
    <xf numFmtId="0" fontId="42" fillId="35" borderId="62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vertical="center"/>
    </xf>
    <xf numFmtId="0" fontId="42" fillId="35" borderId="62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66" xfId="0" applyFont="1" applyFill="1" applyBorder="1" applyAlignment="1">
      <alignment horizontal="center" vertical="center"/>
    </xf>
    <xf numFmtId="0" fontId="42" fillId="35" borderId="53" xfId="0" applyFont="1" applyFill="1" applyBorder="1" applyAlignment="1">
      <alignment vertical="center"/>
    </xf>
    <xf numFmtId="0" fontId="42" fillId="35" borderId="67" xfId="0" applyFont="1" applyFill="1" applyBorder="1" applyAlignment="1">
      <alignment vertical="center"/>
    </xf>
    <xf numFmtId="0" fontId="23" fillId="35" borderId="55" xfId="0" applyFont="1" applyFill="1" applyBorder="1" applyAlignment="1" applyProtection="1">
      <alignment horizontal="center" wrapText="1"/>
    </xf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2" fontId="0" fillId="0" borderId="56" xfId="0" applyNumberFormat="1" applyBorder="1" applyAlignment="1">
      <alignment horizontal="center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68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</cellXfs>
  <cellStyles count="5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00000000-0005-0000-0000-00001B000000}"/>
    <cellStyle name="Navadno 3" xfId="41" xr:uid="{00000000-0005-0000-0000-00001C000000}"/>
    <cellStyle name="Navadno 3 2" xfId="50" xr:uid="{00000000-0005-0000-0000-00001D000000}"/>
    <cellStyle name="Navadno 4" xfId="51" xr:uid="{00000000-0005-0000-0000-00001E000000}"/>
    <cellStyle name="Navadno_pork-r2001-6" xfId="48" xr:uid="{00000000-0005-0000-0000-00001F000000}"/>
    <cellStyle name="Nevtralno" xfId="8" builtinId="28" customBuiltin="1"/>
    <cellStyle name="Normal 2" xfId="46" xr:uid="{00000000-0005-0000-0000-000021000000}"/>
    <cellStyle name="Normal 2 2" xfId="52" xr:uid="{00000000-0005-0000-0000-000022000000}"/>
    <cellStyle name="Normal 3" xfId="45" xr:uid="{00000000-0005-0000-0000-000023000000}"/>
    <cellStyle name="Normal 3 2" xfId="53" xr:uid="{00000000-0005-0000-0000-000024000000}"/>
    <cellStyle name="Normal 4" xfId="54" xr:uid="{00000000-0005-0000-0000-000025000000}"/>
    <cellStyle name="Normal 5" xfId="56" xr:uid="{00000000-0005-0000-0000-000026000000}"/>
    <cellStyle name="Odstotek 2" xfId="44" xr:uid="{00000000-0005-0000-0000-000027000000}"/>
    <cellStyle name="Odstotek 2 2" xfId="47" xr:uid="{00000000-0005-0000-0000-000028000000}"/>
    <cellStyle name="Opomba 2" xfId="43" xr:uid="{00000000-0005-0000-0000-000029000000}"/>
    <cellStyle name="Opozorilo" xfId="14" builtinId="11" customBuiltin="1"/>
    <cellStyle name="Percent 2" xfId="55" xr:uid="{00000000-0005-0000-0000-00002B000000}"/>
    <cellStyle name="Percent 3" xfId="57" xr:uid="{00000000-0005-0000-0000-00002C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9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'!$B$62:$B$113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'!$E$62:$E$113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'!$B$62:$B$113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'!$F$62:$F$113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'!$G$61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'!$B$62:$B$113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'!$G$62:$G$113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12648"/>
        <c:axId val="216611080"/>
      </c:lineChart>
      <c:catAx>
        <c:axId val="21661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11080"/>
        <c:crosses val="autoZero"/>
        <c:auto val="1"/>
        <c:lblAlgn val="ctr"/>
        <c:lblOffset val="100"/>
        <c:noMultiLvlLbl val="0"/>
      </c:catAx>
      <c:valAx>
        <c:axId val="21661108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1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'cena_zakol_2021 (S) '!$F$5:$F$34</c:f>
              <c:numCache>
                <c:formatCode>#,##0</c:formatCode>
                <c:ptCount val="30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6611472"/>
        <c:axId val="47922000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'cena_zakol_2021 (S) '!$G$5:$G$34</c:f>
              <c:numCache>
                <c:formatCode>0.00_ ;[Red]\-0.00\ </c:formatCode>
                <c:ptCount val="30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23568"/>
        <c:axId val="47923176"/>
      </c:lineChart>
      <c:catAx>
        <c:axId val="216611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2000"/>
        <c:crosses val="autoZero"/>
        <c:auto val="1"/>
        <c:lblAlgn val="ctr"/>
        <c:lblOffset val="100"/>
        <c:noMultiLvlLbl val="0"/>
      </c:catAx>
      <c:valAx>
        <c:axId val="47922000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11472"/>
        <c:crosses val="autoZero"/>
        <c:crossBetween val="between"/>
      </c:valAx>
      <c:valAx>
        <c:axId val="479231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3568"/>
        <c:crosses val="max"/>
        <c:crossBetween val="between"/>
      </c:valAx>
      <c:catAx>
        <c:axId val="4792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23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'cena_zakol_2021 (E)'!$F$5:$F$34</c:f>
              <c:numCache>
                <c:formatCode>#,##0</c:formatCode>
                <c:ptCount val="30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922784"/>
        <c:axId val="4792552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'cena_zakol_2021 (E)'!$G$5:$G$34</c:f>
              <c:numCache>
                <c:formatCode>0.00_ ;[Red]\-0.00\ </c:formatCode>
                <c:ptCount val="30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23960"/>
        <c:axId val="47922392"/>
      </c:lineChart>
      <c:catAx>
        <c:axId val="4792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5528"/>
        <c:crossesAt val="0"/>
        <c:auto val="1"/>
        <c:lblAlgn val="ctr"/>
        <c:lblOffset val="100"/>
        <c:noMultiLvlLbl val="0"/>
      </c:catAx>
      <c:valAx>
        <c:axId val="47925528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2784"/>
        <c:crosses val="autoZero"/>
        <c:crossBetween val="between"/>
        <c:majorUnit val="20000"/>
        <c:minorUnit val="10000"/>
      </c:valAx>
      <c:valAx>
        <c:axId val="47922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3960"/>
        <c:crosses val="max"/>
        <c:crossBetween val="between"/>
      </c:valAx>
      <c:catAx>
        <c:axId val="4792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22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(E)'!$E$61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(E)'!$B$62:$B$114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(E)'!$E$62:$E$114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(E)'!$B$62:$B$114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(E)'!$F$62:$F$114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(E)'!$B$62:$B$114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(E)'!$G$62:$G$114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24352"/>
        <c:axId val="890807528"/>
      </c:lineChart>
      <c:catAx>
        <c:axId val="47924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807528"/>
        <c:crosses val="autoZero"/>
        <c:auto val="1"/>
        <c:lblAlgn val="ctr"/>
        <c:lblOffset val="100"/>
        <c:noMultiLvlLbl val="0"/>
      </c:catAx>
      <c:valAx>
        <c:axId val="8908075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'cena_zakol_2021(U)'!$E$4:$E$33</c:f>
              <c:numCache>
                <c:formatCode>#,##0</c:formatCode>
                <c:ptCount val="30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808704"/>
        <c:axId val="89080948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'cena_zakol_2021(U)'!$F$4:$F$33</c:f>
              <c:numCache>
                <c:formatCode>0.00_ ;[Red]\-0.00\ </c:formatCode>
                <c:ptCount val="30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809880"/>
        <c:axId val="890807920"/>
      </c:lineChart>
      <c:catAx>
        <c:axId val="89080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809488"/>
        <c:crosses val="autoZero"/>
        <c:auto val="1"/>
        <c:lblAlgn val="ctr"/>
        <c:lblOffset val="100"/>
        <c:noMultiLvlLbl val="0"/>
      </c:catAx>
      <c:valAx>
        <c:axId val="89080948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808704"/>
        <c:crosses val="autoZero"/>
        <c:crossBetween val="between"/>
      </c:valAx>
      <c:valAx>
        <c:axId val="89080792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809880"/>
        <c:crosses val="max"/>
        <c:crossBetween val="between"/>
      </c:valAx>
      <c:catAx>
        <c:axId val="890809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0807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'cena_zakol_2021_(R)'!$E$4:$E$32</c:f>
              <c:numCache>
                <c:formatCode>#,##0</c:formatCode>
                <c:ptCount val="29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808312"/>
        <c:axId val="89080713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'cena_zakol_2021_(R)'!$F$4:$F$32</c:f>
              <c:numCache>
                <c:formatCode>General</c:formatCode>
                <c:ptCount val="29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94752"/>
        <c:axId val="890809096"/>
      </c:lineChart>
      <c:catAx>
        <c:axId val="890808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807136"/>
        <c:crosses val="autoZero"/>
        <c:auto val="1"/>
        <c:lblAlgn val="ctr"/>
        <c:lblOffset val="100"/>
        <c:noMultiLvlLbl val="0"/>
      </c:catAx>
      <c:valAx>
        <c:axId val="89080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0808312"/>
        <c:crosses val="autoZero"/>
        <c:crossBetween val="between"/>
      </c:valAx>
      <c:valAx>
        <c:axId val="89080909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94752"/>
        <c:crosses val="max"/>
        <c:crossBetween val="between"/>
      </c:valAx>
      <c:catAx>
        <c:axId val="57749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0809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S'!$C$47:$AE$47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'EU CENE E in S'!$C$48:$AE$48</c:f>
              <c:numCache>
                <c:formatCode>0.00</c:formatCode>
                <c:ptCount val="29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S'!$C$47:$AE$47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'EU CENE E in S'!$C$49:$AE$49</c:f>
              <c:numCache>
                <c:formatCode>0.00</c:formatCode>
                <c:ptCount val="29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S'!$C$47:$AE$47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'EU CENE E in S'!$C$50:$AE$50</c:f>
              <c:numCache>
                <c:formatCode>0.00</c:formatCode>
                <c:ptCount val="29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S'!$C$47:$AE$47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'EU CENE E in S'!$C$51:$AE$51</c:f>
              <c:numCache>
                <c:formatCode>0.00</c:formatCode>
                <c:ptCount val="29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95144"/>
        <c:axId val="577497104"/>
      </c:lineChart>
      <c:catAx>
        <c:axId val="577495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97104"/>
        <c:crosses val="autoZero"/>
        <c:auto val="1"/>
        <c:lblAlgn val="ctr"/>
        <c:lblOffset val="100"/>
        <c:noMultiLvlLbl val="0"/>
      </c:catAx>
      <c:valAx>
        <c:axId val="5774971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95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S'!$C$60:$AE$60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'EU CENE E in S'!$C$61:$AE$61</c:f>
              <c:numCache>
                <c:formatCode>0.00</c:formatCode>
                <c:ptCount val="29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S'!$C$60:$AE$60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'EU CENE E in S'!$C$62:$AE$62</c:f>
              <c:numCache>
                <c:formatCode>0.00</c:formatCode>
                <c:ptCount val="29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S'!$C$60:$AE$60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'EU CENE E in S'!$C$63:$AE$63</c:f>
              <c:numCache>
                <c:formatCode>0.00</c:formatCode>
                <c:ptCount val="29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S'!$C$60:$AE$60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'EU CENE E in S'!$C$64:$AE$64</c:f>
              <c:numCache>
                <c:formatCode>0.00</c:formatCode>
                <c:ptCount val="29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96320"/>
        <c:axId val="577495536"/>
      </c:lineChart>
      <c:catAx>
        <c:axId val="57749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95536"/>
        <c:crosses val="autoZero"/>
        <c:auto val="1"/>
        <c:lblAlgn val="ctr"/>
        <c:lblOffset val="100"/>
        <c:noMultiLvlLbl val="0"/>
      </c:catAx>
      <c:valAx>
        <c:axId val="57749553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118</xdr:row>
      <xdr:rowOff>80961</xdr:rowOff>
    </xdr:from>
    <xdr:to>
      <xdr:col>10</xdr:col>
      <xdr:colOff>85725</xdr:colOff>
      <xdr:row>138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37</xdr:row>
      <xdr:rowOff>19049</xdr:rowOff>
    </xdr:from>
    <xdr:to>
      <xdr:col>9</xdr:col>
      <xdr:colOff>590550</xdr:colOff>
      <xdr:row>56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37</xdr:row>
      <xdr:rowOff>9523</xdr:rowOff>
    </xdr:from>
    <xdr:to>
      <xdr:col>8</xdr:col>
      <xdr:colOff>314325</xdr:colOff>
      <xdr:row>56</xdr:row>
      <xdr:rowOff>57150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117</xdr:row>
      <xdr:rowOff>71436</xdr:rowOff>
    </xdr:from>
    <xdr:to>
      <xdr:col>7</xdr:col>
      <xdr:colOff>1543051</xdr:colOff>
      <xdr:row>135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36</xdr:row>
      <xdr:rowOff>19050</xdr:rowOff>
    </xdr:from>
    <xdr:to>
      <xdr:col>11</xdr:col>
      <xdr:colOff>371476</xdr:colOff>
      <xdr:row>62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35</xdr:row>
      <xdr:rowOff>19050</xdr:rowOff>
    </xdr:from>
    <xdr:to>
      <xdr:col>10</xdr:col>
      <xdr:colOff>590550</xdr:colOff>
      <xdr:row>51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KT\TIS%20-%20Tr&#382;ne%20cene\PRA&#352;I&#268;JE_meso\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44">
          <cell r="BN44">
            <v>178338</v>
          </cell>
        </row>
      </sheetData>
      <sheetData sheetId="2">
        <row r="44">
          <cell r="BO44">
            <v>95457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35" t="s">
        <v>0</v>
      </c>
      <c r="B1" s="39"/>
    </row>
    <row r="2" spans="1:6" ht="27" customHeight="1">
      <c r="A2" s="136" t="s">
        <v>1</v>
      </c>
      <c r="B2" s="137" t="s">
        <v>9</v>
      </c>
      <c r="C2" s="1"/>
      <c r="D2" s="1"/>
      <c r="E2" s="1"/>
      <c r="F2" s="1"/>
    </row>
    <row r="3" spans="1:6">
      <c r="A3" s="138" t="s">
        <v>2</v>
      </c>
      <c r="B3" s="39"/>
    </row>
    <row r="4" spans="1:6">
      <c r="A4" s="138" t="s">
        <v>3</v>
      </c>
      <c r="B4" s="39"/>
    </row>
    <row r="5" spans="1:6">
      <c r="A5" s="138" t="s">
        <v>4</v>
      </c>
      <c r="B5" s="39"/>
    </row>
    <row r="6" spans="1:6">
      <c r="A6" s="135" t="s">
        <v>5</v>
      </c>
      <c r="B6" s="39"/>
    </row>
    <row r="7" spans="1:6">
      <c r="A7" s="39"/>
      <c r="B7" s="39"/>
    </row>
    <row r="8" spans="1:6">
      <c r="A8" s="139" t="s">
        <v>6</v>
      </c>
      <c r="B8" s="39"/>
    </row>
    <row r="9" spans="1:6">
      <c r="A9" s="139" t="s">
        <v>7</v>
      </c>
      <c r="B9" s="39"/>
    </row>
    <row r="10" spans="1:6">
      <c r="A10" s="139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39" t="s">
        <v>121</v>
      </c>
      <c r="B13" s="39" t="s">
        <v>10</v>
      </c>
    </row>
    <row r="14" spans="1:6" ht="15.75">
      <c r="A14" s="139" t="s">
        <v>122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40"/>
      <c r="B18" s="140"/>
    </row>
    <row r="19" spans="1:2">
      <c r="A19" s="140"/>
      <c r="B19" s="140"/>
    </row>
    <row r="20" spans="1:2">
      <c r="A20" s="140"/>
      <c r="B20" s="1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7"/>
  <sheetViews>
    <sheetView topLeftCell="A126" workbookViewId="0">
      <selection activeCell="G95" sqref="G95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20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46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47">
        <v>-1.9609124779396137E-4</v>
      </c>
      <c r="AV5" s="7"/>
      <c r="AW5" s="8"/>
      <c r="AX5" s="26"/>
      <c r="AY5" s="27"/>
      <c r="AZ5" s="27"/>
      <c r="BA5" s="25"/>
    </row>
    <row r="6" spans="2:53">
      <c r="D6" s="146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47">
        <v>7.4529288702926966E-3</v>
      </c>
      <c r="AQ6" s="2"/>
      <c r="AR6" s="8"/>
      <c r="AS6" s="26"/>
      <c r="AT6" s="27"/>
      <c r="AU6" s="27"/>
      <c r="AV6" s="25"/>
    </row>
    <row r="7" spans="2:53">
      <c r="D7" s="146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47">
        <v>-4.0882543802724935E-3</v>
      </c>
      <c r="AQ7" s="2"/>
      <c r="AR7" s="8"/>
      <c r="AS7" s="26"/>
      <c r="AT7" s="27"/>
      <c r="AU7" s="27"/>
      <c r="AV7" s="25"/>
    </row>
    <row r="8" spans="2:53">
      <c r="D8" s="146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47">
        <v>5.4733824200170478E-3</v>
      </c>
      <c r="AQ8" s="2"/>
      <c r="AR8" s="8"/>
      <c r="AS8" s="26"/>
      <c r="AT8" s="27"/>
      <c r="AU8" s="27"/>
      <c r="AV8" s="25"/>
    </row>
    <row r="9" spans="2:53">
      <c r="D9" s="146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47">
        <v>8.424599831506896E-4</v>
      </c>
      <c r="AQ9" s="2"/>
      <c r="AR9" s="8"/>
      <c r="AS9" s="26"/>
      <c r="AT9" s="27"/>
      <c r="AU9" s="27"/>
      <c r="AV9" s="25"/>
    </row>
    <row r="10" spans="2:53">
      <c r="D10" s="146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47">
        <v>-7.8995078995078849E-3</v>
      </c>
      <c r="AQ10" s="2"/>
      <c r="AR10" s="8"/>
      <c r="AS10" s="26"/>
      <c r="AT10" s="27"/>
      <c r="AU10" s="27"/>
      <c r="AV10" s="25"/>
    </row>
    <row r="11" spans="2:53">
      <c r="D11" s="146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47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46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47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46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47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46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47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46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47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46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47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46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47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46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47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46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47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46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47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46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47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46">
        <v>18</v>
      </c>
      <c r="E22" s="60">
        <v>1998</v>
      </c>
      <c r="F22" s="6">
        <v>192317</v>
      </c>
      <c r="G22" s="3">
        <v>181.41</v>
      </c>
      <c r="H22" s="3">
        <v>0.5</v>
      </c>
      <c r="I22" s="147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46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47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46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47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46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47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46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47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46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47">
        <v>1.346395641240572E-2</v>
      </c>
      <c r="AP27" s="2"/>
      <c r="AQ27" s="8"/>
      <c r="AR27" s="26"/>
      <c r="AS27" s="27"/>
      <c r="AT27" s="27"/>
      <c r="AU27" s="25"/>
    </row>
    <row r="28" spans="3:47">
      <c r="D28" s="146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47">
        <v>-6.7717756526234352E-3</v>
      </c>
      <c r="AP28" s="2"/>
      <c r="AQ28" s="8"/>
      <c r="AR28" s="26"/>
      <c r="AS28" s="27"/>
      <c r="AT28" s="27"/>
      <c r="AU28" s="25"/>
    </row>
    <row r="29" spans="3:47">
      <c r="D29" s="146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47">
        <v>-2.1442698032684393E-2</v>
      </c>
      <c r="AP29" s="2"/>
      <c r="AQ29" s="8"/>
      <c r="AR29" s="26"/>
      <c r="AS29" s="27"/>
      <c r="AT29" s="27"/>
      <c r="AU29" s="25"/>
    </row>
    <row r="30" spans="3:47">
      <c r="D30" s="146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47">
        <v>2.8188490586107395E-3</v>
      </c>
      <c r="AP30" s="2"/>
      <c r="AQ30" s="8"/>
      <c r="AR30" s="26"/>
      <c r="AS30" s="27"/>
      <c r="AT30" s="27"/>
      <c r="AU30" s="25"/>
    </row>
    <row r="31" spans="3:47">
      <c r="D31" s="146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47">
        <v>5.3036329885847167E-5</v>
      </c>
      <c r="AP31" s="2"/>
      <c r="AQ31" s="8"/>
      <c r="AR31" s="26"/>
      <c r="AS31" s="27"/>
      <c r="AT31" s="27"/>
      <c r="AU31" s="25"/>
    </row>
    <row r="32" spans="3:47">
      <c r="D32" s="146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47">
        <v>1.591005515486632E-4</v>
      </c>
      <c r="AP32" s="2"/>
      <c r="AQ32" s="8"/>
      <c r="AR32" s="26"/>
      <c r="AS32" s="27"/>
      <c r="AT32" s="27"/>
      <c r="AU32" s="25"/>
    </row>
    <row r="33" spans="2:47">
      <c r="D33" s="146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47">
        <v>1.9619279919402821E-3</v>
      </c>
      <c r="AP33" s="2"/>
      <c r="AQ33" s="8"/>
      <c r="AR33" s="26"/>
      <c r="AS33" s="27"/>
      <c r="AT33" s="27"/>
      <c r="AU33" s="25"/>
    </row>
    <row r="34" spans="2:47">
      <c r="D34" s="146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47">
        <v>-1.2171888230314565E-3</v>
      </c>
      <c r="AP34" s="2"/>
      <c r="AQ34" s="8"/>
      <c r="AR34" s="26"/>
      <c r="AS34" s="27"/>
      <c r="AT34" s="27"/>
      <c r="AU34" s="25"/>
    </row>
    <row r="35" spans="2:47">
      <c r="E35" s="195"/>
      <c r="F35" s="190"/>
      <c r="G35" s="191"/>
      <c r="H35" s="191"/>
      <c r="I35" s="192"/>
      <c r="AP35" s="2"/>
      <c r="AQ35" s="8"/>
      <c r="AR35" s="26"/>
      <c r="AS35" s="27"/>
      <c r="AT35" s="27"/>
      <c r="AU35" s="25"/>
    </row>
    <row r="36" spans="2:47">
      <c r="B36" s="120" t="s">
        <v>97</v>
      </c>
      <c r="C36" s="4"/>
      <c r="AP36" s="2"/>
      <c r="AQ36" s="8"/>
      <c r="AR36" s="26"/>
      <c r="AS36" s="27"/>
      <c r="AT36" s="27"/>
      <c r="AU36" s="25"/>
    </row>
    <row r="37" spans="2:47">
      <c r="B37" s="4"/>
      <c r="AP37" s="2"/>
      <c r="AQ37" s="8"/>
      <c r="AR37" s="26"/>
      <c r="AS37" s="28"/>
      <c r="AT37" s="27"/>
      <c r="AU37" s="25"/>
    </row>
    <row r="38" spans="2:47">
      <c r="AP38" s="2"/>
      <c r="AQ38" s="8"/>
      <c r="AR38" s="26"/>
      <c r="AS38" s="28"/>
      <c r="AT38" s="27"/>
      <c r="AU38" s="25"/>
    </row>
    <row r="39" spans="2:47">
      <c r="AP39" s="2"/>
      <c r="AQ39" s="8"/>
      <c r="AR39" s="26"/>
      <c r="AS39" s="28"/>
      <c r="AT39" s="27"/>
      <c r="AU39" s="25"/>
    </row>
    <row r="40" spans="2:47">
      <c r="AP40" s="2"/>
      <c r="AQ40" s="8"/>
      <c r="AR40" s="26"/>
      <c r="AS40" s="28"/>
      <c r="AT40" s="27"/>
      <c r="AU40" s="25"/>
    </row>
    <row r="41" spans="2:47">
      <c r="AP41" s="2"/>
      <c r="AQ41" s="8"/>
      <c r="AR41" s="26"/>
      <c r="AS41" s="28"/>
      <c r="AT41" s="27"/>
      <c r="AU41" s="25"/>
    </row>
    <row r="42" spans="2:47">
      <c r="AP42" s="2"/>
      <c r="AQ42" s="8"/>
      <c r="AR42" s="26"/>
      <c r="AS42" s="28"/>
      <c r="AT42" s="27"/>
      <c r="AU42" s="25"/>
    </row>
    <row r="43" spans="2:47">
      <c r="AP43" s="2"/>
      <c r="AQ43" s="8"/>
      <c r="AR43" s="26"/>
      <c r="AS43" s="28"/>
      <c r="AT43" s="27"/>
      <c r="AU43" s="25"/>
    </row>
    <row r="58" spans="2:9">
      <c r="C58" s="4"/>
    </row>
    <row r="59" spans="2:9">
      <c r="B59" s="120" t="s">
        <v>90</v>
      </c>
    </row>
    <row r="60" spans="2:9" ht="15.75" thickBot="1">
      <c r="C60" s="57"/>
    </row>
    <row r="61" spans="2:9" ht="15.75" thickBot="1">
      <c r="B61" s="33" t="s">
        <v>20</v>
      </c>
      <c r="C61" s="49" t="s">
        <v>37</v>
      </c>
      <c r="D61" s="49" t="s">
        <v>24</v>
      </c>
      <c r="E61" s="34" t="s">
        <v>25</v>
      </c>
      <c r="F61" s="35" t="s">
        <v>26</v>
      </c>
      <c r="G61" s="36" t="s">
        <v>32</v>
      </c>
      <c r="H61" s="37" t="s">
        <v>30</v>
      </c>
      <c r="I61" s="38" t="s">
        <v>31</v>
      </c>
    </row>
    <row r="62" spans="2:9">
      <c r="B62" s="29">
        <v>1</v>
      </c>
      <c r="C62" s="50">
        <v>173.68</v>
      </c>
      <c r="D62" s="50">
        <v>163.34</v>
      </c>
      <c r="E62" s="13">
        <v>159.72</v>
      </c>
      <c r="F62" s="14">
        <v>219.3</v>
      </c>
      <c r="G62" s="16">
        <v>152.96</v>
      </c>
      <c r="H62" s="17">
        <v>-66.34</v>
      </c>
      <c r="I62" s="18">
        <v>-0.30250797993616052</v>
      </c>
    </row>
    <row r="63" spans="2:9">
      <c r="B63" s="30">
        <v>2</v>
      </c>
      <c r="C63" s="50">
        <v>174.76</v>
      </c>
      <c r="D63" s="50">
        <v>163.71</v>
      </c>
      <c r="E63" s="13">
        <v>160.94</v>
      </c>
      <c r="F63" s="14">
        <v>219.04</v>
      </c>
      <c r="G63" s="16">
        <v>154.1</v>
      </c>
      <c r="H63" s="17">
        <v>-64.94</v>
      </c>
      <c r="I63" s="19">
        <v>-0.29647552958363765</v>
      </c>
    </row>
    <row r="64" spans="2:9">
      <c r="B64" s="30">
        <v>3</v>
      </c>
      <c r="C64" s="50">
        <v>170.74</v>
      </c>
      <c r="D64" s="50">
        <v>160.29</v>
      </c>
      <c r="E64" s="13">
        <v>160.19</v>
      </c>
      <c r="F64" s="14">
        <v>210.06</v>
      </c>
      <c r="G64" s="16">
        <v>153.47</v>
      </c>
      <c r="H64" s="17">
        <v>-56.59</v>
      </c>
      <c r="I64" s="20">
        <v>-0.26939921927068455</v>
      </c>
    </row>
    <row r="65" spans="2:9">
      <c r="B65" s="30">
        <v>4</v>
      </c>
      <c r="C65" s="50">
        <v>171.07</v>
      </c>
      <c r="D65" s="50">
        <v>159.52000000000001</v>
      </c>
      <c r="E65" s="13">
        <v>158.96</v>
      </c>
      <c r="F65" s="14">
        <v>206.21</v>
      </c>
      <c r="G65" s="16">
        <v>154.31</v>
      </c>
      <c r="H65" s="17">
        <v>-51.900000000000006</v>
      </c>
      <c r="I65" s="20">
        <v>-0.25168517530672618</v>
      </c>
    </row>
    <row r="66" spans="2:9">
      <c r="B66" s="30">
        <v>5</v>
      </c>
      <c r="C66" s="50">
        <v>174.07</v>
      </c>
      <c r="D66" s="50">
        <v>158.99</v>
      </c>
      <c r="E66" s="13">
        <v>157.65</v>
      </c>
      <c r="F66" s="15">
        <v>206.26</v>
      </c>
      <c r="G66" s="16">
        <v>154.44</v>
      </c>
      <c r="H66" s="17">
        <v>-51.819999999999993</v>
      </c>
      <c r="I66" s="20">
        <v>-0.25123630369436634</v>
      </c>
    </row>
    <row r="67" spans="2:9">
      <c r="B67" s="30">
        <v>6</v>
      </c>
      <c r="C67" s="50">
        <v>170.66</v>
      </c>
      <c r="D67" s="50">
        <v>160.85</v>
      </c>
      <c r="E67" s="13">
        <v>158.31</v>
      </c>
      <c r="F67" s="15">
        <v>209.09</v>
      </c>
      <c r="G67" s="16">
        <v>153.22</v>
      </c>
      <c r="H67" s="17">
        <v>-55.870000000000005</v>
      </c>
      <c r="I67" s="20">
        <v>-0.26720550958917211</v>
      </c>
    </row>
    <row r="68" spans="2:9">
      <c r="B68" s="30">
        <v>7</v>
      </c>
      <c r="C68" s="50">
        <v>169.96</v>
      </c>
      <c r="D68" s="50">
        <v>165.22</v>
      </c>
      <c r="E68" s="13">
        <v>160.43</v>
      </c>
      <c r="F68" s="15">
        <v>209.63</v>
      </c>
      <c r="G68" s="16">
        <v>158.19</v>
      </c>
      <c r="H68" s="17">
        <v>-51.44</v>
      </c>
      <c r="I68" s="20">
        <v>-0.24538472546868295</v>
      </c>
    </row>
    <row r="69" spans="2:9">
      <c r="B69" s="30">
        <v>8</v>
      </c>
      <c r="C69" s="50">
        <v>170.47</v>
      </c>
      <c r="D69" s="50">
        <v>169.03</v>
      </c>
      <c r="E69" s="13">
        <v>161.33000000000001</v>
      </c>
      <c r="F69" s="15">
        <v>215.37</v>
      </c>
      <c r="G69" s="16">
        <v>160.80000000000001</v>
      </c>
      <c r="H69" s="17">
        <v>-54.569999999999993</v>
      </c>
      <c r="I69" s="20">
        <v>-0.25337790778659974</v>
      </c>
    </row>
    <row r="70" spans="2:9">
      <c r="B70" s="30">
        <v>9</v>
      </c>
      <c r="C70" s="50">
        <v>169.93</v>
      </c>
      <c r="D70" s="50">
        <v>173.56</v>
      </c>
      <c r="E70" s="13">
        <v>161.44</v>
      </c>
      <c r="F70" s="15">
        <v>220.46</v>
      </c>
      <c r="G70" s="40">
        <v>168.21</v>
      </c>
      <c r="H70" s="17">
        <v>-52.25</v>
      </c>
      <c r="I70" s="20">
        <v>-0.23700444525083919</v>
      </c>
    </row>
    <row r="71" spans="2:9">
      <c r="B71" s="30">
        <v>10</v>
      </c>
      <c r="C71" s="50">
        <v>171.8</v>
      </c>
      <c r="D71" s="50">
        <v>176.42</v>
      </c>
      <c r="E71" s="13">
        <v>160.04</v>
      </c>
      <c r="F71" s="15">
        <v>225.94</v>
      </c>
      <c r="G71" s="16">
        <v>175.40099387610701</v>
      </c>
      <c r="H71" s="17">
        <v>-50.539006123892989</v>
      </c>
      <c r="I71" s="20">
        <v>-0.22368330585063734</v>
      </c>
    </row>
    <row r="72" spans="2:9">
      <c r="B72" s="30">
        <v>11</v>
      </c>
      <c r="C72" s="50">
        <v>174.33</v>
      </c>
      <c r="D72" s="50">
        <v>171.7</v>
      </c>
      <c r="E72" s="13">
        <v>161.83000000000001</v>
      </c>
      <c r="F72" s="15">
        <v>225.42</v>
      </c>
      <c r="G72" s="16">
        <v>184.85</v>
      </c>
      <c r="H72" s="17">
        <v>-40.569999999999993</v>
      </c>
      <c r="I72" s="20">
        <v>-0.17997515748380799</v>
      </c>
    </row>
    <row r="73" spans="2:9">
      <c r="B73" s="31">
        <v>12</v>
      </c>
      <c r="C73" s="50">
        <v>175.47</v>
      </c>
      <c r="D73" s="51">
        <v>167.69</v>
      </c>
      <c r="E73" s="13">
        <v>162.65</v>
      </c>
      <c r="F73" s="15">
        <v>219.88</v>
      </c>
      <c r="G73" s="16">
        <v>184.9</v>
      </c>
      <c r="H73" s="17">
        <v>-34.97999999999999</v>
      </c>
      <c r="I73" s="20">
        <v>-0.15908677460432963</v>
      </c>
    </row>
    <row r="74" spans="2:9">
      <c r="B74" s="30">
        <v>13</v>
      </c>
      <c r="C74" s="50">
        <v>176.56</v>
      </c>
      <c r="D74" s="50">
        <v>165.71</v>
      </c>
      <c r="E74" s="13">
        <v>166.97</v>
      </c>
      <c r="F74" s="15">
        <v>216.08</v>
      </c>
      <c r="G74" s="16">
        <v>184.83</v>
      </c>
      <c r="H74" s="17">
        <v>-31.25</v>
      </c>
      <c r="I74" s="20">
        <v>-0.14462236208811552</v>
      </c>
    </row>
    <row r="75" spans="2:9">
      <c r="B75" s="30">
        <v>14</v>
      </c>
      <c r="C75" s="50">
        <v>184</v>
      </c>
      <c r="D75" s="50">
        <v>169.11</v>
      </c>
      <c r="E75" s="13">
        <v>175.07</v>
      </c>
      <c r="F75" s="15">
        <v>216.22</v>
      </c>
      <c r="G75" s="16">
        <v>187.11</v>
      </c>
      <c r="H75" s="17">
        <v>-29.109999999999985</v>
      </c>
      <c r="I75" s="20">
        <v>-0.13463139395060575</v>
      </c>
    </row>
    <row r="76" spans="2:9">
      <c r="B76" s="30">
        <v>15</v>
      </c>
      <c r="C76" s="50">
        <v>187.56</v>
      </c>
      <c r="D76" s="50">
        <v>168.25</v>
      </c>
      <c r="E76" s="13">
        <v>184.81</v>
      </c>
      <c r="F76" s="15">
        <v>213.05</v>
      </c>
      <c r="G76" s="40">
        <v>185.42</v>
      </c>
      <c r="H76" s="17">
        <v>-27.630000000000024</v>
      </c>
      <c r="I76" s="19">
        <v>-0.12968786669795829</v>
      </c>
    </row>
    <row r="77" spans="2:9">
      <c r="B77" s="30">
        <v>16</v>
      </c>
      <c r="C77" s="50">
        <v>187.44</v>
      </c>
      <c r="D77" s="50">
        <v>169.43</v>
      </c>
      <c r="E77" s="13">
        <v>183.65</v>
      </c>
      <c r="F77" s="15">
        <v>208.1</v>
      </c>
      <c r="G77" s="16">
        <v>184.52</v>
      </c>
      <c r="H77" s="17">
        <v>-23.579999999999984</v>
      </c>
      <c r="I77" s="20">
        <v>-0.11331090821720324</v>
      </c>
    </row>
    <row r="78" spans="2:9">
      <c r="B78" s="30">
        <v>17</v>
      </c>
      <c r="C78" s="50">
        <v>188.16</v>
      </c>
      <c r="D78" s="50">
        <v>169.16</v>
      </c>
      <c r="E78" s="13">
        <v>180.19</v>
      </c>
      <c r="F78" s="15">
        <v>206.28</v>
      </c>
      <c r="G78" s="16">
        <v>180.91</v>
      </c>
      <c r="H78" s="17">
        <v>-25.370000000000005</v>
      </c>
      <c r="I78" s="20">
        <v>-0.12298817141749085</v>
      </c>
    </row>
    <row r="79" spans="2:9">
      <c r="B79" s="30">
        <v>18</v>
      </c>
      <c r="C79" s="50">
        <v>190.2</v>
      </c>
      <c r="D79" s="50">
        <v>168.63</v>
      </c>
      <c r="E79" s="13">
        <v>183.24</v>
      </c>
      <c r="F79" s="15">
        <v>195.51</v>
      </c>
      <c r="G79" s="16">
        <v>181.41</v>
      </c>
      <c r="H79" s="17">
        <v>-14.099999999999994</v>
      </c>
      <c r="I79" s="20">
        <v>-7.2119073193187E-2</v>
      </c>
    </row>
    <row r="80" spans="2:9">
      <c r="B80" s="30">
        <v>19</v>
      </c>
      <c r="C80" s="50">
        <v>190.54</v>
      </c>
      <c r="D80" s="50">
        <v>166.46</v>
      </c>
      <c r="E80" s="13">
        <v>182.7</v>
      </c>
      <c r="F80" s="15">
        <v>189.59</v>
      </c>
      <c r="G80" s="16">
        <v>181.22</v>
      </c>
      <c r="H80" s="17">
        <v>-8.3700000000000045</v>
      </c>
      <c r="I80" s="20">
        <v>-4.4147898095891147E-2</v>
      </c>
    </row>
    <row r="81" spans="2:9">
      <c r="B81" s="30">
        <v>20</v>
      </c>
      <c r="C81" s="50">
        <v>191.86</v>
      </c>
      <c r="D81" s="50">
        <v>166.62</v>
      </c>
      <c r="E81" s="13">
        <v>182.92</v>
      </c>
      <c r="F81" s="15">
        <v>179.2</v>
      </c>
      <c r="G81" s="16">
        <v>185.26</v>
      </c>
      <c r="H81" s="17">
        <v>6.0600000000000023</v>
      </c>
      <c r="I81" s="20">
        <v>3.3816964285714235E-2</v>
      </c>
    </row>
    <row r="82" spans="2:9">
      <c r="B82" s="30">
        <v>21</v>
      </c>
      <c r="C82" s="50">
        <v>192.52</v>
      </c>
      <c r="D82" s="50">
        <v>167.67</v>
      </c>
      <c r="E82" s="13">
        <v>187.57</v>
      </c>
      <c r="F82" s="15">
        <v>179.64</v>
      </c>
      <c r="G82" s="16">
        <v>190.14</v>
      </c>
      <c r="H82" s="17">
        <v>10.5</v>
      </c>
      <c r="I82" s="20">
        <v>5.845023380093517E-2</v>
      </c>
    </row>
    <row r="83" spans="2:9">
      <c r="B83" s="30">
        <v>22</v>
      </c>
      <c r="C83" s="50">
        <v>194.66</v>
      </c>
      <c r="D83" s="50">
        <v>168.79</v>
      </c>
      <c r="E83" s="13">
        <v>183.26</v>
      </c>
      <c r="F83" s="15">
        <v>184.89</v>
      </c>
      <c r="G83" s="16">
        <v>190.88</v>
      </c>
      <c r="H83" s="17">
        <v>5.9900000000000091</v>
      </c>
      <c r="I83" s="20">
        <v>3.2397641841094726E-2</v>
      </c>
    </row>
    <row r="84" spans="2:9">
      <c r="B84" s="30">
        <v>23</v>
      </c>
      <c r="C84" s="50">
        <v>192.69</v>
      </c>
      <c r="D84" s="50">
        <v>166.21</v>
      </c>
      <c r="E84" s="13">
        <v>200.77</v>
      </c>
      <c r="F84" s="15">
        <v>183.75</v>
      </c>
      <c r="G84" s="16">
        <v>193.45</v>
      </c>
      <c r="H84" s="17">
        <v>9.6999999999999886</v>
      </c>
      <c r="I84" s="20">
        <v>5.2789115646258544E-2</v>
      </c>
    </row>
    <row r="85" spans="2:9">
      <c r="B85" s="30">
        <v>24</v>
      </c>
      <c r="C85" s="50">
        <v>191.33</v>
      </c>
      <c r="D85" s="50">
        <v>170.22</v>
      </c>
      <c r="E85" s="13">
        <v>201.9</v>
      </c>
      <c r="F85" s="15">
        <v>188.07</v>
      </c>
      <c r="G85" s="16">
        <v>192.14</v>
      </c>
      <c r="H85" s="17">
        <v>4.0699999999999932</v>
      </c>
      <c r="I85" s="20">
        <v>2.1640878396341767E-2</v>
      </c>
    </row>
    <row r="86" spans="2:9">
      <c r="B86" s="30">
        <v>25</v>
      </c>
      <c r="C86" s="50">
        <v>192.71</v>
      </c>
      <c r="D86" s="50">
        <v>168.89</v>
      </c>
      <c r="E86" s="13">
        <v>201.45</v>
      </c>
      <c r="F86" s="15">
        <v>189.46</v>
      </c>
      <c r="G86" s="16">
        <v>188.02</v>
      </c>
      <c r="H86" s="17">
        <v>-1.4399999999999977</v>
      </c>
      <c r="I86" s="19">
        <v>-7.6005489285336791E-3</v>
      </c>
    </row>
    <row r="87" spans="2:9">
      <c r="B87" s="30">
        <v>26</v>
      </c>
      <c r="C87" s="50">
        <v>194.66</v>
      </c>
      <c r="D87" s="50">
        <v>168.65</v>
      </c>
      <c r="E87" s="13">
        <v>202.94928681529572</v>
      </c>
      <c r="F87" s="15">
        <v>188.4</v>
      </c>
      <c r="G87" s="16">
        <v>188.55</v>
      </c>
      <c r="H87" s="17">
        <v>0.15000000000000568</v>
      </c>
      <c r="I87" s="20">
        <v>7.9617834394918319E-4</v>
      </c>
    </row>
    <row r="88" spans="2:9">
      <c r="B88" s="30">
        <v>27</v>
      </c>
      <c r="C88" s="50">
        <v>190.15</v>
      </c>
      <c r="D88" s="50">
        <v>168.03</v>
      </c>
      <c r="E88" s="13">
        <v>202.8</v>
      </c>
      <c r="F88" s="15">
        <v>188.81</v>
      </c>
      <c r="G88" s="16">
        <v>188.56</v>
      </c>
      <c r="H88" s="17">
        <v>-0.25</v>
      </c>
      <c r="I88" s="20">
        <v>-1.3240824108892157E-3</v>
      </c>
    </row>
    <row r="89" spans="2:9">
      <c r="B89" s="30">
        <v>28</v>
      </c>
      <c r="C89" s="50">
        <v>185.83</v>
      </c>
      <c r="D89" s="50">
        <v>168.06</v>
      </c>
      <c r="E89" s="13">
        <v>206.39</v>
      </c>
      <c r="F89" s="15">
        <v>186.1</v>
      </c>
      <c r="G89" s="16">
        <v>188.59</v>
      </c>
      <c r="H89" s="17">
        <v>2.4900000000000091</v>
      </c>
      <c r="I89" s="20">
        <v>1.3379903277807692E-2</v>
      </c>
    </row>
    <row r="90" spans="2:9">
      <c r="B90" s="30">
        <v>29</v>
      </c>
      <c r="C90" s="50">
        <v>186.26</v>
      </c>
      <c r="D90" s="50">
        <v>168.03</v>
      </c>
      <c r="E90" s="13">
        <v>201.66</v>
      </c>
      <c r="F90" s="15">
        <v>174.2</v>
      </c>
      <c r="G90" s="16">
        <v>188.96</v>
      </c>
      <c r="H90" s="17">
        <v>14.760000000000019</v>
      </c>
      <c r="I90" s="20">
        <v>8.4730195177956436E-2</v>
      </c>
    </row>
    <row r="91" spans="2:9">
      <c r="B91" s="30">
        <v>30</v>
      </c>
      <c r="C91" s="50">
        <v>186.4</v>
      </c>
      <c r="D91" s="50">
        <v>168.8</v>
      </c>
      <c r="E91" s="13">
        <v>206.29</v>
      </c>
      <c r="F91" s="15">
        <v>174.99</v>
      </c>
      <c r="G91" s="16">
        <v>188.73</v>
      </c>
      <c r="H91" s="17">
        <v>13.739999999999981</v>
      </c>
      <c r="I91" s="20">
        <v>7.8518772501285694E-2</v>
      </c>
    </row>
    <row r="92" spans="2:9">
      <c r="B92" s="30">
        <v>31</v>
      </c>
      <c r="C92" s="50">
        <v>188.89</v>
      </c>
      <c r="D92" s="50">
        <v>166.32</v>
      </c>
      <c r="E92" s="13">
        <v>200.04</v>
      </c>
      <c r="F92" s="15">
        <v>176.94</v>
      </c>
      <c r="G92" s="16"/>
      <c r="H92" s="17"/>
      <c r="I92" s="20"/>
    </row>
    <row r="93" spans="2:9">
      <c r="B93" s="30">
        <v>32</v>
      </c>
      <c r="C93" s="50">
        <v>185.44</v>
      </c>
      <c r="D93" s="50">
        <v>167.39</v>
      </c>
      <c r="E93" s="13">
        <v>202.86</v>
      </c>
      <c r="F93" s="15">
        <v>179.04</v>
      </c>
      <c r="G93" s="16"/>
      <c r="H93" s="17"/>
      <c r="I93" s="20"/>
    </row>
    <row r="94" spans="2:9">
      <c r="B94" s="30">
        <v>33</v>
      </c>
      <c r="C94" s="50">
        <v>189.97</v>
      </c>
      <c r="D94" s="50">
        <v>171.34</v>
      </c>
      <c r="E94" s="13">
        <v>206.77</v>
      </c>
      <c r="F94" s="15">
        <v>180.99</v>
      </c>
      <c r="G94" s="16"/>
      <c r="H94" s="17"/>
      <c r="I94" s="20"/>
    </row>
    <row r="95" spans="2:9">
      <c r="B95" s="30">
        <v>34</v>
      </c>
      <c r="C95" s="50">
        <v>187.9</v>
      </c>
      <c r="D95" s="50">
        <v>173.73</v>
      </c>
      <c r="E95" s="13">
        <v>210.13</v>
      </c>
      <c r="F95" s="15">
        <v>181.53</v>
      </c>
      <c r="G95" s="16"/>
      <c r="H95" s="17"/>
      <c r="I95" s="20"/>
    </row>
    <row r="96" spans="2:9">
      <c r="B96" s="30">
        <v>35</v>
      </c>
      <c r="C96" s="50">
        <v>187.57</v>
      </c>
      <c r="D96" s="50">
        <v>172.15</v>
      </c>
      <c r="E96" s="13">
        <v>207.82</v>
      </c>
      <c r="F96" s="15">
        <v>180.69</v>
      </c>
      <c r="G96" s="16"/>
      <c r="H96" s="17"/>
      <c r="I96" s="20"/>
    </row>
    <row r="97" spans="2:9">
      <c r="B97" s="30">
        <v>36</v>
      </c>
      <c r="C97" s="50">
        <v>189.33</v>
      </c>
      <c r="D97" s="50">
        <v>175.03</v>
      </c>
      <c r="E97" s="13">
        <v>209.72</v>
      </c>
      <c r="F97" s="15">
        <v>182.79</v>
      </c>
      <c r="G97" s="16"/>
      <c r="H97" s="17"/>
      <c r="I97" s="20"/>
    </row>
    <row r="98" spans="2:9">
      <c r="B98" s="30">
        <v>37</v>
      </c>
      <c r="C98" s="50">
        <v>188.76</v>
      </c>
      <c r="D98" s="50">
        <v>170.71</v>
      </c>
      <c r="E98" s="13">
        <v>209.69</v>
      </c>
      <c r="F98" s="15">
        <v>183.3</v>
      </c>
      <c r="G98" s="16"/>
      <c r="H98" s="17"/>
      <c r="I98" s="20"/>
    </row>
    <row r="99" spans="2:9">
      <c r="B99" s="30">
        <v>38</v>
      </c>
      <c r="C99" s="50">
        <v>180.59</v>
      </c>
      <c r="D99" s="50">
        <v>168.52</v>
      </c>
      <c r="E99" s="13">
        <v>209.15</v>
      </c>
      <c r="F99" s="15">
        <v>181.87</v>
      </c>
      <c r="G99" s="16"/>
      <c r="H99" s="17"/>
      <c r="I99" s="20"/>
    </row>
    <row r="100" spans="2:9">
      <c r="B100" s="30">
        <v>39</v>
      </c>
      <c r="C100" s="50">
        <v>178.57</v>
      </c>
      <c r="D100" s="50">
        <v>165.43</v>
      </c>
      <c r="E100" s="13">
        <v>208.64</v>
      </c>
      <c r="F100" s="15">
        <v>174.3</v>
      </c>
      <c r="G100" s="16"/>
      <c r="H100" s="17"/>
      <c r="I100" s="20"/>
    </row>
    <row r="101" spans="2:9">
      <c r="B101" s="30">
        <v>40</v>
      </c>
      <c r="C101" s="50">
        <v>175</v>
      </c>
      <c r="D101" s="50">
        <v>162.05000000000001</v>
      </c>
      <c r="E101" s="13">
        <v>209.8</v>
      </c>
      <c r="F101" s="15">
        <v>174.65</v>
      </c>
      <c r="G101" s="16"/>
      <c r="H101" s="17"/>
      <c r="I101" s="20"/>
    </row>
    <row r="102" spans="2:9">
      <c r="B102" s="30">
        <v>41</v>
      </c>
      <c r="C102" s="50">
        <v>172.78</v>
      </c>
      <c r="D102" s="50">
        <v>163.53</v>
      </c>
      <c r="E102" s="13">
        <v>210.69</v>
      </c>
      <c r="F102" s="15">
        <v>174.32</v>
      </c>
      <c r="G102" s="16"/>
      <c r="H102" s="17"/>
      <c r="I102" s="20"/>
    </row>
    <row r="103" spans="2:9">
      <c r="B103" s="30">
        <v>42</v>
      </c>
      <c r="C103" s="50">
        <v>171.48</v>
      </c>
      <c r="D103" s="50">
        <v>161.56</v>
      </c>
      <c r="E103" s="13">
        <v>209.81</v>
      </c>
      <c r="F103" s="15">
        <v>174.16</v>
      </c>
      <c r="G103" s="16"/>
      <c r="H103" s="17"/>
      <c r="I103" s="20"/>
    </row>
    <row r="104" spans="2:9">
      <c r="B104" s="30">
        <v>43</v>
      </c>
      <c r="C104" s="50">
        <v>171.35</v>
      </c>
      <c r="D104" s="50">
        <v>161.59</v>
      </c>
      <c r="E104" s="13">
        <v>209.71</v>
      </c>
      <c r="F104" s="15">
        <v>174.26</v>
      </c>
      <c r="G104" s="40"/>
      <c r="H104" s="17"/>
      <c r="I104" s="20"/>
    </row>
    <row r="105" spans="2:9">
      <c r="B105" s="30">
        <v>44</v>
      </c>
      <c r="C105" s="50">
        <v>168.64</v>
      </c>
      <c r="D105" s="50">
        <v>160.84</v>
      </c>
      <c r="E105" s="13">
        <v>209.38</v>
      </c>
      <c r="F105" s="15">
        <v>173.88</v>
      </c>
      <c r="G105" s="40"/>
      <c r="H105" s="17"/>
      <c r="I105" s="41"/>
    </row>
    <row r="106" spans="2:9">
      <c r="B106" s="30">
        <v>45</v>
      </c>
      <c r="C106" s="50">
        <v>167.92</v>
      </c>
      <c r="D106" s="50">
        <v>160.96</v>
      </c>
      <c r="E106" s="13">
        <v>209.46</v>
      </c>
      <c r="F106" s="15">
        <v>173.41</v>
      </c>
      <c r="G106" s="40"/>
      <c r="H106" s="17"/>
      <c r="I106" s="20"/>
    </row>
    <row r="107" spans="2:9">
      <c r="B107" s="30">
        <v>46</v>
      </c>
      <c r="C107" s="50">
        <v>168.06</v>
      </c>
      <c r="D107" s="50">
        <v>161.15</v>
      </c>
      <c r="E107" s="13">
        <v>210.05</v>
      </c>
      <c r="F107" s="15">
        <v>163.62</v>
      </c>
      <c r="G107" s="16"/>
      <c r="H107" s="17"/>
      <c r="I107" s="20"/>
    </row>
    <row r="108" spans="2:9">
      <c r="B108" s="30">
        <v>47</v>
      </c>
      <c r="C108" s="50">
        <v>168.29</v>
      </c>
      <c r="D108" s="50">
        <v>160.69</v>
      </c>
      <c r="E108" s="13">
        <v>213.64</v>
      </c>
      <c r="F108" s="15">
        <v>162.18</v>
      </c>
      <c r="G108" s="16"/>
      <c r="H108" s="17"/>
      <c r="I108" s="20"/>
    </row>
    <row r="109" spans="2:9">
      <c r="B109" s="30">
        <v>48</v>
      </c>
      <c r="C109" s="50">
        <v>168.77</v>
      </c>
      <c r="D109" s="50">
        <v>160.69999999999999</v>
      </c>
      <c r="E109" s="13">
        <v>220.89</v>
      </c>
      <c r="F109" s="15">
        <v>153.11000000000001</v>
      </c>
      <c r="G109" s="16"/>
      <c r="H109" s="17"/>
      <c r="I109" s="20"/>
    </row>
    <row r="110" spans="2:9">
      <c r="B110" s="30">
        <v>49</v>
      </c>
      <c r="C110" s="50">
        <v>168.5</v>
      </c>
      <c r="D110" s="50">
        <v>160.25</v>
      </c>
      <c r="E110" s="13">
        <v>224.59</v>
      </c>
      <c r="F110" s="15">
        <v>154.15</v>
      </c>
      <c r="G110" s="16"/>
      <c r="H110" s="17"/>
      <c r="I110" s="20"/>
    </row>
    <row r="111" spans="2:9">
      <c r="B111" s="30">
        <v>50</v>
      </c>
      <c r="C111" s="50">
        <v>168.28</v>
      </c>
      <c r="D111" s="50">
        <v>160.74</v>
      </c>
      <c r="E111" s="13">
        <v>228.87</v>
      </c>
      <c r="F111" s="15">
        <v>152.74</v>
      </c>
      <c r="G111" s="16"/>
      <c r="H111" s="17"/>
      <c r="I111" s="20"/>
    </row>
    <row r="112" spans="2:9">
      <c r="B112" s="30">
        <v>51</v>
      </c>
      <c r="C112" s="50">
        <v>164.52</v>
      </c>
      <c r="D112" s="50">
        <v>162.12</v>
      </c>
      <c r="E112" s="13">
        <v>227</v>
      </c>
      <c r="F112" s="15">
        <v>152.03</v>
      </c>
      <c r="G112" s="16"/>
      <c r="H112" s="17"/>
      <c r="I112" s="20"/>
    </row>
    <row r="113" spans="2:9">
      <c r="B113" s="54">
        <v>52</v>
      </c>
      <c r="C113" s="50">
        <v>163.05000000000001</v>
      </c>
      <c r="D113" s="53">
        <v>161.93</v>
      </c>
      <c r="E113" s="13">
        <v>219.77</v>
      </c>
      <c r="F113" s="15">
        <v>153.44</v>
      </c>
      <c r="G113" s="16"/>
      <c r="H113" s="17"/>
      <c r="I113" s="20"/>
    </row>
    <row r="116" spans="2:9">
      <c r="C116" s="4"/>
    </row>
    <row r="117" spans="2:9">
      <c r="B117" s="120" t="s">
        <v>91</v>
      </c>
    </row>
  </sheetData>
  <conditionalFormatting sqref="BA4 B80 B73 D73 D80">
    <cfRule type="cellIs" dxfId="96" priority="53" stopIfTrue="1" operator="lessThanOrEqual">
      <formula>0</formula>
    </cfRule>
  </conditionalFormatting>
  <conditionalFormatting sqref="AU11:AU43 AV6:AV10 BA5 I5">
    <cfRule type="cellIs" dxfId="95" priority="54" stopIfTrue="1" operator="lessThan">
      <formula>0</formula>
    </cfRule>
  </conditionalFormatting>
  <conditionalFormatting sqref="I4">
    <cfRule type="cellIs" dxfId="94" priority="49" stopIfTrue="1" operator="lessThanOrEqual">
      <formula>0</formula>
    </cfRule>
  </conditionalFormatting>
  <conditionalFormatting sqref="H62">
    <cfRule type="cellIs" dxfId="93" priority="38" stopIfTrue="1" operator="lessThanOrEqual">
      <formula>0</formula>
    </cfRule>
  </conditionalFormatting>
  <conditionalFormatting sqref="I62:I74 I110:I113 I76:I108">
    <cfRule type="cellIs" dxfId="92" priority="36" stopIfTrue="1" operator="lessThan">
      <formula>0</formula>
    </cfRule>
  </conditionalFormatting>
  <conditionalFormatting sqref="F62:F64">
    <cfRule type="cellIs" dxfId="91" priority="44" stopIfTrue="1" operator="greaterThanOrEqual">
      <formula>0</formula>
    </cfRule>
    <cfRule type="cellIs" dxfId="90" priority="45" stopIfTrue="1" operator="lessThan">
      <formula>0</formula>
    </cfRule>
  </conditionalFormatting>
  <conditionalFormatting sqref="G110:G113 G62:G74 G76:G108">
    <cfRule type="cellIs" dxfId="89" priority="46" stopIfTrue="1" operator="lessThanOrEqual">
      <formula>0</formula>
    </cfRule>
  </conditionalFormatting>
  <conditionalFormatting sqref="F66:F113">
    <cfRule type="cellIs" dxfId="88" priority="42" stopIfTrue="1" operator="greaterThanOrEqual">
      <formula>0</formula>
    </cfRule>
    <cfRule type="cellIs" dxfId="87" priority="43" stopIfTrue="1" operator="lessThan">
      <formula>0</formula>
    </cfRule>
  </conditionalFormatting>
  <conditionalFormatting sqref="F65">
    <cfRule type="cellIs" dxfId="86" priority="40" stopIfTrue="1" operator="greaterThanOrEqual">
      <formula>0</formula>
    </cfRule>
    <cfRule type="cellIs" dxfId="85" priority="41" stopIfTrue="1" operator="lessThan">
      <formula>0</formula>
    </cfRule>
  </conditionalFormatting>
  <conditionalFormatting sqref="H62:H74 H110:H113 H76:H108">
    <cfRule type="cellIs" dxfId="84" priority="39" stopIfTrue="1" operator="lessThan">
      <formula>0</formula>
    </cfRule>
  </conditionalFormatting>
  <conditionalFormatting sqref="H63:H74 H110:H113 H76:H108">
    <cfRule type="cellIs" dxfId="83" priority="37" stopIfTrue="1" operator="lessThanOrEqual">
      <formula>0</formula>
    </cfRule>
  </conditionalFormatting>
  <conditionalFormatting sqref="G109">
    <cfRule type="cellIs" dxfId="82" priority="22" stopIfTrue="1" operator="lessThanOrEqual">
      <formula>0</formula>
    </cfRule>
  </conditionalFormatting>
  <conditionalFormatting sqref="H109">
    <cfRule type="cellIs" dxfId="81" priority="21" stopIfTrue="1" operator="lessThan">
      <formula>0</formula>
    </cfRule>
  </conditionalFormatting>
  <conditionalFormatting sqref="H109">
    <cfRule type="cellIs" dxfId="80" priority="20" stopIfTrue="1" operator="lessThanOrEqual">
      <formula>0</formula>
    </cfRule>
  </conditionalFormatting>
  <conditionalFormatting sqref="I109">
    <cfRule type="cellIs" dxfId="79" priority="19" stopIfTrue="1" operator="lessThan">
      <formula>0</formula>
    </cfRule>
  </conditionalFormatting>
  <conditionalFormatting sqref="I10">
    <cfRule type="cellIs" dxfId="78" priority="16" stopIfTrue="1" operator="lessThan">
      <formula>0</formula>
    </cfRule>
  </conditionalFormatting>
  <conditionalFormatting sqref="I6">
    <cfRule type="cellIs" dxfId="77" priority="14" stopIfTrue="1" operator="lessThan">
      <formula>0</formula>
    </cfRule>
  </conditionalFormatting>
  <conditionalFormatting sqref="I7">
    <cfRule type="cellIs" dxfId="76" priority="13" stopIfTrue="1" operator="lessThan">
      <formula>0</formula>
    </cfRule>
  </conditionalFormatting>
  <conditionalFormatting sqref="I8:I9">
    <cfRule type="cellIs" dxfId="75" priority="12" stopIfTrue="1" operator="lessThan">
      <formula>0</formula>
    </cfRule>
  </conditionalFormatting>
  <conditionalFormatting sqref="I11:I12">
    <cfRule type="cellIs" dxfId="74" priority="11" stopIfTrue="1" operator="lessThan">
      <formula>0</formula>
    </cfRule>
  </conditionalFormatting>
  <conditionalFormatting sqref="I13:I16">
    <cfRule type="cellIs" dxfId="73" priority="10" stopIfTrue="1" operator="lessThan">
      <formula>0</formula>
    </cfRule>
  </conditionalFormatting>
  <conditionalFormatting sqref="I75">
    <cfRule type="cellIs" dxfId="72" priority="5" stopIfTrue="1" operator="lessThan">
      <formula>0</formula>
    </cfRule>
  </conditionalFormatting>
  <conditionalFormatting sqref="G75">
    <cfRule type="cellIs" dxfId="71" priority="8" stopIfTrue="1" operator="lessThanOrEqual">
      <formula>0</formula>
    </cfRule>
  </conditionalFormatting>
  <conditionalFormatting sqref="H75">
    <cfRule type="cellIs" dxfId="70" priority="7" stopIfTrue="1" operator="lessThan">
      <formula>0</formula>
    </cfRule>
  </conditionalFormatting>
  <conditionalFormatting sqref="H75">
    <cfRule type="cellIs" dxfId="69" priority="6" stopIfTrue="1" operator="lessThanOrEqual">
      <formula>0</formula>
    </cfRule>
  </conditionalFormatting>
  <conditionalFormatting sqref="I18">
    <cfRule type="cellIs" dxfId="68" priority="3" stopIfTrue="1" operator="lessThan">
      <formula>0</formula>
    </cfRule>
  </conditionalFormatting>
  <conditionalFormatting sqref="I17">
    <cfRule type="cellIs" dxfId="67" priority="2" stopIfTrue="1" operator="lessThan">
      <formula>0</formula>
    </cfRule>
  </conditionalFormatting>
  <conditionalFormatting sqref="I19:I35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7"/>
  <sheetViews>
    <sheetView topLeftCell="A117" zoomScaleNormal="100" workbookViewId="0">
      <selection activeCell="G94" sqref="G94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20" t="s">
        <v>95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4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47">
        <v>-8.1550897775233278E-3</v>
      </c>
    </row>
    <row r="6" spans="2:9">
      <c r="B6" s="2"/>
      <c r="C6" s="2"/>
      <c r="D6" s="14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47">
        <v>9.1597547782185096E-3</v>
      </c>
    </row>
    <row r="7" spans="2:9">
      <c r="B7" s="2"/>
      <c r="C7" s="2"/>
      <c r="D7" s="14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47">
        <v>-6.4322469982845965E-3</v>
      </c>
    </row>
    <row r="8" spans="2:9">
      <c r="B8" s="2"/>
      <c r="C8" s="2" t="s">
        <v>36</v>
      </c>
      <c r="D8" s="14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47">
        <v>9.4231045892676502E-3</v>
      </c>
    </row>
    <row r="9" spans="2:9">
      <c r="B9" s="2"/>
      <c r="C9" s="2"/>
      <c r="D9" s="14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47">
        <v>-6.698496401339904E-3</v>
      </c>
    </row>
    <row r="10" spans="2:9">
      <c r="B10" s="2"/>
      <c r="C10" s="2"/>
      <c r="D10" s="14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47">
        <v>8.6089389482757461E-4</v>
      </c>
    </row>
    <row r="11" spans="2:9">
      <c r="D11" s="14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47">
        <f t="shared" ref="I11" si="1">(G11/G10)-1</f>
        <v>2.9531933194753002E-2</v>
      </c>
    </row>
    <row r="12" spans="2:9">
      <c r="D12" s="14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47">
        <v>1.1557474065306605E-2</v>
      </c>
    </row>
    <row r="13" spans="2:9">
      <c r="D13" s="14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47">
        <v>6.3459288319911877E-2</v>
      </c>
    </row>
    <row r="14" spans="2:9">
      <c r="D14" s="14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47">
        <v>5.3468840021466901E-2</v>
      </c>
    </row>
    <row r="15" spans="2:9">
      <c r="D15" s="14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47">
        <v>4.0292868948571536E-2</v>
      </c>
    </row>
    <row r="16" spans="2:9">
      <c r="D16" s="146">
        <v>12</v>
      </c>
      <c r="E16" s="6">
        <v>860</v>
      </c>
      <c r="F16" s="6">
        <v>86357</v>
      </c>
      <c r="G16" s="3">
        <v>170.58</v>
      </c>
      <c r="H16" s="3">
        <v>1.25</v>
      </c>
      <c r="I16" s="147">
        <v>7.3820350794306933E-3</v>
      </c>
    </row>
    <row r="17" spans="3:9">
      <c r="D17" s="14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47">
        <v>-3.9277758236605509E-3</v>
      </c>
    </row>
    <row r="18" spans="3:9">
      <c r="D18" s="14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47">
        <v>6.3563062797953318E-3</v>
      </c>
    </row>
    <row r="19" spans="3:9">
      <c r="D19" s="14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47">
        <v>-1.0000584829522263E-2</v>
      </c>
    </row>
    <row r="20" spans="3:9">
      <c r="D20" s="14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47">
        <v>-5.9073724007563388E-4</v>
      </c>
    </row>
    <row r="21" spans="3:9">
      <c r="D21" s="14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47">
        <v>-1.7318832013240359E-2</v>
      </c>
    </row>
    <row r="22" spans="3:9">
      <c r="D22" s="14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47">
        <v>-1.1368421052631472E-2</v>
      </c>
    </row>
    <row r="23" spans="3:9">
      <c r="D23" s="14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47">
        <v>6.5709418349961801E-3</v>
      </c>
    </row>
    <row r="24" spans="3:9">
      <c r="D24" s="14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47">
        <v>1.7710348162475853E-2</v>
      </c>
    </row>
    <row r="25" spans="3:9">
      <c r="D25" s="14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47">
        <v>3.4685514046445265E-2</v>
      </c>
    </row>
    <row r="26" spans="3:9">
      <c r="D26" s="14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47">
        <v>5.5105906664369986E-3</v>
      </c>
    </row>
    <row r="27" spans="3:9">
      <c r="D27" s="14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47">
        <v>1.9809328081292543E-2</v>
      </c>
    </row>
    <row r="28" spans="3:9">
      <c r="D28" s="14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47">
        <v>-8.0609046126287609E-3</v>
      </c>
    </row>
    <row r="29" spans="3:9">
      <c r="D29" s="14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47">
        <v>-1.8848758465011106E-2</v>
      </c>
    </row>
    <row r="30" spans="3:9">
      <c r="D30" s="14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47">
        <v>-1.1503508570120946E-4</v>
      </c>
    </row>
    <row r="31" spans="3:9">
      <c r="C31" s="4"/>
      <c r="D31" s="14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47">
        <v>-4.6019328117818947E-4</v>
      </c>
    </row>
    <row r="32" spans="3:9">
      <c r="C32" s="4"/>
      <c r="D32" s="14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47">
        <v>2.1869244935543986E-3</v>
      </c>
    </row>
    <row r="33" spans="2:9">
      <c r="C33" s="4"/>
      <c r="D33" s="14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47">
        <v>2.297002411852489E-3</v>
      </c>
    </row>
    <row r="34" spans="2:9">
      <c r="C34" s="4"/>
      <c r="D34" s="14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47">
        <v>5.7293457087204125E-4</v>
      </c>
    </row>
    <row r="35" spans="2:9">
      <c r="C35" s="4"/>
      <c r="E35" s="190"/>
      <c r="F35" s="190"/>
      <c r="G35" s="191"/>
      <c r="H35" s="191"/>
      <c r="I35" s="192"/>
    </row>
    <row r="36" spans="2:9">
      <c r="B36" s="120" t="s">
        <v>98</v>
      </c>
    </row>
    <row r="58" spans="2:9">
      <c r="C58" s="4"/>
    </row>
    <row r="59" spans="2:9">
      <c r="B59" s="120" t="s">
        <v>92</v>
      </c>
      <c r="C59" s="4"/>
    </row>
    <row r="60" spans="2:9" ht="15.75" thickBot="1">
      <c r="B60" s="4"/>
      <c r="C60" s="57"/>
    </row>
    <row r="61" spans="2:9" ht="15.75" thickBot="1">
      <c r="B61" s="121" t="s">
        <v>20</v>
      </c>
      <c r="C61" s="127" t="s">
        <v>38</v>
      </c>
      <c r="D61" s="127" t="s">
        <v>21</v>
      </c>
      <c r="E61" s="32" t="s">
        <v>22</v>
      </c>
      <c r="F61" s="9" t="s">
        <v>23</v>
      </c>
      <c r="G61" s="10" t="s">
        <v>27</v>
      </c>
      <c r="H61" s="11" t="s">
        <v>30</v>
      </c>
      <c r="I61" s="12" t="s">
        <v>31</v>
      </c>
    </row>
    <row r="62" spans="2:9">
      <c r="B62" s="122">
        <v>1</v>
      </c>
      <c r="C62" s="53">
        <v>161.28</v>
      </c>
      <c r="D62" s="53">
        <v>152.26</v>
      </c>
      <c r="E62" s="126">
        <v>148.01</v>
      </c>
      <c r="F62" s="14">
        <v>202.97</v>
      </c>
      <c r="G62" s="16">
        <v>138.65</v>
      </c>
      <c r="H62" s="17">
        <v>-64.319999999999993</v>
      </c>
      <c r="I62" s="18">
        <v>-0.31689412228408131</v>
      </c>
    </row>
    <row r="63" spans="2:9">
      <c r="B63" s="123">
        <v>2</v>
      </c>
      <c r="C63" s="53">
        <v>162.76</v>
      </c>
      <c r="D63" s="53">
        <v>152.33000000000001</v>
      </c>
      <c r="E63" s="126">
        <v>150.57</v>
      </c>
      <c r="F63" s="14">
        <v>204.13</v>
      </c>
      <c r="G63" s="16">
        <v>139.91999999999999</v>
      </c>
      <c r="H63" s="17">
        <v>-64.210000000000008</v>
      </c>
      <c r="I63" s="19">
        <v>-0.31455445059520903</v>
      </c>
    </row>
    <row r="64" spans="2:9">
      <c r="B64" s="123">
        <v>3</v>
      </c>
      <c r="C64" s="53">
        <v>158.47999999999999</v>
      </c>
      <c r="D64" s="53">
        <v>148.41999999999999</v>
      </c>
      <c r="E64" s="126">
        <v>150.12</v>
      </c>
      <c r="F64" s="14">
        <v>195.15</v>
      </c>
      <c r="G64" s="16">
        <v>139.02000000000001</v>
      </c>
      <c r="H64" s="17">
        <v>-56.129999999999995</v>
      </c>
      <c r="I64" s="20">
        <v>-0.28762490392006146</v>
      </c>
    </row>
    <row r="65" spans="2:9">
      <c r="B65" s="123">
        <v>4</v>
      </c>
      <c r="C65" s="53">
        <v>158.6</v>
      </c>
      <c r="D65" s="53">
        <v>147.41999999999999</v>
      </c>
      <c r="E65" s="126">
        <v>147.52000000000001</v>
      </c>
      <c r="F65" s="14">
        <v>189.75</v>
      </c>
      <c r="G65" s="16">
        <v>140.33000000000001</v>
      </c>
      <c r="H65" s="17">
        <v>-49.419999999999987</v>
      </c>
      <c r="I65" s="20">
        <v>-0.26044795783926211</v>
      </c>
    </row>
    <row r="66" spans="2:9">
      <c r="B66" s="123">
        <v>5</v>
      </c>
      <c r="C66" s="53">
        <v>161.78</v>
      </c>
      <c r="D66" s="53">
        <v>145.66</v>
      </c>
      <c r="E66" s="126">
        <v>148.72</v>
      </c>
      <c r="F66" s="15">
        <v>191.4</v>
      </c>
      <c r="G66" s="16">
        <v>139.38999999999999</v>
      </c>
      <c r="H66" s="17">
        <v>-52.010000000000019</v>
      </c>
      <c r="I66" s="20">
        <v>-0.27173458725182875</v>
      </c>
    </row>
    <row r="67" spans="2:9">
      <c r="B67" s="123">
        <v>6</v>
      </c>
      <c r="C67" s="53">
        <v>158.75</v>
      </c>
      <c r="D67" s="53">
        <v>146.82</v>
      </c>
      <c r="E67" s="126">
        <v>148.29</v>
      </c>
      <c r="F67" s="15">
        <v>194.6</v>
      </c>
      <c r="G67" s="16">
        <v>139.51</v>
      </c>
      <c r="H67" s="17">
        <v>-55.09</v>
      </c>
      <c r="I67" s="20">
        <v>-0.28309352517985609</v>
      </c>
    </row>
    <row r="68" spans="2:9">
      <c r="B68" s="123">
        <v>7</v>
      </c>
      <c r="C68" s="53">
        <v>156.96</v>
      </c>
      <c r="D68" s="53">
        <v>152.85</v>
      </c>
      <c r="E68" s="126">
        <v>150.61000000000001</v>
      </c>
      <c r="F68" s="15">
        <v>193.63</v>
      </c>
      <c r="G68" s="16">
        <v>143.63</v>
      </c>
      <c r="H68" s="17">
        <v>-50</v>
      </c>
      <c r="I68" s="20">
        <v>-0.25822444869080208</v>
      </c>
    </row>
    <row r="69" spans="2:9">
      <c r="B69" s="123">
        <v>8</v>
      </c>
      <c r="C69" s="53">
        <v>158.44</v>
      </c>
      <c r="D69" s="53">
        <v>157.27000000000001</v>
      </c>
      <c r="E69" s="126">
        <v>150.06</v>
      </c>
      <c r="F69" s="15">
        <v>197.22</v>
      </c>
      <c r="G69" s="16">
        <v>145.29</v>
      </c>
      <c r="H69" s="17">
        <v>-51.930000000000007</v>
      </c>
      <c r="I69" s="20">
        <v>-0.26331000912686342</v>
      </c>
    </row>
    <row r="70" spans="2:9">
      <c r="B70" s="123">
        <v>9</v>
      </c>
      <c r="C70" s="53">
        <v>157.68</v>
      </c>
      <c r="D70" s="53">
        <v>160.63</v>
      </c>
      <c r="E70" s="126">
        <v>152.11000000000001</v>
      </c>
      <c r="F70" s="15">
        <v>203.46</v>
      </c>
      <c r="G70" s="16">
        <v>154.51</v>
      </c>
      <c r="H70" s="17">
        <v>-48.950000000000017</v>
      </c>
      <c r="I70" s="20">
        <v>-0.24058783053179988</v>
      </c>
    </row>
    <row r="71" spans="2:9">
      <c r="B71" s="123">
        <v>10</v>
      </c>
      <c r="C71" s="53">
        <v>159.29</v>
      </c>
      <c r="D71" s="53">
        <v>163.95</v>
      </c>
      <c r="E71" s="126">
        <v>151.6</v>
      </c>
      <c r="F71" s="15">
        <v>209.77</v>
      </c>
      <c r="G71" s="16">
        <v>162.77147047171684</v>
      </c>
      <c r="H71" s="17">
        <v>-46.998529528283171</v>
      </c>
      <c r="I71" s="20">
        <v>-0.22404790736655944</v>
      </c>
    </row>
    <row r="72" spans="2:9">
      <c r="B72" s="123">
        <v>11</v>
      </c>
      <c r="C72" s="53">
        <v>162.38</v>
      </c>
      <c r="D72" s="53">
        <v>159.21</v>
      </c>
      <c r="E72" s="126">
        <v>152.68</v>
      </c>
      <c r="F72" s="15">
        <v>209.51</v>
      </c>
      <c r="G72" s="16">
        <v>169.33</v>
      </c>
      <c r="H72" s="17">
        <v>-40.179999999999978</v>
      </c>
      <c r="I72" s="20">
        <v>-0.1917808219178081</v>
      </c>
    </row>
    <row r="73" spans="2:9">
      <c r="B73" s="124">
        <v>12</v>
      </c>
      <c r="C73" s="53">
        <v>163.88</v>
      </c>
      <c r="D73" s="128">
        <v>155.22999999999999</v>
      </c>
      <c r="E73" s="126">
        <v>153.02000000000001</v>
      </c>
      <c r="F73" s="15">
        <v>202.99</v>
      </c>
      <c r="G73" s="16">
        <v>170.58</v>
      </c>
      <c r="H73" s="17">
        <v>-32.409999999999997</v>
      </c>
      <c r="I73" s="20">
        <v>-0.15966303758805855</v>
      </c>
    </row>
    <row r="74" spans="2:9">
      <c r="B74" s="123">
        <v>13</v>
      </c>
      <c r="C74" s="53">
        <v>165.02</v>
      </c>
      <c r="D74" s="53">
        <v>162.06</v>
      </c>
      <c r="E74" s="126">
        <v>158.13999999999999</v>
      </c>
      <c r="F74" s="15">
        <v>198.69</v>
      </c>
      <c r="G74" s="16">
        <v>169.91</v>
      </c>
      <c r="H74" s="17">
        <v>-28.78</v>
      </c>
      <c r="I74" s="20">
        <v>-0.14484875937389907</v>
      </c>
    </row>
    <row r="75" spans="2:9">
      <c r="B75" s="123">
        <v>14</v>
      </c>
      <c r="C75" s="53">
        <v>171.99</v>
      </c>
      <c r="D75" s="53">
        <v>155.96</v>
      </c>
      <c r="E75" s="126">
        <v>165.44</v>
      </c>
      <c r="F75" s="15">
        <v>200.83</v>
      </c>
      <c r="G75" s="16">
        <v>170.99</v>
      </c>
      <c r="H75" s="17">
        <v>-29.840000000000003</v>
      </c>
      <c r="I75" s="20">
        <v>-0.1485833789772445</v>
      </c>
    </row>
    <row r="76" spans="2:9">
      <c r="B76" s="123">
        <v>15</v>
      </c>
      <c r="C76" s="53">
        <v>175.23</v>
      </c>
      <c r="D76" s="53">
        <v>153.91</v>
      </c>
      <c r="E76" s="126">
        <v>175.35</v>
      </c>
      <c r="F76" s="15">
        <v>198.08</v>
      </c>
      <c r="G76" s="40">
        <v>169.28</v>
      </c>
      <c r="H76" s="17">
        <v>-28.800000000000011</v>
      </c>
      <c r="I76" s="19">
        <v>-0.14539579967689831</v>
      </c>
    </row>
    <row r="77" spans="2:9">
      <c r="B77" s="123">
        <v>16</v>
      </c>
      <c r="C77" s="53">
        <v>171.55</v>
      </c>
      <c r="D77" s="53">
        <v>155.69999999999999</v>
      </c>
      <c r="E77" s="126">
        <v>175.82</v>
      </c>
      <c r="F77" s="15">
        <v>192.38</v>
      </c>
      <c r="G77" s="16">
        <v>169.18</v>
      </c>
      <c r="H77" s="17">
        <v>-23.199999999999989</v>
      </c>
      <c r="I77" s="20">
        <v>-0.12059465640919009</v>
      </c>
    </row>
    <row r="78" spans="2:9">
      <c r="B78" s="123">
        <v>17</v>
      </c>
      <c r="C78" s="53">
        <v>176.78</v>
      </c>
      <c r="D78" s="53">
        <v>155.76</v>
      </c>
      <c r="E78" s="126">
        <v>172.55</v>
      </c>
      <c r="F78" s="15">
        <v>190.68</v>
      </c>
      <c r="G78" s="16">
        <v>166.25</v>
      </c>
      <c r="H78" s="17">
        <v>-24.430000000000007</v>
      </c>
      <c r="I78" s="20">
        <v>-0.12812041116005879</v>
      </c>
    </row>
    <row r="79" spans="2:9">
      <c r="B79" s="123">
        <v>18</v>
      </c>
      <c r="C79" s="53">
        <v>177.14</v>
      </c>
      <c r="D79" s="53">
        <v>157.02000000000001</v>
      </c>
      <c r="E79" s="126">
        <v>176.59</v>
      </c>
      <c r="F79" s="15">
        <v>179.46</v>
      </c>
      <c r="G79" s="16">
        <v>164.36</v>
      </c>
      <c r="H79" s="17">
        <v>-15.099999999999994</v>
      </c>
      <c r="I79" s="20">
        <v>-8.4141312827370918E-2</v>
      </c>
    </row>
    <row r="80" spans="2:9">
      <c r="B80" s="123">
        <v>19</v>
      </c>
      <c r="C80" s="53">
        <v>177.63</v>
      </c>
      <c r="D80" s="53">
        <v>154.38</v>
      </c>
      <c r="E80" s="126">
        <v>174.5</v>
      </c>
      <c r="F80" s="15">
        <v>174.61</v>
      </c>
      <c r="G80" s="16">
        <v>165.44</v>
      </c>
      <c r="H80" s="17">
        <v>-9.1700000000000159</v>
      </c>
      <c r="I80" s="20">
        <v>-5.2517037970334024E-2</v>
      </c>
    </row>
    <row r="81" spans="2:9">
      <c r="B81" s="123">
        <v>20</v>
      </c>
      <c r="C81" s="53">
        <v>179.36</v>
      </c>
      <c r="D81" s="53">
        <v>154.31</v>
      </c>
      <c r="E81" s="126">
        <v>173.95</v>
      </c>
      <c r="F81" s="15">
        <v>164.88</v>
      </c>
      <c r="G81" s="16">
        <v>168.37</v>
      </c>
      <c r="H81" s="17">
        <v>3.4900000000000091</v>
      </c>
      <c r="I81" s="20">
        <v>2.1166909267346101E-2</v>
      </c>
    </row>
    <row r="82" spans="2:9">
      <c r="B82" s="123">
        <v>21</v>
      </c>
      <c r="C82" s="53">
        <v>181.6</v>
      </c>
      <c r="D82" s="53">
        <v>155.83000000000001</v>
      </c>
      <c r="E82" s="126">
        <v>179.13</v>
      </c>
      <c r="F82" s="15">
        <v>173.01</v>
      </c>
      <c r="G82" s="16">
        <v>174.21</v>
      </c>
      <c r="H82" s="17">
        <v>1.2000000000000171</v>
      </c>
      <c r="I82" s="20">
        <v>6.9360152592337077E-3</v>
      </c>
    </row>
    <row r="83" spans="2:9">
      <c r="B83" s="123">
        <v>22</v>
      </c>
      <c r="C83" s="53">
        <v>184.14</v>
      </c>
      <c r="D83" s="53">
        <v>157.26</v>
      </c>
      <c r="E83" s="126">
        <v>183.03</v>
      </c>
      <c r="F83" s="15">
        <v>170.15</v>
      </c>
      <c r="G83" s="16">
        <v>175.17</v>
      </c>
      <c r="H83" s="17">
        <v>5.0199999999999818</v>
      </c>
      <c r="I83" s="20">
        <v>2.9503379371143001E-2</v>
      </c>
    </row>
    <row r="84" spans="2:9">
      <c r="B84" s="123">
        <v>23</v>
      </c>
      <c r="C84" s="53">
        <v>180.48</v>
      </c>
      <c r="D84" s="53">
        <v>156.84</v>
      </c>
      <c r="E84" s="126">
        <v>188.02</v>
      </c>
      <c r="F84" s="15">
        <v>168.7</v>
      </c>
      <c r="G84" s="16">
        <v>178.64</v>
      </c>
      <c r="H84" s="17">
        <v>9.9399999999999977</v>
      </c>
      <c r="I84" s="20">
        <v>5.8921161825726154E-2</v>
      </c>
    </row>
    <row r="85" spans="2:9">
      <c r="B85" s="123">
        <v>24</v>
      </c>
      <c r="C85" s="53">
        <v>180.27</v>
      </c>
      <c r="D85" s="53">
        <v>160.02000000000001</v>
      </c>
      <c r="E85" s="126">
        <v>188.8</v>
      </c>
      <c r="F85" s="15">
        <v>173.54</v>
      </c>
      <c r="G85" s="16">
        <v>177.2</v>
      </c>
      <c r="H85" s="17">
        <v>3.6599999999999966</v>
      </c>
      <c r="I85" s="20">
        <v>2.109023856171488E-2</v>
      </c>
    </row>
    <row r="86" spans="2:9">
      <c r="B86" s="123">
        <v>25</v>
      </c>
      <c r="C86" s="53">
        <v>182.58</v>
      </c>
      <c r="D86" s="53">
        <v>159.84</v>
      </c>
      <c r="E86" s="126">
        <v>189.75</v>
      </c>
      <c r="F86" s="15">
        <v>173.74</v>
      </c>
      <c r="G86" s="16">
        <v>173.86</v>
      </c>
      <c r="H86" s="17">
        <v>0.12000000000000455</v>
      </c>
      <c r="I86" s="20">
        <v>6.9068723379772656E-4</v>
      </c>
    </row>
    <row r="87" spans="2:9">
      <c r="B87" s="123">
        <v>26</v>
      </c>
      <c r="C87" s="53">
        <v>182.12</v>
      </c>
      <c r="D87" s="53">
        <v>160.38999999999999</v>
      </c>
      <c r="E87" s="126">
        <v>190.14</v>
      </c>
      <c r="F87" s="15">
        <v>172.86</v>
      </c>
      <c r="G87" s="16">
        <v>173.84</v>
      </c>
      <c r="H87" s="17">
        <v>0.97999999999998977</v>
      </c>
      <c r="I87" s="20">
        <v>5.6693277797059682E-3</v>
      </c>
    </row>
    <row r="88" spans="2:9">
      <c r="B88" s="123">
        <v>27</v>
      </c>
      <c r="C88" s="53">
        <v>179.39</v>
      </c>
      <c r="D88" s="53">
        <v>160.65</v>
      </c>
      <c r="E88" s="126">
        <v>187.91</v>
      </c>
      <c r="F88" s="15">
        <v>173.62</v>
      </c>
      <c r="G88" s="16">
        <v>173.76</v>
      </c>
      <c r="H88" s="17">
        <v>0.13999999999998636</v>
      </c>
      <c r="I88" s="20">
        <v>8.0635871443379692E-4</v>
      </c>
    </row>
    <row r="89" spans="2:9">
      <c r="B89" s="123">
        <v>28</v>
      </c>
      <c r="C89" s="53">
        <v>176.85</v>
      </c>
      <c r="D89" s="53">
        <v>160.24</v>
      </c>
      <c r="E89" s="126">
        <v>191</v>
      </c>
      <c r="F89" s="15">
        <v>172.65</v>
      </c>
      <c r="G89" s="16">
        <v>174.14</v>
      </c>
      <c r="H89" s="17">
        <v>1.4899999999999807</v>
      </c>
      <c r="I89" s="20">
        <v>8.6301766579783834E-3</v>
      </c>
    </row>
    <row r="90" spans="2:9">
      <c r="B90" s="123">
        <v>29</v>
      </c>
      <c r="C90" s="53">
        <v>175.28</v>
      </c>
      <c r="D90" s="53">
        <v>160.29</v>
      </c>
      <c r="E90" s="126">
        <v>189.89</v>
      </c>
      <c r="F90" s="15">
        <v>160.08000000000001</v>
      </c>
      <c r="G90" s="16">
        <v>174.54</v>
      </c>
      <c r="H90" s="17">
        <v>14.45999999999998</v>
      </c>
      <c r="I90" s="20">
        <v>9.032983508245862E-2</v>
      </c>
    </row>
    <row r="91" spans="2:9">
      <c r="B91" s="123">
        <v>30</v>
      </c>
      <c r="C91" s="53">
        <v>175.14</v>
      </c>
      <c r="D91" s="53">
        <v>160.4</v>
      </c>
      <c r="E91" s="126">
        <v>184.96</v>
      </c>
      <c r="F91" s="15">
        <v>160.38999999999999</v>
      </c>
      <c r="G91" s="16">
        <v>174.64</v>
      </c>
      <c r="H91" s="17">
        <v>14.25</v>
      </c>
      <c r="I91" s="20">
        <v>8.8845938026061555E-2</v>
      </c>
    </row>
    <row r="92" spans="2:9">
      <c r="B92" s="123">
        <v>31</v>
      </c>
      <c r="C92" s="53">
        <v>178.61</v>
      </c>
      <c r="D92" s="53">
        <v>159.11000000000001</v>
      </c>
      <c r="E92" s="126">
        <v>188.09</v>
      </c>
      <c r="F92" s="15">
        <v>162.29</v>
      </c>
      <c r="G92" s="16"/>
      <c r="H92" s="17"/>
      <c r="I92" s="20"/>
    </row>
    <row r="93" spans="2:9">
      <c r="B93" s="123">
        <v>32</v>
      </c>
      <c r="C93" s="53">
        <v>177.65</v>
      </c>
      <c r="D93" s="53">
        <v>158.19999999999999</v>
      </c>
      <c r="E93" s="126">
        <v>192.34</v>
      </c>
      <c r="F93" s="15">
        <v>163.31</v>
      </c>
      <c r="G93" s="16"/>
      <c r="H93" s="17"/>
      <c r="I93" s="20"/>
    </row>
    <row r="94" spans="2:9">
      <c r="B94" s="123">
        <v>33</v>
      </c>
      <c r="C94" s="53">
        <v>179.7</v>
      </c>
      <c r="D94" s="53">
        <v>160.99</v>
      </c>
      <c r="E94" s="126">
        <v>196.17</v>
      </c>
      <c r="F94" s="15">
        <v>165.96</v>
      </c>
      <c r="G94" s="16"/>
      <c r="H94" s="17"/>
      <c r="I94" s="20"/>
    </row>
    <row r="95" spans="2:9">
      <c r="B95" s="123">
        <v>34</v>
      </c>
      <c r="C95" s="53">
        <v>177.99</v>
      </c>
      <c r="D95" s="53">
        <v>166.57</v>
      </c>
      <c r="E95" s="126">
        <v>199.54</v>
      </c>
      <c r="F95" s="15">
        <v>165.96</v>
      </c>
      <c r="G95" s="16"/>
      <c r="H95" s="17"/>
      <c r="I95" s="20"/>
    </row>
    <row r="96" spans="2:9">
      <c r="B96" s="123">
        <v>35</v>
      </c>
      <c r="C96" s="53">
        <v>172.22</v>
      </c>
      <c r="D96" s="53">
        <v>166.47</v>
      </c>
      <c r="E96" s="126">
        <v>197.21</v>
      </c>
      <c r="F96" s="15">
        <v>167.33</v>
      </c>
      <c r="G96" s="16"/>
      <c r="H96" s="17"/>
      <c r="I96" s="20"/>
    </row>
    <row r="97" spans="2:9">
      <c r="B97" s="123">
        <v>36</v>
      </c>
      <c r="C97" s="53">
        <v>177.29</v>
      </c>
      <c r="D97" s="53">
        <v>168.23</v>
      </c>
      <c r="E97" s="126">
        <v>193.36</v>
      </c>
      <c r="F97" s="15">
        <v>167.98</v>
      </c>
      <c r="G97" s="16"/>
      <c r="H97" s="17"/>
      <c r="I97" s="20"/>
    </row>
    <row r="98" spans="2:9">
      <c r="B98" s="123">
        <v>37</v>
      </c>
      <c r="C98" s="53">
        <v>175.24</v>
      </c>
      <c r="D98" s="53">
        <v>163.04</v>
      </c>
      <c r="E98" s="126">
        <v>193.37</v>
      </c>
      <c r="F98" s="15">
        <v>170.24</v>
      </c>
      <c r="G98" s="16"/>
      <c r="H98" s="17"/>
      <c r="I98" s="20"/>
    </row>
    <row r="99" spans="2:9">
      <c r="B99" s="123">
        <v>38</v>
      </c>
      <c r="C99" s="53">
        <v>169.3</v>
      </c>
      <c r="D99" s="53">
        <v>161.02000000000001</v>
      </c>
      <c r="E99" s="126">
        <v>192.92</v>
      </c>
      <c r="F99" s="15">
        <v>169.01</v>
      </c>
      <c r="G99" s="16"/>
      <c r="H99" s="17"/>
      <c r="I99" s="20"/>
    </row>
    <row r="100" spans="2:9">
      <c r="B100" s="123">
        <v>39</v>
      </c>
      <c r="C100" s="53">
        <v>166.4</v>
      </c>
      <c r="D100" s="53">
        <v>157.66</v>
      </c>
      <c r="E100" s="126">
        <v>194.38</v>
      </c>
      <c r="F100" s="15">
        <v>161.85</v>
      </c>
      <c r="G100" s="16"/>
      <c r="H100" s="17"/>
      <c r="I100" s="20"/>
    </row>
    <row r="101" spans="2:9">
      <c r="B101" s="123">
        <v>40</v>
      </c>
      <c r="C101" s="53">
        <v>163.47999999999999</v>
      </c>
      <c r="D101" s="53">
        <v>155.31</v>
      </c>
      <c r="E101" s="126">
        <v>194.84</v>
      </c>
      <c r="F101" s="15">
        <v>161.85</v>
      </c>
      <c r="G101" s="16"/>
      <c r="H101" s="17"/>
      <c r="I101" s="20"/>
    </row>
    <row r="102" spans="2:9">
      <c r="B102" s="123">
        <v>41</v>
      </c>
      <c r="C102" s="53">
        <v>161.66</v>
      </c>
      <c r="D102" s="53">
        <v>155.38</v>
      </c>
      <c r="E102" s="126">
        <v>195.01</v>
      </c>
      <c r="F102" s="15">
        <v>159.29</v>
      </c>
      <c r="G102" s="16"/>
      <c r="H102" s="17"/>
      <c r="I102" s="20"/>
    </row>
    <row r="103" spans="2:9">
      <c r="B103" s="123">
        <v>42</v>
      </c>
      <c r="C103" s="53">
        <v>161.08000000000001</v>
      </c>
      <c r="D103" s="53">
        <v>151.69999999999999</v>
      </c>
      <c r="E103" s="126">
        <v>195.02</v>
      </c>
      <c r="F103" s="15">
        <v>159.81</v>
      </c>
      <c r="G103" s="16"/>
      <c r="H103" s="17"/>
      <c r="I103" s="20"/>
    </row>
    <row r="104" spans="2:9">
      <c r="B104" s="123">
        <v>43</v>
      </c>
      <c r="C104" s="53">
        <v>161.26</v>
      </c>
      <c r="D104" s="53">
        <v>151.85</v>
      </c>
      <c r="E104" s="126">
        <v>194.99</v>
      </c>
      <c r="F104" s="15">
        <v>159.49</v>
      </c>
      <c r="G104" s="16"/>
      <c r="H104" s="17"/>
      <c r="I104" s="20"/>
    </row>
    <row r="105" spans="2:9">
      <c r="B105" s="123">
        <v>44</v>
      </c>
      <c r="C105" s="53">
        <v>157.80000000000001</v>
      </c>
      <c r="D105" s="53">
        <v>151.76</v>
      </c>
      <c r="E105" s="126">
        <v>193.97</v>
      </c>
      <c r="F105" s="15">
        <v>157.59</v>
      </c>
      <c r="G105" s="16"/>
      <c r="H105" s="17"/>
      <c r="I105" s="20"/>
    </row>
    <row r="106" spans="2:9">
      <c r="B106" s="123">
        <v>45</v>
      </c>
      <c r="C106" s="53">
        <v>157.36000000000001</v>
      </c>
      <c r="D106" s="53">
        <v>150.96</v>
      </c>
      <c r="E106" s="126">
        <v>193.84</v>
      </c>
      <c r="F106" s="15">
        <v>157.6</v>
      </c>
      <c r="G106" s="16"/>
      <c r="H106" s="17"/>
      <c r="I106" s="20"/>
    </row>
    <row r="107" spans="2:9">
      <c r="B107" s="123">
        <v>46</v>
      </c>
      <c r="C107" s="53">
        <v>157.44</v>
      </c>
      <c r="D107" s="53">
        <v>150.24</v>
      </c>
      <c r="E107" s="126">
        <v>193.34</v>
      </c>
      <c r="F107" s="15">
        <v>149.29</v>
      </c>
      <c r="G107" s="16"/>
      <c r="H107" s="17"/>
      <c r="I107" s="20"/>
    </row>
    <row r="108" spans="2:9">
      <c r="B108" s="123">
        <v>47</v>
      </c>
      <c r="C108" s="53">
        <v>156.80000000000001</v>
      </c>
      <c r="D108" s="53">
        <v>151.22999999999999</v>
      </c>
      <c r="E108" s="126">
        <v>199.38</v>
      </c>
      <c r="F108" s="15">
        <v>147.77000000000001</v>
      </c>
      <c r="G108" s="16"/>
      <c r="H108" s="17"/>
      <c r="I108" s="20"/>
    </row>
    <row r="109" spans="2:9">
      <c r="B109" s="123">
        <v>48</v>
      </c>
      <c r="C109" s="53">
        <v>157.35</v>
      </c>
      <c r="D109" s="53">
        <v>149.9</v>
      </c>
      <c r="E109" s="126">
        <v>205.33</v>
      </c>
      <c r="F109" s="15">
        <v>139.44999999999999</v>
      </c>
      <c r="G109" s="16"/>
      <c r="H109" s="17"/>
      <c r="I109" s="20"/>
    </row>
    <row r="110" spans="2:9">
      <c r="B110" s="123">
        <v>49</v>
      </c>
      <c r="C110" s="53">
        <v>157.52000000000001</v>
      </c>
      <c r="D110" s="53">
        <v>150.75</v>
      </c>
      <c r="E110" s="126">
        <v>210.61</v>
      </c>
      <c r="F110" s="15">
        <v>140.22999999999999</v>
      </c>
      <c r="G110" s="16"/>
      <c r="H110" s="17"/>
      <c r="I110" s="20"/>
    </row>
    <row r="111" spans="2:9">
      <c r="B111" s="123">
        <v>50</v>
      </c>
      <c r="C111" s="53">
        <v>157.04</v>
      </c>
      <c r="D111" s="53">
        <v>150.77000000000001</v>
      </c>
      <c r="E111" s="126">
        <v>212.61</v>
      </c>
      <c r="F111" s="15">
        <v>139.77000000000001</v>
      </c>
      <c r="G111" s="16"/>
      <c r="H111" s="17"/>
      <c r="I111" s="20"/>
    </row>
    <row r="112" spans="2:9">
      <c r="B112" s="125">
        <v>51</v>
      </c>
      <c r="C112" s="53">
        <v>153.04</v>
      </c>
      <c r="D112" s="53">
        <v>150.22</v>
      </c>
      <c r="E112" s="126">
        <v>211.25</v>
      </c>
      <c r="F112" s="15">
        <v>140.32</v>
      </c>
      <c r="G112" s="16"/>
      <c r="H112" s="17"/>
      <c r="I112" s="20"/>
    </row>
    <row r="113" spans="2:9">
      <c r="B113" s="123">
        <v>52</v>
      </c>
      <c r="C113" s="53">
        <v>151.28</v>
      </c>
      <c r="D113" s="53">
        <v>150.06</v>
      </c>
      <c r="E113" s="126">
        <v>204.38</v>
      </c>
      <c r="F113" s="15">
        <v>141.6</v>
      </c>
      <c r="G113" s="16"/>
      <c r="H113" s="17"/>
      <c r="I113" s="20"/>
    </row>
    <row r="114" spans="2:9">
      <c r="B114" s="123">
        <v>53</v>
      </c>
      <c r="C114" s="53"/>
      <c r="D114" s="53"/>
      <c r="E114" s="55"/>
      <c r="F114" s="55">
        <v>139.79</v>
      </c>
      <c r="G114" s="55"/>
      <c r="H114" s="55"/>
      <c r="I114" s="55"/>
    </row>
    <row r="116" spans="2:9">
      <c r="C116" s="4"/>
    </row>
    <row r="117" spans="2:9">
      <c r="B117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1 D80 B74 D73">
    <cfRule type="cellIs" dxfId="64" priority="36" stopIfTrue="1" operator="lessThanOrEqual">
      <formula>0</formula>
    </cfRule>
  </conditionalFormatting>
  <conditionalFormatting sqref="H62">
    <cfRule type="cellIs" dxfId="63" priority="23" stopIfTrue="1" operator="lessThanOrEqual">
      <formula>0</formula>
    </cfRule>
  </conditionalFormatting>
  <conditionalFormatting sqref="I62:I74 I76:I113">
    <cfRule type="cellIs" dxfId="62" priority="21" stopIfTrue="1" operator="lessThan">
      <formula>0</formula>
    </cfRule>
  </conditionalFormatting>
  <conditionalFormatting sqref="F62:F64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62:G74 G76:G77 G80:G113">
    <cfRule type="cellIs" dxfId="59" priority="31" stopIfTrue="1" operator="lessThanOrEqual">
      <formula>0</formula>
    </cfRule>
  </conditionalFormatting>
  <conditionalFormatting sqref="F66:F113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65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62:H74 H76:H113">
    <cfRule type="cellIs" dxfId="54" priority="24" stopIfTrue="1" operator="lessThan">
      <formula>0</formula>
    </cfRule>
  </conditionalFormatting>
  <conditionalFormatting sqref="H63:H74 H76:H113">
    <cfRule type="cellIs" dxfId="53" priority="22" stopIfTrue="1" operator="lessThanOrEqual">
      <formula>0</formula>
    </cfRule>
  </conditionalFormatting>
  <conditionalFormatting sqref="B80 B73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75">
    <cfRule type="cellIs" dxfId="48" priority="4" stopIfTrue="1" operator="lessThan">
      <formula>0</formula>
    </cfRule>
  </conditionalFormatting>
  <conditionalFormatting sqref="G75">
    <cfRule type="cellIs" dxfId="47" priority="7" stopIfTrue="1" operator="lessThanOrEqual">
      <formula>0</formula>
    </cfRule>
  </conditionalFormatting>
  <conditionalFormatting sqref="H75">
    <cfRule type="cellIs" dxfId="46" priority="6" stopIfTrue="1" operator="lessThan">
      <formula>0</formula>
    </cfRule>
  </conditionalFormatting>
  <conditionalFormatting sqref="H75">
    <cfRule type="cellIs" dxfId="45" priority="5" stopIfTrue="1" operator="lessThanOrEqual">
      <formula>0</formula>
    </cfRule>
  </conditionalFormatting>
  <conditionalFormatting sqref="I19:I35">
    <cfRule type="cellIs" dxfId="44" priority="3" stopIfTrue="1" operator="lessThan">
      <formula>0</formula>
    </cfRule>
  </conditionalFormatting>
  <conditionalFormatting sqref="G78">
    <cfRule type="cellIs" dxfId="43" priority="2" stopIfTrue="1" operator="lessThanOrEqual">
      <formula>0</formula>
    </cfRule>
  </conditionalFormatting>
  <conditionalFormatting sqref="G79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5"/>
  <sheetViews>
    <sheetView topLeftCell="A46" workbookViewId="0">
      <selection activeCell="K34" sqref="K34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20" t="s">
        <v>101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46">
        <v>1</v>
      </c>
      <c r="D4" s="59">
        <v>88</v>
      </c>
      <c r="E4" s="58">
        <v>9149</v>
      </c>
      <c r="F4" s="59">
        <v>122.33</v>
      </c>
      <c r="G4" s="3"/>
      <c r="H4" s="147"/>
      <c r="I4" t="s">
        <v>33</v>
      </c>
    </row>
    <row r="5" spans="2:9">
      <c r="C5" s="146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47">
        <f t="shared" ref="H5" si="1">(F5/F4)-1</f>
        <v>1.1607945720591761E-2</v>
      </c>
    </row>
    <row r="6" spans="2:9">
      <c r="C6" s="146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47">
        <v>-1.6646464646464687E-2</v>
      </c>
    </row>
    <row r="7" spans="2:9">
      <c r="C7" s="146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47">
        <v>-4.1088010518530727E-4</v>
      </c>
    </row>
    <row r="8" spans="2:9">
      <c r="C8" s="146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47">
        <v>-2.0799079250246599E-2</v>
      </c>
    </row>
    <row r="9" spans="2:9">
      <c r="C9" s="146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47">
        <v>2.9216690454201943E-2</v>
      </c>
    </row>
    <row r="10" spans="2:9">
      <c r="C10" s="146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47">
        <f t="shared" ref="H10" si="3">(F10/F9)-1</f>
        <v>5.0167224080267525E-2</v>
      </c>
    </row>
    <row r="11" spans="2:9">
      <c r="C11" s="146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47">
        <v>7.6122417275128473E-3</v>
      </c>
    </row>
    <row r="12" spans="2:9">
      <c r="C12" s="146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47">
        <v>7.6549491211840959E-2</v>
      </c>
    </row>
    <row r="13" spans="2:9">
      <c r="C13" s="146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47">
        <v>5.8772636249124099E-2</v>
      </c>
    </row>
    <row r="14" spans="2:9">
      <c r="C14" s="146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47">
        <v>3.8905009957191261E-2</v>
      </c>
    </row>
    <row r="15" spans="2:9">
      <c r="C15" s="146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47">
        <v>1.3019985678015544E-3</v>
      </c>
    </row>
    <row r="16" spans="2:9">
      <c r="C16" s="146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47">
        <v>-6.6315584162278673E-3</v>
      </c>
    </row>
    <row r="17" spans="3:8">
      <c r="C17" s="146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47">
        <v>-2.6441521041952964E-2</v>
      </c>
    </row>
    <row r="18" spans="3:8">
      <c r="C18" s="146">
        <v>15</v>
      </c>
      <c r="D18" s="59">
        <v>64</v>
      </c>
      <c r="E18" s="6">
        <v>6787</v>
      </c>
      <c r="F18" s="3">
        <v>150.25</v>
      </c>
      <c r="G18" s="3">
        <v>1.5</v>
      </c>
      <c r="H18" s="147">
        <v>1.0084033613445342E-2</v>
      </c>
    </row>
    <row r="19" spans="3:8">
      <c r="C19" s="146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47">
        <v>1.8635607321131342E-3</v>
      </c>
    </row>
    <row r="20" spans="3:8">
      <c r="C20" s="146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47">
        <v>-1.7670896166877004E-2</v>
      </c>
    </row>
    <row r="21" spans="3:8">
      <c r="C21" s="146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47">
        <v>-1.0211672414959017E-2</v>
      </c>
    </row>
    <row r="22" spans="3:8">
      <c r="C22" s="146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47">
        <v>-4.236130090188639E-3</v>
      </c>
    </row>
    <row r="23" spans="3:8">
      <c r="C23" s="146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47">
        <v>2.8887059146424976E-2</v>
      </c>
    </row>
    <row r="24" spans="3:8">
      <c r="C24" s="146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47">
        <v>3.7212404134711718E-2</v>
      </c>
    </row>
    <row r="25" spans="3:8">
      <c r="C25" s="146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47">
        <v>7.5226644377288654E-3</v>
      </c>
    </row>
    <row r="26" spans="3:8">
      <c r="C26" s="146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47">
        <v>2.0740268028079045E-2</v>
      </c>
    </row>
    <row r="27" spans="3:8">
      <c r="C27" s="146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47">
        <v>4.401375429821841E-2</v>
      </c>
    </row>
    <row r="28" spans="3:8">
      <c r="C28" s="146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47">
        <v>-6.9944308042397818E-2</v>
      </c>
    </row>
    <row r="29" spans="3:8">
      <c r="C29" s="146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47">
        <v>1.3972055888223478E-2</v>
      </c>
    </row>
    <row r="30" spans="3:8">
      <c r="C30" s="146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47">
        <v>-3.8735077470154478E-3</v>
      </c>
    </row>
    <row r="31" spans="3:8">
      <c r="C31" s="146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47">
        <v>1.0199528271817471E-2</v>
      </c>
    </row>
    <row r="32" spans="3:8">
      <c r="C32" s="146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47">
        <v>-8.3296523001198386E-3</v>
      </c>
    </row>
    <row r="33" spans="3:8">
      <c r="C33" s="146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47">
        <v>5.5997454661151913E-3</v>
      </c>
    </row>
    <row r="34" spans="3:8">
      <c r="D34" s="193"/>
      <c r="E34" s="190"/>
      <c r="F34" s="191"/>
      <c r="G34" s="191"/>
      <c r="H34" s="192"/>
    </row>
    <row r="35" spans="3:8">
      <c r="C35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34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4"/>
  <sheetViews>
    <sheetView workbookViewId="0">
      <selection activeCell="J31" sqref="J31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96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46">
        <v>1</v>
      </c>
      <c r="D4" s="59">
        <v>9</v>
      </c>
      <c r="E4" s="58">
        <v>940</v>
      </c>
      <c r="F4" s="59">
        <v>106.84</v>
      </c>
      <c r="G4" s="3"/>
      <c r="H4" s="147"/>
      <c r="I4" t="s">
        <v>33</v>
      </c>
    </row>
    <row r="5" spans="2:9">
      <c r="C5" s="146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47">
        <f t="shared" ref="H5" si="1">(F5/F4)-1</f>
        <v>8.3302134032197106E-3</v>
      </c>
    </row>
    <row r="6" spans="2:9">
      <c r="C6" s="146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47">
        <v>2.4134410099321268E-3</v>
      </c>
    </row>
    <row r="7" spans="2:9">
      <c r="C7" s="146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47">
        <v>5.3523474395777315E-2</v>
      </c>
    </row>
    <row r="8" spans="2:9">
      <c r="C8" s="146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47">
        <v>-8.5171837918607718E-2</v>
      </c>
    </row>
    <row r="9" spans="2:9">
      <c r="C9" s="146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47">
        <v>-4.9769408147578686E-2</v>
      </c>
    </row>
    <row r="10" spans="2:9">
      <c r="C10" s="146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47">
        <f t="shared" ref="H10" si="3">(F10/F9)-1</f>
        <v>0.11132457027300302</v>
      </c>
    </row>
    <row r="11" spans="2:9">
      <c r="C11" s="146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47">
        <v>8.7799108361386713E-2</v>
      </c>
    </row>
    <row r="12" spans="2:9">
      <c r="C12" s="146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47">
        <v>7.6196052191368269E-2</v>
      </c>
    </row>
    <row r="13" spans="2:9">
      <c r="C13" s="146">
        <v>10</v>
      </c>
      <c r="D13" s="58">
        <v>16</v>
      </c>
      <c r="E13" s="58">
        <v>1673</v>
      </c>
      <c r="F13" s="131">
        <v>135.92799760908545</v>
      </c>
      <c r="G13" s="3">
        <v>7.2579976090854643</v>
      </c>
      <c r="H13" s="147">
        <v>5.6407846499459513E-2</v>
      </c>
    </row>
    <row r="14" spans="2:9">
      <c r="C14" s="146">
        <v>11</v>
      </c>
      <c r="D14" s="58">
        <v>3</v>
      </c>
      <c r="E14" s="58">
        <v>318</v>
      </c>
      <c r="F14" s="131">
        <v>142.79</v>
      </c>
      <c r="G14" s="3">
        <v>6.8620023909145402</v>
      </c>
      <c r="H14" s="147">
        <v>5.048262691729577E-2</v>
      </c>
    </row>
    <row r="15" spans="2:9">
      <c r="C15" s="146">
        <v>12</v>
      </c>
      <c r="D15" s="58">
        <v>12</v>
      </c>
      <c r="E15" s="58">
        <v>1328</v>
      </c>
      <c r="F15" s="131">
        <v>139.08000000000001</v>
      </c>
      <c r="G15" s="3">
        <v>-3.7099999999999795</v>
      </c>
      <c r="H15" s="147">
        <v>-2.5982211639470454E-2</v>
      </c>
    </row>
    <row r="16" spans="2:9">
      <c r="C16" s="146">
        <v>13</v>
      </c>
      <c r="D16" s="58">
        <v>7</v>
      </c>
      <c r="E16" s="58">
        <v>755</v>
      </c>
      <c r="F16" s="131">
        <v>135.91999999999999</v>
      </c>
      <c r="G16" s="3">
        <v>-3.160000000000025</v>
      </c>
      <c r="H16" s="147">
        <v>-2.2720736266896968E-2</v>
      </c>
      <c r="I16" t="s">
        <v>104</v>
      </c>
    </row>
    <row r="17" spans="3:8">
      <c r="C17" s="146">
        <v>15</v>
      </c>
      <c r="D17" s="58">
        <v>8</v>
      </c>
      <c r="E17" s="58">
        <v>876</v>
      </c>
      <c r="F17" s="131">
        <v>137.52000000000001</v>
      </c>
      <c r="G17" s="3"/>
      <c r="H17" s="147"/>
    </row>
    <row r="18" spans="3:8">
      <c r="C18" s="146">
        <v>16</v>
      </c>
      <c r="D18" s="58">
        <v>7</v>
      </c>
      <c r="E18" s="58">
        <v>712</v>
      </c>
      <c r="F18" s="131">
        <v>141.05000000000001</v>
      </c>
      <c r="G18" s="3">
        <v>3.5300000000000011</v>
      </c>
      <c r="H18" s="147">
        <v>2.5668993600930889E-2</v>
      </c>
    </row>
    <row r="19" spans="3:8">
      <c r="C19" s="146">
        <v>17</v>
      </c>
      <c r="D19" s="58">
        <v>3</v>
      </c>
      <c r="E19" s="58">
        <v>323</v>
      </c>
      <c r="F19" s="131">
        <v>139.97999999999999</v>
      </c>
      <c r="G19" s="3">
        <v>-1.0700000000000216</v>
      </c>
      <c r="H19" s="147">
        <v>-7.5859624246722435E-3</v>
      </c>
    </row>
    <row r="20" spans="3:8">
      <c r="C20" s="146">
        <v>18</v>
      </c>
      <c r="D20" s="58">
        <v>3</v>
      </c>
      <c r="E20" s="58">
        <v>337</v>
      </c>
      <c r="F20" s="131">
        <v>126.89</v>
      </c>
      <c r="G20" s="3">
        <v>-13.089999999999989</v>
      </c>
      <c r="H20" s="147">
        <v>-9.3513359051292988E-2</v>
      </c>
    </row>
    <row r="21" spans="3:8">
      <c r="C21" s="146">
        <v>19</v>
      </c>
      <c r="D21" s="58">
        <v>21</v>
      </c>
      <c r="E21" s="58">
        <v>2271</v>
      </c>
      <c r="F21" s="131">
        <v>130.94</v>
      </c>
      <c r="G21" s="3">
        <v>4.0499999999999972</v>
      </c>
      <c r="H21" s="147">
        <v>3.1917408779257528E-2</v>
      </c>
    </row>
    <row r="22" spans="3:8">
      <c r="C22" s="146">
        <v>20</v>
      </c>
      <c r="D22" s="58">
        <v>14</v>
      </c>
      <c r="E22" s="58">
        <v>1469</v>
      </c>
      <c r="F22" s="131">
        <v>138.56</v>
      </c>
      <c r="G22" s="3">
        <v>7.6200000000000045</v>
      </c>
      <c r="H22" s="147">
        <v>5.8194592943332957E-2</v>
      </c>
    </row>
    <row r="23" spans="3:8">
      <c r="C23" s="146">
        <v>21</v>
      </c>
      <c r="D23" s="58">
        <v>10</v>
      </c>
      <c r="E23" s="58">
        <v>1052</v>
      </c>
      <c r="F23" s="131">
        <v>139.86000000000001</v>
      </c>
      <c r="G23" s="3">
        <v>1.3000000000000114</v>
      </c>
      <c r="H23" s="147">
        <v>9.3822170900692559E-3</v>
      </c>
    </row>
    <row r="24" spans="3:8">
      <c r="C24" s="146">
        <v>22</v>
      </c>
      <c r="D24" s="58">
        <v>9</v>
      </c>
      <c r="E24" s="58">
        <v>935</v>
      </c>
      <c r="F24" s="131">
        <v>148.72999999999999</v>
      </c>
      <c r="G24" s="3">
        <v>8.8699999999999761</v>
      </c>
      <c r="H24" s="147">
        <v>6.3420563420563347E-2</v>
      </c>
    </row>
    <row r="25" spans="3:8">
      <c r="C25" s="146">
        <v>23</v>
      </c>
      <c r="D25" s="58">
        <v>5</v>
      </c>
      <c r="E25" s="58">
        <v>485</v>
      </c>
      <c r="F25" s="131">
        <v>146.13999999999999</v>
      </c>
      <c r="G25" s="3">
        <v>-2.5900000000000034</v>
      </c>
      <c r="H25" s="147">
        <v>-1.7414106098298965E-2</v>
      </c>
    </row>
    <row r="26" spans="3:8">
      <c r="C26" s="146">
        <v>24</v>
      </c>
      <c r="D26" s="58">
        <v>13</v>
      </c>
      <c r="E26" s="58">
        <v>1304</v>
      </c>
      <c r="F26" s="131">
        <v>144.41999999999999</v>
      </c>
      <c r="G26" s="3">
        <v>-1.7199999999999989</v>
      </c>
      <c r="H26" s="147">
        <v>-1.1769536061311037E-2</v>
      </c>
    </row>
    <row r="27" spans="3:8">
      <c r="C27" s="146">
        <v>25</v>
      </c>
      <c r="D27" s="58">
        <v>11</v>
      </c>
      <c r="E27" s="58">
        <v>1188</v>
      </c>
      <c r="F27" s="131">
        <v>142.44</v>
      </c>
      <c r="G27" s="3">
        <v>-1.9799999999999898</v>
      </c>
      <c r="H27" s="147">
        <v>-1.3710012463647669E-2</v>
      </c>
    </row>
    <row r="28" spans="3:8">
      <c r="C28" s="146">
        <v>26</v>
      </c>
      <c r="D28" s="58">
        <v>7</v>
      </c>
      <c r="E28" s="58">
        <v>715</v>
      </c>
      <c r="F28" s="131">
        <v>144.5</v>
      </c>
      <c r="G28" s="3">
        <v>2.0600000000000023</v>
      </c>
      <c r="H28" s="147">
        <v>1.4462229710755503E-2</v>
      </c>
    </row>
    <row r="29" spans="3:8">
      <c r="C29" s="146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47">
        <v>-2.2768166089965347E-2</v>
      </c>
    </row>
    <row r="30" spans="3:8">
      <c r="C30" s="146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47">
        <v>7.6481835564052858E-3</v>
      </c>
    </row>
    <row r="31" spans="3:8">
      <c r="C31" s="146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47">
        <v>-1.31421744324971E-2</v>
      </c>
    </row>
    <row r="32" spans="3:8">
      <c r="C32" s="146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47">
        <v>-3.5108958837772208E-2</v>
      </c>
    </row>
    <row r="33" spans="3:8">
      <c r="D33" s="193"/>
      <c r="E33" s="190"/>
      <c r="F33" s="191"/>
      <c r="G33" s="191"/>
      <c r="H33" s="192"/>
    </row>
    <row r="34" spans="3:8">
      <c r="C34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33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7"/>
  <sheetViews>
    <sheetView workbookViewId="0">
      <selection activeCell="I17" sqref="I17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106</v>
      </c>
    </row>
    <row r="2" spans="2:9" ht="15.75" thickBot="1"/>
    <row r="3" spans="2:9" ht="24.75">
      <c r="C3" s="141" t="s">
        <v>11</v>
      </c>
      <c r="D3" s="142" t="s">
        <v>93</v>
      </c>
      <c r="E3" s="142" t="s">
        <v>18</v>
      </c>
      <c r="F3" s="143" t="s">
        <v>19</v>
      </c>
      <c r="G3" s="144" t="s">
        <v>15</v>
      </c>
      <c r="H3" s="145" t="s">
        <v>16</v>
      </c>
    </row>
    <row r="4" spans="2:9">
      <c r="C4" s="146">
        <v>10</v>
      </c>
      <c r="D4" s="58">
        <v>1</v>
      </c>
      <c r="E4" s="59">
        <v>98</v>
      </c>
      <c r="F4" s="131">
        <v>140.9</v>
      </c>
      <c r="G4" s="3" t="s">
        <v>88</v>
      </c>
      <c r="H4" s="147"/>
    </row>
    <row r="5" spans="2:9">
      <c r="C5" s="146">
        <v>12</v>
      </c>
      <c r="D5" s="58">
        <v>1</v>
      </c>
      <c r="E5" s="59">
        <v>111</v>
      </c>
      <c r="F5" s="131">
        <v>122.73</v>
      </c>
      <c r="G5" s="3" t="s">
        <v>88</v>
      </c>
      <c r="H5" s="147"/>
    </row>
    <row r="6" spans="2:9">
      <c r="C6" s="146">
        <v>16</v>
      </c>
      <c r="D6" s="58">
        <v>1</v>
      </c>
      <c r="E6" s="59">
        <v>107</v>
      </c>
      <c r="F6" s="131">
        <v>131</v>
      </c>
      <c r="G6" s="3" t="s">
        <v>88</v>
      </c>
      <c r="H6" s="147"/>
    </row>
    <row r="7" spans="2:9">
      <c r="C7" s="146">
        <v>17</v>
      </c>
      <c r="D7" s="58">
        <v>1</v>
      </c>
      <c r="E7" s="59">
        <v>103</v>
      </c>
      <c r="F7" s="131">
        <v>128.72</v>
      </c>
      <c r="G7" s="3">
        <v>-2.2800000000000011</v>
      </c>
      <c r="H7" s="147">
        <v>-1.7404580152671767E-2</v>
      </c>
      <c r="I7" t="s">
        <v>109</v>
      </c>
    </row>
    <row r="8" spans="2:9">
      <c r="C8" s="146">
        <v>19</v>
      </c>
      <c r="D8" s="58">
        <v>2</v>
      </c>
      <c r="E8" s="59">
        <v>227</v>
      </c>
      <c r="F8" s="131">
        <v>122</v>
      </c>
      <c r="G8" s="3" t="s">
        <v>88</v>
      </c>
      <c r="H8" s="147"/>
    </row>
    <row r="9" spans="2:9">
      <c r="C9" s="146">
        <v>20</v>
      </c>
      <c r="D9" s="58">
        <v>1</v>
      </c>
      <c r="E9" s="59">
        <v>113</v>
      </c>
      <c r="F9" s="131">
        <v>126.6</v>
      </c>
      <c r="G9" s="3">
        <v>4.5999999999999943</v>
      </c>
      <c r="H9" s="147">
        <v>3.770491803278686E-2</v>
      </c>
      <c r="I9" t="s">
        <v>111</v>
      </c>
    </row>
    <row r="10" spans="2:9">
      <c r="C10" s="146">
        <v>23</v>
      </c>
      <c r="D10" s="58">
        <v>3</v>
      </c>
      <c r="E10" s="59">
        <v>317</v>
      </c>
      <c r="F10" s="131">
        <v>137.77000000000001</v>
      </c>
      <c r="G10" s="3" t="s">
        <v>88</v>
      </c>
      <c r="H10" s="147"/>
      <c r="I10" t="s">
        <v>112</v>
      </c>
    </row>
    <row r="11" spans="2:9">
      <c r="C11" s="146">
        <v>24</v>
      </c>
      <c r="D11" s="58">
        <v>1</v>
      </c>
      <c r="E11" s="59">
        <v>94</v>
      </c>
      <c r="F11" s="131">
        <v>147</v>
      </c>
      <c r="G11" s="3">
        <v>9.2299999999999898</v>
      </c>
      <c r="H11" s="147">
        <v>6.6995717500181406E-2</v>
      </c>
    </row>
    <row r="12" spans="2:9">
      <c r="C12" s="146">
        <v>25</v>
      </c>
      <c r="D12" s="58">
        <v>1</v>
      </c>
      <c r="E12" s="59">
        <v>114</v>
      </c>
      <c r="F12" s="131">
        <v>130.41</v>
      </c>
      <c r="G12" s="3">
        <v>-16.590000000000003</v>
      </c>
      <c r="H12" s="147">
        <v>-0.11285714285714288</v>
      </c>
      <c r="I12" t="s">
        <v>119</v>
      </c>
    </row>
    <row r="13" spans="2:9">
      <c r="C13" s="146">
        <v>28</v>
      </c>
      <c r="D13" s="58">
        <v>1</v>
      </c>
      <c r="E13" s="59">
        <v>86</v>
      </c>
      <c r="F13" s="131">
        <v>133.93</v>
      </c>
      <c r="G13" s="3" t="s">
        <v>88</v>
      </c>
      <c r="H13" s="147"/>
      <c r="I13" t="s">
        <v>120</v>
      </c>
    </row>
    <row r="14" spans="2:9">
      <c r="C14" s="146">
        <v>29</v>
      </c>
      <c r="D14" s="58" t="s">
        <v>123</v>
      </c>
      <c r="E14" s="59"/>
      <c r="F14" s="131"/>
      <c r="G14" s="3"/>
      <c r="H14" s="147"/>
    </row>
    <row r="15" spans="2:9">
      <c r="C15" s="146">
        <v>30</v>
      </c>
      <c r="D15" s="58" t="s">
        <v>123</v>
      </c>
      <c r="E15" s="59"/>
      <c r="F15" s="131"/>
      <c r="G15" s="3"/>
      <c r="H15" s="147"/>
    </row>
    <row r="16" spans="2:9">
      <c r="C16" t="s">
        <v>102</v>
      </c>
      <c r="I16" t="s">
        <v>125</v>
      </c>
    </row>
    <row r="17" spans="3:3">
      <c r="C17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15">
    <cfRule type="cellIs" dxfId="25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>
      <selection activeCell="E10" sqref="E10"/>
    </sheetView>
  </sheetViews>
  <sheetFormatPr defaultRowHeight="15"/>
  <sheetData>
    <row r="1" spans="2:9">
      <c r="B1" t="s">
        <v>113</v>
      </c>
    </row>
    <row r="2" spans="2:9" ht="15.75" thickBot="1"/>
    <row r="3" spans="2:9" ht="48.75">
      <c r="C3" s="141" t="s">
        <v>11</v>
      </c>
      <c r="D3" s="142" t="s">
        <v>93</v>
      </c>
      <c r="E3" s="142" t="s">
        <v>18</v>
      </c>
      <c r="F3" s="143" t="s">
        <v>19</v>
      </c>
      <c r="G3" s="144" t="s">
        <v>15</v>
      </c>
      <c r="H3" s="145" t="s">
        <v>16</v>
      </c>
    </row>
    <row r="4" spans="2:9" ht="15.75" thickBot="1">
      <c r="C4" s="183" t="s">
        <v>115</v>
      </c>
      <c r="D4" s="184">
        <v>1</v>
      </c>
      <c r="E4" s="185">
        <v>110</v>
      </c>
      <c r="F4" s="186">
        <v>116</v>
      </c>
      <c r="G4" s="187" t="s">
        <v>88</v>
      </c>
      <c r="H4" s="188"/>
      <c r="I4" s="189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5"/>
  <sheetViews>
    <sheetView topLeftCell="C9" workbookViewId="0">
      <selection activeCell="G38" sqref="G38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120" t="s">
        <v>118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66" t="s">
        <v>11</v>
      </c>
      <c r="D5" s="166" t="s">
        <v>12</v>
      </c>
      <c r="E5" s="166" t="s">
        <v>13</v>
      </c>
      <c r="F5" s="166" t="s">
        <v>34</v>
      </c>
      <c r="G5" s="167" t="s">
        <v>35</v>
      </c>
      <c r="H5" s="167" t="s">
        <v>103</v>
      </c>
      <c r="I5" s="167" t="s">
        <v>114</v>
      </c>
      <c r="J5" s="167"/>
      <c r="K5" s="167" t="s">
        <v>14</v>
      </c>
      <c r="L5" s="167"/>
      <c r="M5" s="168" t="s">
        <v>15</v>
      </c>
      <c r="N5" s="169" t="s">
        <v>16</v>
      </c>
    </row>
    <row r="6" spans="2:14" ht="15.75" thickBot="1">
      <c r="B6" s="129">
        <v>2021</v>
      </c>
      <c r="C6" s="13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32">
        <v>1</v>
      </c>
      <c r="K6" s="5">
        <v>309019</v>
      </c>
      <c r="L6" s="133" t="s">
        <v>17</v>
      </c>
      <c r="M6" s="5"/>
      <c r="N6" s="147"/>
    </row>
    <row r="7" spans="2:14">
      <c r="B7" s="7"/>
      <c r="C7" s="13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32">
        <v>2</v>
      </c>
      <c r="K7" s="5">
        <v>296993</v>
      </c>
      <c r="L7" s="133" t="s">
        <v>17</v>
      </c>
      <c r="M7" s="5">
        <v>-12026</v>
      </c>
      <c r="N7" s="147">
        <v>-3.891670091483046E-2</v>
      </c>
    </row>
    <row r="8" spans="2:14">
      <c r="B8" s="2"/>
      <c r="C8" s="13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32">
        <v>3</v>
      </c>
      <c r="K8" s="5">
        <v>293464</v>
      </c>
      <c r="L8" s="133" t="s">
        <v>17</v>
      </c>
      <c r="M8" s="5">
        <v>-3529</v>
      </c>
      <c r="N8" s="147">
        <v>-1.1882434939543995E-2</v>
      </c>
    </row>
    <row r="9" spans="2:14">
      <c r="B9" s="2"/>
      <c r="C9" s="13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32">
        <v>4</v>
      </c>
      <c r="K9" s="5">
        <v>271962</v>
      </c>
      <c r="L9" s="133" t="s">
        <v>17</v>
      </c>
      <c r="M9" s="5">
        <v>-21502</v>
      </c>
      <c r="N9" s="147">
        <v>-7.3269634435569664E-2</v>
      </c>
    </row>
    <row r="10" spans="2:14">
      <c r="B10" s="2"/>
      <c r="C10" s="13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32">
        <v>5</v>
      </c>
      <c r="K10" s="5">
        <v>253385</v>
      </c>
      <c r="L10" s="133" t="s">
        <v>17</v>
      </c>
      <c r="M10" s="5">
        <v>-18577</v>
      </c>
      <c r="N10" s="147">
        <v>-6.8307337054441475E-2</v>
      </c>
    </row>
    <row r="11" spans="2:14">
      <c r="B11" s="2"/>
      <c r="C11" s="13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32">
        <v>6</v>
      </c>
      <c r="K11" s="5">
        <v>268811</v>
      </c>
      <c r="L11" s="133" t="s">
        <v>17</v>
      </c>
      <c r="M11" s="5">
        <v>15426</v>
      </c>
      <c r="N11" s="147">
        <v>6.087968901079388E-2</v>
      </c>
    </row>
    <row r="12" spans="2:14">
      <c r="C12" s="13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32">
        <v>7</v>
      </c>
      <c r="K12" s="5">
        <v>263315</v>
      </c>
      <c r="L12" s="133" t="s">
        <v>17</v>
      </c>
      <c r="M12" s="5">
        <f t="shared" ref="M12:M13" si="0">K12-K11</f>
        <v>-5496</v>
      </c>
      <c r="N12" s="147">
        <f t="shared" ref="N12:N13" si="1">(K12/K11)-1</f>
        <v>-2.044559188426065E-2</v>
      </c>
    </row>
    <row r="13" spans="2:14">
      <c r="C13" s="13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32">
        <v>8</v>
      </c>
      <c r="K13" s="5">
        <v>283387</v>
      </c>
      <c r="L13" s="133" t="s">
        <v>17</v>
      </c>
      <c r="M13" s="5">
        <f t="shared" si="0"/>
        <v>20072</v>
      </c>
      <c r="N13" s="147">
        <f t="shared" si="1"/>
        <v>7.6228091829178002E-2</v>
      </c>
    </row>
    <row r="14" spans="2:14">
      <c r="C14" s="13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32">
        <v>9</v>
      </c>
      <c r="K14" s="5">
        <v>251698</v>
      </c>
      <c r="L14" s="133" t="s">
        <v>17</v>
      </c>
      <c r="M14" s="5">
        <v>-31689</v>
      </c>
      <c r="N14" s="147">
        <v>-0.11182234894331777</v>
      </c>
    </row>
    <row r="15" spans="2:14">
      <c r="C15" s="13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32">
        <v>10</v>
      </c>
      <c r="K15" s="5">
        <v>290739</v>
      </c>
      <c r="L15" s="133" t="s">
        <v>17</v>
      </c>
      <c r="M15" s="5">
        <v>39041</v>
      </c>
      <c r="N15" s="147">
        <v>0.15511048955494289</v>
      </c>
    </row>
    <row r="16" spans="2:14">
      <c r="C16" s="13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32">
        <v>11</v>
      </c>
      <c r="K16" s="5">
        <v>269510</v>
      </c>
      <c r="L16" s="133" t="s">
        <v>17</v>
      </c>
      <c r="M16" s="5">
        <v>-21229</v>
      </c>
      <c r="N16" s="147">
        <v>-7.3017379849280584E-2</v>
      </c>
    </row>
    <row r="17" spans="3:14">
      <c r="C17" s="13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32">
        <v>12</v>
      </c>
      <c r="K17" s="5">
        <v>298722</v>
      </c>
      <c r="L17" s="133" t="s">
        <v>17</v>
      </c>
      <c r="M17" s="5">
        <v>29212</v>
      </c>
      <c r="N17" s="147">
        <v>0.1083892990983637</v>
      </c>
    </row>
    <row r="18" spans="3:14">
      <c r="C18" s="132">
        <v>13</v>
      </c>
      <c r="D18" s="6">
        <v>93359</v>
      </c>
      <c r="E18" s="5">
        <v>192422</v>
      </c>
      <c r="F18" s="6">
        <v>14923</v>
      </c>
      <c r="G18" s="134">
        <v>755</v>
      </c>
      <c r="H18" s="5"/>
      <c r="I18" s="5"/>
      <c r="J18" s="132">
        <v>13</v>
      </c>
      <c r="K18" s="5">
        <v>301459</v>
      </c>
      <c r="L18" s="133" t="s">
        <v>17</v>
      </c>
      <c r="M18" s="5">
        <f t="shared" ref="M18" si="2">K18-K17</f>
        <v>2737</v>
      </c>
      <c r="N18" s="147">
        <f t="shared" ref="N18" si="3">(K18/K17)-1</f>
        <v>9.1623650082686137E-3</v>
      </c>
    </row>
    <row r="19" spans="3:14">
      <c r="C19" s="132">
        <v>14</v>
      </c>
      <c r="D19" s="6">
        <v>45801</v>
      </c>
      <c r="E19" s="5">
        <v>193095</v>
      </c>
      <c r="F19" s="6">
        <v>5459</v>
      </c>
      <c r="G19" s="134">
        <v>0</v>
      </c>
      <c r="H19" s="5"/>
      <c r="I19" s="5"/>
      <c r="J19" s="132">
        <v>14</v>
      </c>
      <c r="K19" s="5">
        <v>244355</v>
      </c>
      <c r="L19" s="133" t="s">
        <v>17</v>
      </c>
      <c r="M19" s="5">
        <v>-57104</v>
      </c>
      <c r="N19" s="147">
        <v>-0.18942542767009773</v>
      </c>
    </row>
    <row r="20" spans="3:14">
      <c r="C20" s="132">
        <v>15</v>
      </c>
      <c r="D20" s="6">
        <v>68260</v>
      </c>
      <c r="E20" s="5">
        <v>207873</v>
      </c>
      <c r="F20" s="6">
        <v>6787</v>
      </c>
      <c r="G20" s="134">
        <v>876</v>
      </c>
      <c r="H20" s="5"/>
      <c r="I20" s="5"/>
      <c r="J20" s="132">
        <v>15</v>
      </c>
      <c r="K20" s="5">
        <v>283796</v>
      </c>
      <c r="L20" s="133" t="s">
        <v>17</v>
      </c>
      <c r="M20" s="5">
        <v>39441</v>
      </c>
      <c r="N20" s="147">
        <v>0.161408606330953</v>
      </c>
    </row>
    <row r="21" spans="3:14">
      <c r="C21" s="132">
        <v>16</v>
      </c>
      <c r="D21" s="6">
        <v>71756</v>
      </c>
      <c r="E21" s="5">
        <v>206455</v>
      </c>
      <c r="F21" s="6">
        <v>9528</v>
      </c>
      <c r="G21" s="134">
        <v>712</v>
      </c>
      <c r="H21" s="134">
        <v>107</v>
      </c>
      <c r="I21" s="134"/>
      <c r="J21" s="132">
        <v>16</v>
      </c>
      <c r="K21" s="5">
        <v>288558</v>
      </c>
      <c r="L21" s="133" t="s">
        <v>17</v>
      </c>
      <c r="M21" s="5">
        <f t="shared" ref="M21:M27" si="4">K21-K20</f>
        <v>4762</v>
      </c>
      <c r="N21" s="147">
        <f t="shared" ref="N21:N27" si="5">(K21/K20)-1</f>
        <v>1.677965862802866E-2</v>
      </c>
    </row>
    <row r="22" spans="3:14">
      <c r="C22" s="13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32">
        <v>17</v>
      </c>
      <c r="K22" s="5">
        <v>265144</v>
      </c>
      <c r="L22" s="133" t="s">
        <v>17</v>
      </c>
      <c r="M22" s="5">
        <f t="shared" si="4"/>
        <v>-23414</v>
      </c>
      <c r="N22" s="147">
        <f t="shared" si="5"/>
        <v>-8.1141399649290569E-2</v>
      </c>
    </row>
    <row r="23" spans="3:14">
      <c r="C23" s="148">
        <v>18</v>
      </c>
      <c r="D23" s="149">
        <v>54802</v>
      </c>
      <c r="E23" s="151">
        <v>192317</v>
      </c>
      <c r="F23" s="149">
        <v>9233</v>
      </c>
      <c r="G23" s="150">
        <v>337</v>
      </c>
      <c r="H23" s="151"/>
      <c r="I23" s="151"/>
      <c r="J23" s="148">
        <v>18</v>
      </c>
      <c r="K23" s="5">
        <v>256689</v>
      </c>
      <c r="L23" s="152" t="s">
        <v>17</v>
      </c>
      <c r="M23" s="151">
        <f t="shared" si="4"/>
        <v>-8455</v>
      </c>
      <c r="N23" s="147">
        <f t="shared" si="5"/>
        <v>-3.1888332377877693E-2</v>
      </c>
    </row>
    <row r="24" spans="3:14">
      <c r="C24" s="148">
        <v>19</v>
      </c>
      <c r="D24" s="149">
        <v>85146</v>
      </c>
      <c r="E24" s="151">
        <v>180513</v>
      </c>
      <c r="F24" s="151">
        <v>16174</v>
      </c>
      <c r="G24" s="151">
        <v>2271</v>
      </c>
      <c r="H24" s="151">
        <v>227</v>
      </c>
      <c r="I24" s="151"/>
      <c r="J24" s="148">
        <v>19</v>
      </c>
      <c r="K24" s="5">
        <v>284331</v>
      </c>
      <c r="L24" s="152" t="s">
        <v>17</v>
      </c>
      <c r="M24" s="151">
        <f t="shared" si="4"/>
        <v>27642</v>
      </c>
      <c r="N24" s="147">
        <f t="shared" si="5"/>
        <v>0.10768673375173843</v>
      </c>
    </row>
    <row r="25" spans="3:14">
      <c r="C25" s="148">
        <v>20</v>
      </c>
      <c r="D25" s="149">
        <v>86212</v>
      </c>
      <c r="E25" s="151">
        <v>202776</v>
      </c>
      <c r="F25" s="151">
        <v>14822</v>
      </c>
      <c r="G25" s="151">
        <v>1469</v>
      </c>
      <c r="H25" s="151">
        <v>113</v>
      </c>
      <c r="I25" s="151"/>
      <c r="J25" s="148">
        <v>20</v>
      </c>
      <c r="K25" s="5">
        <v>305392</v>
      </c>
      <c r="L25" s="152" t="s">
        <v>17</v>
      </c>
      <c r="M25" s="151">
        <f t="shared" si="4"/>
        <v>21061</v>
      </c>
      <c r="N25" s="147">
        <f t="shared" si="5"/>
        <v>7.4072120169802025E-2</v>
      </c>
    </row>
    <row r="26" spans="3:14">
      <c r="C26" s="148">
        <v>21</v>
      </c>
      <c r="D26" s="149">
        <v>88440</v>
      </c>
      <c r="E26" s="151">
        <v>196404</v>
      </c>
      <c r="F26" s="151">
        <v>19630</v>
      </c>
      <c r="G26" s="151">
        <v>1052</v>
      </c>
      <c r="H26" s="151"/>
      <c r="I26" s="151"/>
      <c r="J26" s="148">
        <v>21</v>
      </c>
      <c r="K26" s="5">
        <v>305526</v>
      </c>
      <c r="L26" s="152" t="s">
        <v>17</v>
      </c>
      <c r="M26" s="151">
        <f t="shared" si="4"/>
        <v>134</v>
      </c>
      <c r="N26" s="147">
        <f t="shared" si="5"/>
        <v>4.3878032168498393E-4</v>
      </c>
    </row>
    <row r="27" spans="3:14">
      <c r="C27" s="148">
        <v>22</v>
      </c>
      <c r="D27" s="149">
        <v>81503</v>
      </c>
      <c r="E27" s="151">
        <v>213144</v>
      </c>
      <c r="F27" s="151">
        <v>12408</v>
      </c>
      <c r="G27" s="151">
        <v>935</v>
      </c>
      <c r="H27" s="151"/>
      <c r="I27" s="151"/>
      <c r="J27" s="148">
        <v>22</v>
      </c>
      <c r="K27" s="5">
        <v>307990</v>
      </c>
      <c r="L27" s="152" t="s">
        <v>17</v>
      </c>
      <c r="M27" s="151">
        <f t="shared" si="4"/>
        <v>2464</v>
      </c>
      <c r="N27" s="147">
        <f t="shared" si="5"/>
        <v>8.0647800841826545E-3</v>
      </c>
    </row>
    <row r="28" spans="3:14">
      <c r="C28" s="148">
        <v>23</v>
      </c>
      <c r="D28" s="149">
        <v>93067</v>
      </c>
      <c r="E28" s="151">
        <v>208573</v>
      </c>
      <c r="F28" s="151">
        <v>12301</v>
      </c>
      <c r="G28" s="151">
        <v>485</v>
      </c>
      <c r="H28" s="151">
        <v>317</v>
      </c>
      <c r="I28" s="151"/>
      <c r="J28" s="148">
        <v>23</v>
      </c>
      <c r="K28" s="5">
        <v>314743</v>
      </c>
      <c r="L28" s="152" t="s">
        <v>17</v>
      </c>
      <c r="M28" s="151">
        <v>6753</v>
      </c>
      <c r="N28" s="147">
        <v>2.1926036559628548E-2</v>
      </c>
    </row>
    <row r="29" spans="3:14">
      <c r="C29" s="148">
        <v>24</v>
      </c>
      <c r="D29" s="149">
        <v>102159</v>
      </c>
      <c r="E29" s="151">
        <v>192048</v>
      </c>
      <c r="F29" s="151">
        <v>20021</v>
      </c>
      <c r="G29" s="151">
        <v>1304</v>
      </c>
      <c r="H29" s="151">
        <v>94</v>
      </c>
      <c r="I29" s="151"/>
      <c r="J29" s="148">
        <v>24</v>
      </c>
      <c r="K29" s="5">
        <v>315626</v>
      </c>
      <c r="L29" s="152" t="s">
        <v>17</v>
      </c>
      <c r="M29" s="151">
        <v>883</v>
      </c>
      <c r="N29" s="147">
        <v>2.8054635051455445E-3</v>
      </c>
    </row>
    <row r="30" spans="3:14">
      <c r="C30" s="148">
        <v>25</v>
      </c>
      <c r="D30" s="149">
        <f>'[1]cena_zakol_2021 (E)'!BO44</f>
        <v>95457</v>
      </c>
      <c r="E30" s="151">
        <f>'[1]cena_zakol_2021 (S)'!BN44</f>
        <v>178338</v>
      </c>
      <c r="F30" s="151">
        <v>17325</v>
      </c>
      <c r="G30" s="151">
        <v>1188</v>
      </c>
      <c r="H30" s="151">
        <v>114</v>
      </c>
      <c r="I30" s="151"/>
      <c r="J30" s="148">
        <v>25</v>
      </c>
      <c r="K30" s="5">
        <v>292422</v>
      </c>
      <c r="L30" s="152" t="s">
        <v>17</v>
      </c>
      <c r="M30" s="151">
        <f t="shared" ref="M30" si="6">K30-K29</f>
        <v>-23204</v>
      </c>
      <c r="N30" s="147">
        <f t="shared" ref="N30" si="7">(K30/K29)-1</f>
        <v>-7.3517390835989405E-2</v>
      </c>
    </row>
    <row r="31" spans="3:14">
      <c r="C31" s="148">
        <v>26</v>
      </c>
      <c r="D31" s="149">
        <v>81689</v>
      </c>
      <c r="E31" s="151">
        <v>203149</v>
      </c>
      <c r="F31" s="151">
        <v>14197</v>
      </c>
      <c r="G31" s="151">
        <v>715</v>
      </c>
      <c r="H31" s="151"/>
      <c r="I31" s="151">
        <v>110</v>
      </c>
      <c r="J31" s="148">
        <v>26</v>
      </c>
      <c r="K31" s="194">
        <v>299860</v>
      </c>
      <c r="L31" s="152" t="s">
        <v>17</v>
      </c>
      <c r="M31" s="151">
        <v>7328</v>
      </c>
      <c r="N31" s="147">
        <v>2.505967403273357E-2</v>
      </c>
    </row>
    <row r="32" spans="3:14">
      <c r="C32" s="148">
        <v>27</v>
      </c>
      <c r="D32" s="149">
        <v>74383</v>
      </c>
      <c r="E32" s="151">
        <v>198832</v>
      </c>
      <c r="F32" s="151">
        <v>9882</v>
      </c>
      <c r="G32" s="151">
        <v>892</v>
      </c>
      <c r="H32" s="151"/>
      <c r="I32" s="151"/>
      <c r="J32" s="148">
        <v>27</v>
      </c>
      <c r="K32" s="5">
        <f t="shared" ref="K32" si="8">SUM(D32:I32)</f>
        <v>283989</v>
      </c>
      <c r="L32" s="152" t="s">
        <v>17</v>
      </c>
      <c r="M32" s="151">
        <v>-26645</v>
      </c>
      <c r="N32" s="147">
        <v>-8.8858133795771344E-2</v>
      </c>
    </row>
    <row r="33" spans="3:14">
      <c r="C33" s="148">
        <v>28</v>
      </c>
      <c r="D33" s="149">
        <v>86148</v>
      </c>
      <c r="E33" s="151">
        <v>185464</v>
      </c>
      <c r="F33" s="151">
        <v>11974</v>
      </c>
      <c r="G33" s="151">
        <v>1164</v>
      </c>
      <c r="H33" s="151">
        <v>86</v>
      </c>
      <c r="I33" s="151"/>
      <c r="J33" s="148">
        <v>28</v>
      </c>
      <c r="K33" s="5">
        <v>284836</v>
      </c>
      <c r="L33" s="152" t="s">
        <v>17</v>
      </c>
      <c r="M33" s="151">
        <v>847</v>
      </c>
      <c r="N33" s="147">
        <v>2.9825098859463939E-3</v>
      </c>
    </row>
    <row r="34" spans="3:14">
      <c r="C34" s="148">
        <v>29</v>
      </c>
      <c r="D34" s="149">
        <v>85324</v>
      </c>
      <c r="E34" s="151">
        <v>183810</v>
      </c>
      <c r="F34" s="151">
        <v>12071</v>
      </c>
      <c r="G34" s="151">
        <v>503</v>
      </c>
      <c r="H34" s="151"/>
      <c r="I34" s="151"/>
      <c r="J34" s="148">
        <v>29</v>
      </c>
      <c r="K34" s="5">
        <v>281708</v>
      </c>
      <c r="L34" s="152" t="s">
        <v>17</v>
      </c>
      <c r="M34" s="151">
        <v>-3128</v>
      </c>
      <c r="N34" s="147">
        <v>-1.0981757923857915E-2</v>
      </c>
    </row>
    <row r="35" spans="3:14">
      <c r="C35" s="148">
        <v>30</v>
      </c>
      <c r="D35" s="149">
        <v>97710</v>
      </c>
      <c r="E35" s="151">
        <v>169554</v>
      </c>
      <c r="F35" s="151">
        <v>17179</v>
      </c>
      <c r="G35" s="151">
        <v>889</v>
      </c>
      <c r="H35" s="151"/>
      <c r="I35" s="151"/>
      <c r="J35" s="148">
        <v>30</v>
      </c>
      <c r="K35" s="5">
        <v>285332</v>
      </c>
      <c r="L35" s="152" t="s">
        <v>17</v>
      </c>
      <c r="M35" s="151">
        <v>3624</v>
      </c>
      <c r="N35" s="147">
        <v>1.2864384398029172E-2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3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91"/>
  <sheetViews>
    <sheetView topLeftCell="E54" workbookViewId="0">
      <selection activeCell="H27" sqref="H27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6.85546875" customWidth="1"/>
    <col min="13" max="13" width="14.140625" customWidth="1"/>
    <col min="14" max="14" width="16.42578125" customWidth="1"/>
    <col min="15" max="15" width="12.140625" customWidth="1"/>
  </cols>
  <sheetData>
    <row r="2" spans="2:15" ht="17.25">
      <c r="B2" s="120" t="s">
        <v>110</v>
      </c>
      <c r="J2" s="120" t="s">
        <v>117</v>
      </c>
    </row>
    <row r="3" spans="2:15">
      <c r="B3" s="170"/>
    </row>
    <row r="4" spans="2:15" ht="18" thickBot="1">
      <c r="B4" t="s">
        <v>85</v>
      </c>
    </row>
    <row r="5" spans="2:15" ht="34.5" thickBot="1">
      <c r="B5" t="s">
        <v>108</v>
      </c>
      <c r="J5" s="85" t="s">
        <v>89</v>
      </c>
      <c r="K5" s="86"/>
      <c r="L5" s="87">
        <v>29</v>
      </c>
      <c r="M5" s="88" t="s">
        <v>80</v>
      </c>
      <c r="N5" s="89" t="s">
        <v>81</v>
      </c>
      <c r="O5" s="90" t="s">
        <v>82</v>
      </c>
    </row>
    <row r="6" spans="2:15" ht="15.75" thickBot="1">
      <c r="J6" s="91" t="s">
        <v>40</v>
      </c>
      <c r="K6" s="92"/>
      <c r="L6" s="93">
        <v>161.28233354728718</v>
      </c>
      <c r="M6" s="94">
        <v>-1.1218307347733103E-2</v>
      </c>
      <c r="N6" s="95">
        <v>-6.1880584802752381E-2</v>
      </c>
      <c r="O6" s="96">
        <v>3.7125261154798306E-2</v>
      </c>
    </row>
    <row r="7" spans="2:15" ht="15.75" thickBot="1">
      <c r="B7" s="153"/>
      <c r="C7" s="172" t="s">
        <v>39</v>
      </c>
      <c r="D7" s="173" t="s">
        <v>15</v>
      </c>
      <c r="E7" s="174" t="s">
        <v>16</v>
      </c>
      <c r="F7" s="172" t="s">
        <v>40</v>
      </c>
      <c r="G7" s="173" t="s">
        <v>15</v>
      </c>
      <c r="H7" s="174" t="s">
        <v>16</v>
      </c>
      <c r="J7" s="97" t="s">
        <v>39</v>
      </c>
      <c r="K7" s="98"/>
      <c r="L7" s="99">
        <v>151.49850676071054</v>
      </c>
      <c r="M7" s="100">
        <v>-1.5489495472504111E-2</v>
      </c>
      <c r="N7" s="101">
        <v>-5.6825666842616918E-2</v>
      </c>
      <c r="O7" s="102">
        <v>2.2120710183252346E-2</v>
      </c>
    </row>
    <row r="8" spans="2:15" ht="15.75" thickBot="1">
      <c r="B8" s="159"/>
      <c r="C8" s="180" t="s">
        <v>41</v>
      </c>
      <c r="D8" s="181"/>
      <c r="E8" s="182"/>
      <c r="F8" s="172" t="s">
        <v>41</v>
      </c>
      <c r="G8" s="175"/>
      <c r="H8" s="176"/>
      <c r="J8" s="103" t="s">
        <v>83</v>
      </c>
      <c r="K8" s="104"/>
      <c r="L8" s="105">
        <v>185.8979930816875</v>
      </c>
      <c r="M8" s="106">
        <v>8.6167342910508093E-3</v>
      </c>
      <c r="N8" s="107">
        <v>-4.7211759348813054E-2</v>
      </c>
      <c r="O8" s="108">
        <v>0.22308176001937907</v>
      </c>
    </row>
    <row r="9" spans="2:15" ht="15.75" thickBot="1">
      <c r="B9" s="155" t="s">
        <v>42</v>
      </c>
      <c r="C9" s="156">
        <v>130.12</v>
      </c>
      <c r="D9" s="157">
        <v>-0.71000000000000796</v>
      </c>
      <c r="E9" s="158">
        <v>-5.4268898570665192E-3</v>
      </c>
      <c r="F9" s="177">
        <v>141.47</v>
      </c>
      <c r="G9" s="178">
        <v>-0.50999999999999091</v>
      </c>
      <c r="H9" s="179">
        <v>-3.5920552190448207E-3</v>
      </c>
      <c r="J9" s="109" t="s">
        <v>84</v>
      </c>
      <c r="K9" s="110"/>
      <c r="L9" s="111">
        <v>158.03664743021318</v>
      </c>
      <c r="M9" s="112">
        <v>-1.258062472877719E-2</v>
      </c>
      <c r="N9" s="113">
        <v>-6.030600217931148E-2</v>
      </c>
      <c r="O9" s="114">
        <v>2.9951523541576375E-2</v>
      </c>
    </row>
    <row r="10" spans="2:15">
      <c r="B10" s="61" t="s">
        <v>43</v>
      </c>
      <c r="C10" s="62">
        <v>182.08410000000001</v>
      </c>
      <c r="D10" s="63">
        <v>0.54200000000000159</v>
      </c>
      <c r="E10" s="115">
        <v>2.9855333831656505E-3</v>
      </c>
      <c r="F10" s="62" t="s">
        <v>124</v>
      </c>
      <c r="G10" s="63"/>
      <c r="H10" s="115"/>
    </row>
    <row r="11" spans="2:15">
      <c r="B11" s="61" t="s">
        <v>44</v>
      </c>
      <c r="C11" s="62">
        <v>145.68129999999999</v>
      </c>
      <c r="D11" s="63">
        <v>-3.0424000000000149</v>
      </c>
      <c r="E11" s="115">
        <v>-2.0456726130401615E-2</v>
      </c>
      <c r="F11" s="62">
        <v>148.72450000000001</v>
      </c>
      <c r="G11" s="64">
        <v>-4.5627000000000066</v>
      </c>
      <c r="H11" s="65">
        <v>-2.9765694722064251E-2</v>
      </c>
    </row>
    <row r="12" spans="2:15">
      <c r="B12" s="61" t="s">
        <v>45</v>
      </c>
      <c r="C12" s="62">
        <v>159.04510000000002</v>
      </c>
      <c r="D12" s="63">
        <v>-3.5063999999999851</v>
      </c>
      <c r="E12" s="115">
        <v>-2.1571009803046937E-2</v>
      </c>
      <c r="F12" s="62">
        <v>163.75060000000002</v>
      </c>
      <c r="G12" s="64">
        <v>-4.0444999999999993</v>
      </c>
      <c r="H12" s="65">
        <v>-2.4103802792810991E-2</v>
      </c>
    </row>
    <row r="13" spans="2:15">
      <c r="B13" s="61" t="s">
        <v>46</v>
      </c>
      <c r="C13" s="62">
        <v>149.02000000000001</v>
      </c>
      <c r="D13" s="63">
        <v>-2.2699999999999818</v>
      </c>
      <c r="E13" s="115">
        <v>-1.5004296384427129E-2</v>
      </c>
      <c r="F13" s="62">
        <v>152.63</v>
      </c>
      <c r="G13" s="64">
        <v>-2.1400000000000148</v>
      </c>
      <c r="H13" s="65">
        <v>-1.3826969050849791E-2</v>
      </c>
    </row>
    <row r="14" spans="2:15">
      <c r="B14" s="61" t="s">
        <v>47</v>
      </c>
      <c r="C14" s="62">
        <v>155.44</v>
      </c>
      <c r="D14" s="63">
        <v>-1.289999999999992</v>
      </c>
      <c r="E14" s="115">
        <v>-8.2307152427741892E-3</v>
      </c>
      <c r="F14" s="62">
        <v>157.71</v>
      </c>
      <c r="G14" s="64">
        <v>-1.710000000000008</v>
      </c>
      <c r="H14" s="65">
        <v>-1.0726383138878526E-2</v>
      </c>
    </row>
    <row r="15" spans="2:15">
      <c r="B15" s="61" t="s">
        <v>48</v>
      </c>
      <c r="C15" s="62" t="s">
        <v>124</v>
      </c>
      <c r="D15" s="63"/>
      <c r="E15" s="115"/>
      <c r="F15" s="62" t="s">
        <v>124</v>
      </c>
      <c r="G15" s="63"/>
      <c r="H15" s="115"/>
    </row>
    <row r="16" spans="2:15">
      <c r="B16" s="61" t="s">
        <v>49</v>
      </c>
      <c r="C16" s="62">
        <v>173.48</v>
      </c>
      <c r="D16" s="63">
        <v>0</v>
      </c>
      <c r="E16" s="115">
        <v>0</v>
      </c>
      <c r="F16" s="62">
        <v>181.09</v>
      </c>
      <c r="G16" s="64">
        <v>0</v>
      </c>
      <c r="H16" s="65">
        <v>0</v>
      </c>
    </row>
    <row r="17" spans="2:8">
      <c r="B17" s="61" t="s">
        <v>50</v>
      </c>
      <c r="C17" s="62">
        <v>149</v>
      </c>
      <c r="D17" s="63">
        <v>-5</v>
      </c>
      <c r="E17" s="115">
        <v>-3.2467532467532423E-2</v>
      </c>
      <c r="F17" s="62">
        <v>156</v>
      </c>
      <c r="G17" s="171">
        <v>-5</v>
      </c>
      <c r="H17" s="65">
        <v>-3.105590062111796E-2</v>
      </c>
    </row>
    <row r="18" spans="2:8">
      <c r="B18" s="61" t="s">
        <v>51</v>
      </c>
      <c r="C18" s="62">
        <v>143.8434</v>
      </c>
      <c r="D18" s="63">
        <v>-4.8091000000000008</v>
      </c>
      <c r="E18" s="115">
        <v>-3.2351289080237433E-2</v>
      </c>
      <c r="F18" s="62">
        <v>143.71039999999999</v>
      </c>
      <c r="G18" s="64">
        <v>-4.6753000000000213</v>
      </c>
      <c r="H18" s="65">
        <v>-3.1507753105589176E-2</v>
      </c>
    </row>
    <row r="19" spans="2:8">
      <c r="B19" s="61" t="s">
        <v>52</v>
      </c>
      <c r="C19" s="62">
        <v>159.35</v>
      </c>
      <c r="D19" s="63">
        <v>-1.9300000000000068</v>
      </c>
      <c r="E19" s="115">
        <v>-1.1966765873015928E-2</v>
      </c>
      <c r="F19" s="62">
        <v>160.13</v>
      </c>
      <c r="G19" s="63">
        <v>-1.9300000000000068</v>
      </c>
      <c r="H19" s="115">
        <v>-1.1909169443416023E-2</v>
      </c>
    </row>
    <row r="20" spans="2:8">
      <c r="B20" s="61" t="s">
        <v>53</v>
      </c>
      <c r="C20" s="62" t="s">
        <v>124</v>
      </c>
      <c r="D20" s="63" t="s">
        <v>124</v>
      </c>
      <c r="E20" s="115" t="s">
        <v>124</v>
      </c>
      <c r="F20" s="62" t="s">
        <v>124</v>
      </c>
      <c r="G20" s="63"/>
      <c r="H20" s="115"/>
    </row>
    <row r="21" spans="2:8">
      <c r="B21" s="61" t="s">
        <v>54</v>
      </c>
      <c r="C21" s="62">
        <v>197.45000000000002</v>
      </c>
      <c r="D21" s="63">
        <v>3.7300000000000182</v>
      </c>
      <c r="E21" s="115">
        <v>1.9254594259756397E-2</v>
      </c>
      <c r="F21" s="62" t="s">
        <v>124</v>
      </c>
      <c r="G21" s="63"/>
      <c r="H21" s="115"/>
    </row>
    <row r="22" spans="2:8">
      <c r="B22" s="61" t="s">
        <v>55</v>
      </c>
      <c r="C22" s="62">
        <v>135.39000000000001</v>
      </c>
      <c r="D22" s="63">
        <v>-4.4899999999999807</v>
      </c>
      <c r="E22" s="115">
        <v>-3.2098941950242876E-2</v>
      </c>
      <c r="F22" s="62">
        <v>133.19</v>
      </c>
      <c r="G22" s="64">
        <v>-2.4900000000000091</v>
      </c>
      <c r="H22" s="65">
        <v>-1.8352004716981174E-2</v>
      </c>
    </row>
    <row r="23" spans="2:8">
      <c r="B23" s="61" t="s">
        <v>56</v>
      </c>
      <c r="C23" s="62">
        <v>129.03</v>
      </c>
      <c r="D23" s="63">
        <v>-5.1299999999999955</v>
      </c>
      <c r="E23" s="115">
        <v>-3.8237924865831774E-2</v>
      </c>
      <c r="F23" s="62">
        <v>132.22999999999999</v>
      </c>
      <c r="G23" s="64">
        <v>-2.710000000000008</v>
      </c>
      <c r="H23" s="65">
        <v>-2.0082999851786076E-2</v>
      </c>
    </row>
    <row r="24" spans="2:8">
      <c r="B24" s="61" t="s">
        <v>57</v>
      </c>
      <c r="C24" s="62">
        <v>146.09</v>
      </c>
      <c r="D24" s="63">
        <v>-4.0099999999999909</v>
      </c>
      <c r="E24" s="115">
        <v>-2.6715522984676832E-2</v>
      </c>
      <c r="F24" s="62">
        <v>152.19</v>
      </c>
      <c r="G24" s="64">
        <v>-3.5100000000000193</v>
      </c>
      <c r="H24" s="65">
        <v>-2.2543352601156141E-2</v>
      </c>
    </row>
    <row r="25" spans="2:8">
      <c r="B25" s="61" t="s">
        <v>58</v>
      </c>
      <c r="C25" s="62">
        <v>145.85220000000001</v>
      </c>
      <c r="D25" s="63">
        <v>-4.3769000000000062</v>
      </c>
      <c r="E25" s="115">
        <v>-2.9134834729090509E-2</v>
      </c>
      <c r="F25" s="62">
        <v>147.94900000000001</v>
      </c>
      <c r="G25" s="64">
        <v>-4.3848999999999876</v>
      </c>
      <c r="H25" s="65">
        <v>-2.8784794454812634E-2</v>
      </c>
    </row>
    <row r="26" spans="2:8">
      <c r="B26" s="61" t="s">
        <v>59</v>
      </c>
      <c r="C26" s="62" t="s">
        <v>124</v>
      </c>
      <c r="D26" s="63"/>
      <c r="E26" s="115"/>
      <c r="F26" s="62" t="s">
        <v>124</v>
      </c>
      <c r="G26" s="63"/>
      <c r="H26" s="115"/>
    </row>
    <row r="27" spans="2:8">
      <c r="B27" s="61" t="s">
        <v>60</v>
      </c>
      <c r="C27" s="62" t="s">
        <v>124</v>
      </c>
      <c r="D27" s="63"/>
      <c r="E27" s="115"/>
      <c r="F27" s="62" t="s">
        <v>124</v>
      </c>
      <c r="G27" s="63"/>
      <c r="H27" s="115"/>
    </row>
    <row r="28" spans="2:8">
      <c r="B28" s="61" t="s">
        <v>61</v>
      </c>
      <c r="C28" s="62">
        <v>168.32</v>
      </c>
      <c r="D28" s="63">
        <v>-0.29000000000002046</v>
      </c>
      <c r="E28" s="115">
        <v>-1.7199454362138988E-3</v>
      </c>
      <c r="F28" s="62">
        <v>180.19</v>
      </c>
      <c r="G28" s="64">
        <v>0.26999999999998181</v>
      </c>
      <c r="H28" s="65">
        <v>1.5006669630945879E-3</v>
      </c>
    </row>
    <row r="29" spans="2:8">
      <c r="B29" s="61" t="s">
        <v>62</v>
      </c>
      <c r="C29" s="62">
        <v>139.52379999999999</v>
      </c>
      <c r="D29" s="63">
        <v>-3.036500000000018</v>
      </c>
      <c r="E29" s="115">
        <v>-2.129975876874568E-2</v>
      </c>
      <c r="F29" s="62">
        <v>141.8656</v>
      </c>
      <c r="G29" s="63">
        <v>-2.2065000000000055</v>
      </c>
      <c r="H29" s="115">
        <v>-1.5315248406874149E-2</v>
      </c>
    </row>
    <row r="30" spans="2:8">
      <c r="B30" s="61" t="s">
        <v>63</v>
      </c>
      <c r="C30" s="62">
        <v>169</v>
      </c>
      <c r="D30" s="63">
        <v>-8</v>
      </c>
      <c r="E30" s="115">
        <v>-4.5197740112994378E-2</v>
      </c>
      <c r="F30" s="62">
        <v>170</v>
      </c>
      <c r="G30" s="171">
        <v>-7</v>
      </c>
      <c r="H30" s="65">
        <v>-3.9548022598870025E-2</v>
      </c>
    </row>
    <row r="31" spans="2:8">
      <c r="B31" s="61" t="s">
        <v>64</v>
      </c>
      <c r="C31" s="62">
        <v>145.46039999999999</v>
      </c>
      <c r="D31" s="63">
        <v>-6.6818000000000097</v>
      </c>
      <c r="E31" s="115">
        <v>-4.3918123965605904E-2</v>
      </c>
      <c r="F31" s="62">
        <v>146.70310000000001</v>
      </c>
      <c r="G31" s="64">
        <v>-5.5020000000000095</v>
      </c>
      <c r="H31" s="65">
        <v>-3.6148591604355018E-2</v>
      </c>
    </row>
    <row r="32" spans="2:8">
      <c r="B32" s="66" t="s">
        <v>65</v>
      </c>
      <c r="C32" s="62">
        <v>174.54</v>
      </c>
      <c r="D32" s="63">
        <v>0.39999999999997726</v>
      </c>
      <c r="E32" s="115">
        <v>2.297002411852489E-3</v>
      </c>
      <c r="F32" s="62">
        <v>188.96</v>
      </c>
      <c r="G32" s="64">
        <v>0.37000000000000455</v>
      </c>
      <c r="H32" s="65">
        <v>1.9619279919402821E-3</v>
      </c>
    </row>
    <row r="33" spans="1:100">
      <c r="B33" s="61" t="s">
        <v>66</v>
      </c>
      <c r="C33" s="62">
        <v>140.63</v>
      </c>
      <c r="D33" s="63">
        <v>-2.9699999999999989</v>
      </c>
      <c r="E33" s="115">
        <v>-2.0682451253481893E-2</v>
      </c>
      <c r="F33" s="62">
        <v>140.61000000000001</v>
      </c>
      <c r="G33" s="64">
        <v>-1.7599999999999909</v>
      </c>
      <c r="H33" s="65">
        <v>-1.2362154948373894E-2</v>
      </c>
    </row>
    <row r="34" spans="1:100">
      <c r="B34" s="61" t="s">
        <v>67</v>
      </c>
      <c r="C34" s="62">
        <v>157.65</v>
      </c>
      <c r="D34" s="63">
        <v>9.9999999999994316E-2</v>
      </c>
      <c r="E34" s="115">
        <v>6.3471913678192493E-4</v>
      </c>
      <c r="F34" s="62">
        <v>166.33</v>
      </c>
      <c r="G34" s="64">
        <v>0.98000000000001819</v>
      </c>
      <c r="H34" s="65">
        <v>5.9268218929544592E-3</v>
      </c>
    </row>
    <row r="35" spans="1:100">
      <c r="B35" s="61" t="s">
        <v>68</v>
      </c>
      <c r="C35" s="62">
        <v>196.3989</v>
      </c>
      <c r="D35" s="63">
        <v>8.3199999999976626E-2</v>
      </c>
      <c r="E35" s="115">
        <v>4.238071636653018E-4</v>
      </c>
      <c r="F35" s="62">
        <v>199.23260000000002</v>
      </c>
      <c r="G35" s="64">
        <v>-0.31419999999999959</v>
      </c>
      <c r="H35" s="65">
        <v>-1.5745679710222893E-3</v>
      </c>
    </row>
    <row r="36" spans="1:100">
      <c r="B36" s="165"/>
      <c r="C36" s="160">
        <v>0</v>
      </c>
      <c r="D36" s="161">
        <v>0</v>
      </c>
      <c r="E36" s="162"/>
      <c r="F36" s="160"/>
      <c r="G36" s="163"/>
      <c r="H36" s="164"/>
    </row>
    <row r="37" spans="1:100" ht="15.75" thickBot="1">
      <c r="B37" s="67" t="s">
        <v>69</v>
      </c>
      <c r="C37" s="116">
        <v>151.49850676071054</v>
      </c>
      <c r="D37" s="117">
        <v>-2.3835555067920779</v>
      </c>
      <c r="E37" s="154">
        <v>-1.5489495472504111E-2</v>
      </c>
      <c r="F37" s="116">
        <v>161.28233354728718</v>
      </c>
      <c r="G37" s="118">
        <v>-1.829842523317609</v>
      </c>
      <c r="H37" s="119">
        <v>-1.1218307347733103E-2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130">
        <v>143.63</v>
      </c>
      <c r="J51" s="130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130">
        <v>147.15464726233455</v>
      </c>
      <c r="L61" s="130">
        <v>155.08478837745687</v>
      </c>
      <c r="M61" s="130">
        <v>161.07013569995993</v>
      </c>
      <c r="N61" s="130">
        <v>163.74695205575608</v>
      </c>
      <c r="O61" s="130">
        <v>165.96238554953871</v>
      </c>
      <c r="P61" s="130">
        <v>166.2566941937425</v>
      </c>
      <c r="Q61" s="130">
        <v>166.48650362013638</v>
      </c>
      <c r="R61" s="130">
        <v>165.98841141195348</v>
      </c>
      <c r="S61" s="130">
        <v>164.78917404733252</v>
      </c>
      <c r="T61" s="130">
        <v>165.04804310068189</v>
      </c>
      <c r="U61" s="130">
        <v>166.65679784396312</v>
      </c>
      <c r="V61" s="130">
        <v>169.79232134977934</v>
      </c>
      <c r="W61" s="130">
        <v>174.5</v>
      </c>
      <c r="X61" s="130">
        <v>175.8506450361011</v>
      </c>
      <c r="Y61" s="130">
        <v>176.61913437625353</v>
      </c>
      <c r="Z61" s="130">
        <v>175.40114802446854</v>
      </c>
      <c r="AA61" s="130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130">
        <v>198.7227</v>
      </c>
      <c r="L62" s="130">
        <v>198.5496</v>
      </c>
      <c r="M62" s="130">
        <v>199.15980000000002</v>
      </c>
      <c r="N62" s="130">
        <v>198.84470000000002</v>
      </c>
      <c r="O62" s="130">
        <v>197.24630000000002</v>
      </c>
      <c r="P62" s="130">
        <v>198.75730000000001</v>
      </c>
      <c r="Q62" s="130">
        <v>199.465</v>
      </c>
      <c r="R62" s="130">
        <v>199.46730000000002</v>
      </c>
      <c r="S62" s="130">
        <v>199.8509</v>
      </c>
      <c r="T62" s="130">
        <v>199.02270000000001</v>
      </c>
      <c r="U62" s="130">
        <v>199.45330000000001</v>
      </c>
      <c r="V62" s="130">
        <v>201.79810000000001</v>
      </c>
      <c r="W62" s="130">
        <v>199.09</v>
      </c>
      <c r="X62" s="130">
        <v>201</v>
      </c>
      <c r="Y62" s="130">
        <v>203</v>
      </c>
      <c r="Z62" s="130">
        <v>203</v>
      </c>
      <c r="AA62" s="130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130">
        <v>126.491</v>
      </c>
      <c r="L63" s="130">
        <v>134.02620000000002</v>
      </c>
      <c r="M63" s="130">
        <v>141.0145</v>
      </c>
      <c r="N63" s="130">
        <v>141.79259999999999</v>
      </c>
      <c r="O63" s="130">
        <v>143.19580000000002</v>
      </c>
      <c r="P63" s="130">
        <v>142.8254</v>
      </c>
      <c r="Q63" s="130">
        <v>144.72230000000002</v>
      </c>
      <c r="R63" s="130">
        <v>142.9127</v>
      </c>
      <c r="S63" s="130">
        <v>137.34569999999999</v>
      </c>
      <c r="T63" s="130">
        <v>137.30799999999999</v>
      </c>
      <c r="U63" s="130">
        <v>137.71</v>
      </c>
      <c r="V63" s="130">
        <v>138.8561</v>
      </c>
      <c r="W63" s="130">
        <v>146.26</v>
      </c>
      <c r="X63" s="130">
        <v>146.40700000000001</v>
      </c>
      <c r="Y63" s="130">
        <v>146.97390000000001</v>
      </c>
      <c r="Z63" s="130">
        <v>147.9828</v>
      </c>
      <c r="AA63" s="130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130">
        <v>168.21</v>
      </c>
      <c r="L64" s="130">
        <v>175.4</v>
      </c>
      <c r="M64" s="130">
        <v>184.85</v>
      </c>
      <c r="N64" s="130">
        <v>184.9</v>
      </c>
      <c r="O64" s="130">
        <v>184.83</v>
      </c>
      <c r="P64" s="130">
        <v>187.11</v>
      </c>
      <c r="Q64" s="130">
        <v>185.42000000000002</v>
      </c>
      <c r="R64" s="130">
        <v>184.52</v>
      </c>
      <c r="S64" s="130">
        <v>180.91</v>
      </c>
      <c r="T64" s="130">
        <v>181.41</v>
      </c>
      <c r="U64" s="130">
        <v>181.22</v>
      </c>
      <c r="V64" s="130">
        <v>185.26</v>
      </c>
      <c r="W64" s="130">
        <v>190.14</v>
      </c>
      <c r="X64" s="130">
        <v>190.88</v>
      </c>
      <c r="Y64" s="130">
        <v>193.45000000000002</v>
      </c>
      <c r="Z64" s="130">
        <v>192.14000000000001</v>
      </c>
      <c r="AA64" s="130">
        <v>188.02</v>
      </c>
      <c r="AB64" s="77">
        <v>188.55</v>
      </c>
      <c r="AC64" s="77">
        <v>188.56</v>
      </c>
      <c r="AD64" s="77">
        <v>188.59</v>
      </c>
      <c r="AE64" s="77">
        <v>188.96</v>
      </c>
    </row>
    <row r="67" spans="2:2">
      <c r="B67" s="4" t="s">
        <v>86</v>
      </c>
    </row>
    <row r="91" spans="2:2">
      <c r="B91" s="4" t="s">
        <v>87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Metka Večko</cp:lastModifiedBy>
  <cp:lastPrinted>2021-06-08T06:55:54Z</cp:lastPrinted>
  <dcterms:created xsi:type="dcterms:W3CDTF">2020-10-02T06:43:47Z</dcterms:created>
  <dcterms:modified xsi:type="dcterms:W3CDTF">2021-08-04T12:03:07Z</dcterms:modified>
</cp:coreProperties>
</file>