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1560CF31-3A78-4637-9532-7FCB91ADB3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cena_zakol_2021_(O)" sheetId="9" r:id="rId6"/>
    <sheet name="skupni zakol" sheetId="4" r:id="rId7"/>
    <sheet name="EU CENE E in S" sheetId="8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4" l="1"/>
  <c r="J30" i="4" s="1"/>
  <c r="D30" i="4"/>
  <c r="M30" i="4" l="1"/>
  <c r="L30" i="4"/>
  <c r="J27" i="4"/>
  <c r="J26" i="4" l="1"/>
  <c r="L27" i="4" l="1"/>
  <c r="M27" i="4"/>
  <c r="J25" i="4"/>
  <c r="M26" i="4" s="1"/>
  <c r="J24" i="4" l="1"/>
  <c r="M25" i="4" s="1"/>
  <c r="L26" i="4"/>
  <c r="L25" i="4" l="1"/>
  <c r="J23" i="4"/>
  <c r="M24" i="4" l="1"/>
  <c r="L24" i="4"/>
  <c r="J22" i="4"/>
  <c r="M23" i="4" l="1"/>
  <c r="L23" i="4"/>
  <c r="J21" i="4"/>
  <c r="L21" i="4" s="1"/>
  <c r="M21" i="4" l="1"/>
  <c r="M22" i="4"/>
  <c r="L22" i="4"/>
  <c r="J18" i="4"/>
  <c r="M18" i="4" s="1"/>
  <c r="J13" i="4"/>
  <c r="H10" i="7"/>
  <c r="G10" i="7"/>
  <c r="H10" i="6"/>
  <c r="G10" i="6"/>
  <c r="I11" i="2"/>
  <c r="H11" i="2"/>
  <c r="I11" i="3"/>
  <c r="H11" i="3"/>
  <c r="L18" i="4" l="1"/>
  <c r="J12" i="4"/>
  <c r="L12" i="4" s="1"/>
  <c r="J8" i="4"/>
  <c r="M12" i="4" l="1"/>
  <c r="M13" i="4"/>
  <c r="L13" i="4"/>
  <c r="H5" i="7"/>
  <c r="G5" i="7"/>
  <c r="H5" i="6"/>
  <c r="G5" i="6"/>
</calcChain>
</file>

<file path=xl/sharedStrings.xml><?xml version="1.0" encoding="utf-8"?>
<sst xmlns="http://schemas.openxmlformats.org/spreadsheetml/2006/main" count="199" uniqueCount="117">
  <si>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</si>
  <si>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</si>
  <si>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</si>
  <si>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</si>
  <si>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</si>
  <si>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</si>
  <si>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</si>
  <si>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</si>
  <si>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</si>
  <si>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</si>
  <si>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</si>
  <si>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</si>
  <si>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</si>
  <si>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</si>
  <si>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</si>
  <si>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</si>
  <si>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</si>
  <si>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</si>
  <si>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</si>
  <si>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</si>
  <si>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</si>
  <si>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</si>
  <si>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</si>
  <si>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</si>
  <si>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</si>
  <si>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</si>
  <si>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</si>
  <si>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</si>
  <si>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</si>
  <si>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</si>
  <si>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</si>
  <si>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</si>
  <si>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</si>
  <si>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</si>
  <si>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</si>
  <si>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</si>
  <si>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</si>
  <si>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</si>
  <si>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</si>
  <si>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</si>
  <si>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</si>
  <si>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</si>
  <si>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</si>
  <si>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</si>
  <si>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</si>
  <si>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</si>
  <si>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</si>
  <si>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</si>
  <si>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</si>
  <si>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</si>
  <si>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</si>
  <si>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</si>
  <si>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</si>
  <si>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</si>
  <si>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</si>
  <si>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</si>
  <si>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</si>
  <si>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</si>
  <si>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</si>
  <si>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</si>
  <si>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</si>
  <si>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</si>
  <si>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</si>
  <si>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</si>
  <si>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</si>
  <si>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</si>
  <si>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</si>
  <si>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</si>
  <si>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</si>
  <si>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</si>
  <si>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</si>
  <si>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</si>
  <si>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</si>
  <si>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</si>
  <si>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</si>
  <si>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</si>
  <si>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</si>
  <si>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</si>
  <si>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</si>
  <si>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</si>
  <si>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</si>
  <si>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</si>
  <si>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</si>
  <si>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</si>
  <si>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</si>
  <si>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</si>
  <si>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</si>
  <si>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</si>
  <si>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</si>
  <si>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</si>
  <si>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</si>
  <si>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</si>
  <si>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</si>
  <si>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</si>
  <si>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Tabela 1: Tedensko poročilo o cenah in količinah prašičjih klavnih trupov oziroma polovic za razredov E,S,U,R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</si>
  <si>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</si>
  <si>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</si>
  <si>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</si>
  <si>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</si>
  <si>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</si>
  <si>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</si>
  <si>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</si>
  <si>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</si>
  <si>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</si>
  <si>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</si>
  <si>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</si>
  <si>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</si>
  <si>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</si>
  <si>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</si>
  <si>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</si>
  <si>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</si>
  <si>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</si>
  <si>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</si>
  <si>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</si>
  <si>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</si>
  <si>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25. teden (21.06.2021-27.06.2021)</t>
  </si>
  <si>
    <t>Številka: 3305-5/2021/185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</si>
</sst>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2" fillId="0" borderId="0" applyFont="0" applyFill="0" applyBorder="0" applyAlignment="0" applyProtection="0"/>
    <xf numFmtId="0" fontId="49" fillId="0" borderId="0"/>
    <xf numFmtId="0" fontId="18" fillId="0" borderId="0"/>
    <xf numFmtId="0" fontId="1" fillId="0" borderId="0"/>
    <xf numFmtId="0" fontId="32" fillId="0" borderId="0"/>
    <xf numFmtId="0" fontId="60" fillId="0" borderId="0"/>
    <xf numFmtId="0" fontId="59" fillId="0" borderId="0"/>
    <xf numFmtId="0" fontId="61" fillId="0" borderId="0"/>
    <xf numFmtId="9" fontId="61" fillId="0" borderId="0" applyFont="0" applyFill="0" applyBorder="0" applyAlignment="0" applyProtection="0"/>
    <xf numFmtId="0" fontId="58" fillId="0" borderId="0"/>
    <xf numFmtId="9" fontId="58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1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9" fillId="36" borderId="19" xfId="42" applyNumberFormat="1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30" fillId="36" borderId="19" xfId="0" applyNumberFormat="1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3" fillId="37" borderId="22" xfId="0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1" fillId="33" borderId="13" xfId="0" applyFont="1" applyFill="1" applyBorder="1" applyAlignment="1" applyProtection="1">
      <alignment horizontal="center" wrapText="1"/>
    </xf>
    <xf numFmtId="0" fontId="34" fillId="37" borderId="12" xfId="0" applyFont="1" applyFill="1" applyBorder="1" applyAlignment="1" applyProtection="1">
      <alignment horizontal="center"/>
    </xf>
    <xf numFmtId="0" fontId="34" fillId="33" borderId="17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33" borderId="18" xfId="0" applyFont="1" applyFill="1" applyBorder="1" applyAlignment="1" applyProtection="1">
      <alignment horizontal="center"/>
    </xf>
    <xf numFmtId="0" fontId="35" fillId="33" borderId="13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0" borderId="0" xfId="0" applyFont="1"/>
    <xf numFmtId="166" fontId="37" fillId="36" borderId="20" xfId="44" applyNumberFormat="1" applyFont="1" applyFill="1" applyBorder="1" applyAlignment="1" applyProtection="1">
      <alignment horizontal="center"/>
    </xf>
    <xf numFmtId="10" fontId="38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7" xfId="0" applyFont="1" applyFill="1" applyBorder="1" applyAlignment="1" applyProtection="1">
      <alignment horizontal="center" wrapText="1"/>
    </xf>
    <xf numFmtId="4" fontId="24" fillId="35" borderId="27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4" fillId="37" borderId="13" xfId="0" applyFont="1" applyFill="1" applyBorder="1" applyAlignment="1" applyProtection="1">
      <alignment horizontal="center"/>
    </xf>
    <xf numFmtId="2" fontId="39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2" fontId="39" fillId="37" borderId="10" xfId="0" applyNumberFormat="1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2" fontId="39" fillId="37" borderId="28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2" fillId="39" borderId="29" xfId="0" applyFont="1" applyFill="1" applyBorder="1" applyAlignment="1">
      <alignment vertical="center"/>
    </xf>
    <xf numFmtId="2" fontId="41" fillId="0" borderId="14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0" fontId="44" fillId="39" borderId="29" xfId="0" applyFont="1" applyFill="1" applyBorder="1" applyAlignment="1">
      <alignment vertical="center"/>
    </xf>
    <xf numFmtId="0" fontId="45" fillId="39" borderId="30" xfId="0" applyFont="1" applyFill="1" applyBorder="1" applyAlignment="1">
      <alignment vertical="center"/>
    </xf>
    <xf numFmtId="0" fontId="46" fillId="34" borderId="0" xfId="0" applyFont="1" applyFill="1" applyBorder="1" applyAlignment="1">
      <alignment vertical="center"/>
    </xf>
    <xf numFmtId="0" fontId="47" fillId="35" borderId="0" xfId="0" applyFont="1" applyFill="1"/>
    <xf numFmtId="0" fontId="0" fillId="34" borderId="0" xfId="0" applyFill="1"/>
    <xf numFmtId="0" fontId="18" fillId="0" borderId="0" xfId="45"/>
    <xf numFmtId="0" fontId="48" fillId="0" borderId="0" xfId="45" applyFont="1"/>
    <xf numFmtId="0" fontId="18" fillId="0" borderId="10" xfId="45" applyBorder="1"/>
    <xf numFmtId="0" fontId="50" fillId="0" borderId="10" xfId="48" applyFont="1" applyBorder="1"/>
    <xf numFmtId="0" fontId="50" fillId="35" borderId="10" xfId="48" applyFont="1" applyFill="1" applyBorder="1" applyAlignment="1">
      <alignment horizontal="center"/>
    </xf>
    <xf numFmtId="2" fontId="5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0" fillId="0" borderId="0" xfId="48" applyNumberFormat="1" applyFont="1" applyBorder="1"/>
    <xf numFmtId="2" fontId="4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7" fillId="34" borderId="0" xfId="0" applyFont="1" applyFill="1"/>
    <xf numFmtId="0" fontId="51" fillId="0" borderId="31" xfId="46" applyFont="1" applyBorder="1"/>
    <xf numFmtId="2" fontId="50" fillId="0" borderId="10" xfId="48" applyNumberFormat="1" applyFont="1" applyBorder="1" applyProtection="1"/>
    <xf numFmtId="0" fontId="27" fillId="35" borderId="32" xfId="0" applyFont="1" applyFill="1" applyBorder="1" applyAlignment="1">
      <alignment vertical="center"/>
    </xf>
    <xf numFmtId="0" fontId="27" fillId="35" borderId="33" xfId="0" applyFont="1" applyFill="1" applyBorder="1" applyAlignment="1">
      <alignment vertical="center"/>
    </xf>
    <xf numFmtId="0" fontId="52" fillId="35" borderId="33" xfId="0" applyFont="1" applyFill="1" applyBorder="1" applyAlignment="1">
      <alignment horizontal="center" vertical="center"/>
    </xf>
    <xf numFmtId="0" fontId="53" fillId="35" borderId="33" xfId="0" applyFont="1" applyFill="1" applyBorder="1" applyAlignment="1">
      <alignment horizontal="center" vertical="center" wrapText="1"/>
    </xf>
    <xf numFmtId="0" fontId="54" fillId="35" borderId="33" xfId="0" applyFont="1" applyFill="1" applyBorder="1" applyAlignment="1">
      <alignment horizontal="center" vertical="center" wrapText="1"/>
    </xf>
    <xf numFmtId="0" fontId="54" fillId="35" borderId="34" xfId="0" applyFont="1" applyFill="1" applyBorder="1" applyAlignment="1">
      <alignment horizontal="center" vertical="center" wrapText="1"/>
    </xf>
    <xf numFmtId="0" fontId="28" fillId="34" borderId="35" xfId="0" applyFont="1" applyFill="1" applyBorder="1" applyAlignment="1"/>
    <xf numFmtId="0" fontId="28" fillId="34" borderId="36" xfId="0" applyFont="1" applyFill="1" applyBorder="1" applyAlignment="1"/>
    <xf numFmtId="167" fontId="28" fillId="34" borderId="37" xfId="0" applyNumberFormat="1" applyFont="1" applyFill="1" applyBorder="1" applyAlignment="1">
      <alignment horizontal="center"/>
    </xf>
    <xf numFmtId="168" fontId="28" fillId="34" borderId="38" xfId="47" applyNumberFormat="1" applyFont="1" applyFill="1" applyBorder="1" applyAlignment="1">
      <alignment horizontal="center"/>
    </xf>
    <xf numFmtId="168" fontId="28" fillId="34" borderId="39" xfId="47" applyNumberFormat="1" applyFont="1" applyFill="1" applyBorder="1" applyAlignment="1">
      <alignment horizontal="center"/>
    </xf>
    <xf numFmtId="168" fontId="28" fillId="34" borderId="40" xfId="47" applyNumberFormat="1" applyFont="1" applyFill="1" applyBorder="1" applyAlignment="1">
      <alignment horizontal="center"/>
    </xf>
    <xf numFmtId="0" fontId="28" fillId="34" borderId="41" xfId="0" applyFont="1" applyFill="1" applyBorder="1" applyAlignment="1"/>
    <xf numFmtId="0" fontId="28" fillId="34" borderId="42" xfId="0" applyFont="1" applyFill="1" applyBorder="1" applyAlignment="1"/>
    <xf numFmtId="167" fontId="28" fillId="34" borderId="43" xfId="0" applyNumberFormat="1" applyFont="1" applyFill="1" applyBorder="1" applyAlignment="1">
      <alignment horizontal="center"/>
    </xf>
    <xf numFmtId="168" fontId="28" fillId="34" borderId="44" xfId="47" applyNumberFormat="1" applyFont="1" applyFill="1" applyBorder="1" applyAlignment="1">
      <alignment horizontal="center"/>
    </xf>
    <xf numFmtId="168" fontId="28" fillId="34" borderId="45" xfId="47" applyNumberFormat="1" applyFont="1" applyFill="1" applyBorder="1" applyAlignment="1">
      <alignment horizontal="center"/>
    </xf>
    <xf numFmtId="168" fontId="28" fillId="34" borderId="46" xfId="47" applyNumberFormat="1" applyFont="1" applyFill="1" applyBorder="1" applyAlignment="1">
      <alignment horizontal="center"/>
    </xf>
    <xf numFmtId="0" fontId="28" fillId="34" borderId="47" xfId="0" applyFont="1" applyFill="1" applyBorder="1" applyAlignment="1"/>
    <xf numFmtId="0" fontId="28" fillId="34" borderId="48" xfId="0" applyFont="1" applyFill="1" applyBorder="1" applyAlignment="1"/>
    <xf numFmtId="167" fontId="28" fillId="34" borderId="49" xfId="0" applyNumberFormat="1" applyFont="1" applyFill="1" applyBorder="1" applyAlignment="1">
      <alignment horizontal="center"/>
    </xf>
    <xf numFmtId="168" fontId="28" fillId="34" borderId="50" xfId="47" applyNumberFormat="1" applyFont="1" applyFill="1" applyBorder="1" applyAlignment="1">
      <alignment horizontal="center"/>
    </xf>
    <xf numFmtId="168" fontId="28" fillId="34" borderId="51" xfId="47" applyNumberFormat="1" applyFont="1" applyFill="1" applyBorder="1" applyAlignment="1">
      <alignment horizontal="center"/>
    </xf>
    <xf numFmtId="168" fontId="28" fillId="34" borderId="52" xfId="47" applyNumberFormat="1" applyFont="1" applyFill="1" applyBorder="1" applyAlignment="1">
      <alignment horizontal="center"/>
    </xf>
    <xf numFmtId="0" fontId="21" fillId="35" borderId="11" xfId="0" applyFont="1" applyFill="1" applyBorder="1" applyAlignment="1"/>
    <xf numFmtId="0" fontId="21" fillId="35" borderId="18" xfId="0" applyFont="1" applyFill="1" applyBorder="1" applyAlignment="1"/>
    <xf numFmtId="167" fontId="50" fillId="35" borderId="53" xfId="0" applyNumberFormat="1" applyFont="1" applyFill="1" applyBorder="1" applyAlignment="1">
      <alignment horizontal="center"/>
    </xf>
    <xf numFmtId="168" fontId="50" fillId="35" borderId="54" xfId="47" applyNumberFormat="1" applyFont="1" applyFill="1" applyBorder="1" applyAlignment="1">
      <alignment horizontal="center"/>
    </xf>
    <xf numFmtId="168" fontId="50" fillId="35" borderId="33" xfId="47" applyNumberFormat="1" applyFont="1" applyFill="1" applyBorder="1" applyAlignment="1">
      <alignment horizontal="center"/>
    </xf>
    <xf numFmtId="168" fontId="50" fillId="35" borderId="34" xfId="47" applyNumberFormat="1" applyFont="1" applyFill="1" applyBorder="1" applyAlignment="1">
      <alignment horizontal="center"/>
    </xf>
    <xf numFmtId="10" fontId="43" fillId="0" borderId="15" xfId="0" applyNumberFormat="1" applyFont="1" applyBorder="1" applyAlignment="1">
      <alignment horizontal="center" vertical="center"/>
    </xf>
    <xf numFmtId="2" fontId="41" fillId="0" borderId="55" xfId="0" applyNumberFormat="1" applyFont="1" applyBorder="1" applyAlignment="1">
      <alignment horizontal="center" vertical="center"/>
    </xf>
    <xf numFmtId="2" fontId="43" fillId="0" borderId="56" xfId="0" applyNumberFormat="1" applyFont="1" applyBorder="1" applyAlignment="1">
      <alignment horizontal="center" vertical="center"/>
    </xf>
    <xf numFmtId="2" fontId="43" fillId="0" borderId="56" xfId="0" applyNumberFormat="1" applyFont="1" applyBorder="1" applyAlignment="1">
      <alignment horizontal="center" vertical="center" wrapText="1"/>
    </xf>
    <xf numFmtId="10" fontId="43" fillId="0" borderId="57" xfId="0" applyNumberFormat="1" applyFont="1" applyBorder="1" applyAlignment="1">
      <alignment horizontal="center" vertical="center" wrapText="1"/>
    </xf>
    <xf numFmtId="0" fontId="0" fillId="0" borderId="0" xfId="0" applyFont="1"/>
    <xf numFmtId="0" fontId="33" fillId="37" borderId="11" xfId="0" applyFont="1" applyFill="1" applyBorder="1" applyAlignment="1" applyProtection="1">
      <alignment horizontal="center"/>
    </xf>
    <xf numFmtId="0" fontId="33" fillId="37" borderId="58" xfId="0" applyFont="1" applyFill="1" applyBorder="1" applyAlignment="1" applyProtection="1">
      <alignment horizontal="center"/>
    </xf>
    <xf numFmtId="0" fontId="33" fillId="37" borderId="29" xfId="0" applyFont="1" applyFill="1" applyBorder="1" applyAlignment="1" applyProtection="1">
      <alignment horizontal="center"/>
    </xf>
    <xf numFmtId="0" fontId="20" fillId="37" borderId="29" xfId="0" applyFont="1" applyFill="1" applyBorder="1" applyAlignment="1" applyProtection="1">
      <alignment horizontal="center"/>
    </xf>
    <xf numFmtId="0" fontId="33" fillId="37" borderId="59" xfId="0" applyFont="1" applyFill="1" applyBorder="1" applyAlignment="1" applyProtection="1">
      <alignment horizontal="center"/>
    </xf>
    <xf numFmtId="40" fontId="29" fillId="36" borderId="20" xfId="42" applyNumberFormat="1" applyFont="1" applyFill="1" applyBorder="1" applyAlignment="1" applyProtection="1">
      <alignment horizontal="center"/>
    </xf>
    <xf numFmtId="0" fontId="33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center" wrapText="1"/>
    </xf>
    <xf numFmtId="0" fontId="56" fillId="0" borderId="0" xfId="0" applyFont="1" applyAlignment="1">
      <alignment horizontal="center"/>
    </xf>
    <xf numFmtId="0" fontId="56" fillId="0" borderId="0" xfId="41" applyFont="1" applyAlignment="1">
      <alignment vertical="center"/>
    </xf>
    <xf numFmtId="0" fontId="36" fillId="0" borderId="0" xfId="41" applyFont="1"/>
    <xf numFmtId="0" fontId="1" fillId="0" borderId="0" xfId="0" applyFont="1"/>
    <xf numFmtId="0" fontId="23" fillId="35" borderId="60" xfId="0" applyFont="1" applyFill="1" applyBorder="1" applyAlignment="1" applyProtection="1">
      <alignment horizontal="center" wrapText="1"/>
    </xf>
    <xf numFmtId="0" fontId="24" fillId="35" borderId="61" xfId="0" applyFont="1" applyFill="1" applyBorder="1" applyAlignment="1" applyProtection="1">
      <alignment horizontal="center" wrapText="1"/>
    </xf>
    <xf numFmtId="4" fontId="24" fillId="35" borderId="61" xfId="0" applyNumberFormat="1" applyFont="1" applyFill="1" applyBorder="1" applyAlignment="1" applyProtection="1">
      <alignment horizontal="center" wrapText="1"/>
    </xf>
    <xf numFmtId="0" fontId="22" fillId="35" borderId="61" xfId="0" applyFont="1" applyFill="1" applyBorder="1" applyAlignment="1" applyProtection="1">
      <alignment wrapText="1"/>
    </xf>
    <xf numFmtId="10" fontId="22" fillId="35" borderId="6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1" fillId="35" borderId="63" xfId="0" applyFont="1" applyFill="1" applyBorder="1" applyAlignment="1">
      <alignment vertical="center"/>
    </xf>
    <xf numFmtId="10" fontId="43" fillId="0" borderId="57" xfId="0" applyNumberFormat="1" applyFont="1" applyBorder="1" applyAlignment="1">
      <alignment horizontal="center" vertical="center"/>
    </xf>
    <xf numFmtId="0" fontId="42" fillId="39" borderId="58" xfId="0" applyFont="1" applyFill="1" applyBorder="1" applyAlignment="1">
      <alignment vertical="center"/>
    </xf>
    <xf numFmtId="2" fontId="41" fillId="0" borderId="64" xfId="0" applyNumberFormat="1" applyFont="1" applyBorder="1" applyAlignment="1">
      <alignment horizontal="center" vertical="center"/>
    </xf>
    <xf numFmtId="2" fontId="43" fillId="0" borderId="19" xfId="0" applyNumberFormat="1" applyFont="1" applyBorder="1" applyAlignment="1">
      <alignment horizontal="center" vertical="center"/>
    </xf>
    <xf numFmtId="10" fontId="43" fillId="0" borderId="65" xfId="0" applyNumberFormat="1" applyFont="1" applyBorder="1" applyAlignment="1">
      <alignment horizontal="center" vertical="center"/>
    </xf>
    <xf numFmtId="0" fontId="41" fillId="35" borderId="30" xfId="0" applyFont="1" applyFill="1" applyBorder="1" applyAlignment="1">
      <alignment vertical="center"/>
    </xf>
    <xf numFmtId="2" fontId="41" fillId="35" borderId="14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/>
    </xf>
    <xf numFmtId="10" fontId="43" fillId="35" borderId="15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 wrapText="1"/>
    </xf>
    <xf numFmtId="10" fontId="43" fillId="35" borderId="15" xfId="0" applyNumberFormat="1" applyFont="1" applyFill="1" applyBorder="1" applyAlignment="1">
      <alignment horizontal="center" vertical="center" wrapText="1"/>
    </xf>
    <xf numFmtId="0" fontId="42" fillId="35" borderId="5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2" fontId="41" fillId="0" borderId="10" xfId="0" applyNumberFormat="1" applyFont="1" applyBorder="1" applyAlignment="1">
      <alignment horizontal="center" vertical="center"/>
    </xf>
    <xf numFmtId="0" fontId="42" fillId="35" borderId="60" xfId="0" applyFont="1" applyFill="1" applyBorder="1" applyAlignment="1">
      <alignment horizontal="center" vertical="center"/>
    </xf>
    <xf numFmtId="0" fontId="42" fillId="35" borderId="61" xfId="0" applyFont="1" applyFill="1" applyBorder="1" applyAlignment="1">
      <alignment horizontal="center" vertical="center"/>
    </xf>
    <xf numFmtId="0" fontId="42" fillId="35" borderId="62" xfId="0" applyFont="1" applyFill="1" applyBorder="1" applyAlignment="1">
      <alignment horizontal="center" vertical="center"/>
    </xf>
    <xf numFmtId="0" fontId="42" fillId="35" borderId="61" xfId="0" applyFont="1" applyFill="1" applyBorder="1" applyAlignment="1">
      <alignment vertical="center"/>
    </xf>
    <xf numFmtId="0" fontId="42" fillId="35" borderId="62" xfId="0" applyFont="1" applyFill="1" applyBorder="1" applyAlignment="1">
      <alignment vertical="center"/>
    </xf>
    <xf numFmtId="2" fontId="41" fillId="0" borderId="24" xfId="0" applyNumberFormat="1" applyFont="1" applyBorder="1" applyAlignment="1">
      <alignment horizontal="center" vertical="center"/>
    </xf>
    <xf numFmtId="2" fontId="41" fillId="0" borderId="25" xfId="0" applyNumberFormat="1" applyFont="1" applyBorder="1" applyAlignment="1">
      <alignment horizontal="center" vertical="center"/>
    </xf>
    <xf numFmtId="10" fontId="43" fillId="0" borderId="26" xfId="0" applyNumberFormat="1" applyFont="1" applyBorder="1" applyAlignment="1">
      <alignment horizontal="center" vertical="center" wrapText="1"/>
    </xf>
    <xf numFmtId="0" fontId="42" fillId="35" borderId="66" xfId="0" applyFont="1" applyFill="1" applyBorder="1" applyAlignment="1">
      <alignment horizontal="center" vertical="center"/>
    </xf>
    <xf numFmtId="0" fontId="42" fillId="35" borderId="53" xfId="0" applyFont="1" applyFill="1" applyBorder="1" applyAlignment="1">
      <alignment vertical="center"/>
    </xf>
    <xf numFmtId="0" fontId="42" fillId="35" borderId="67" xfId="0" applyFont="1" applyFill="1" applyBorder="1" applyAlignment="1">
      <alignment vertical="center"/>
    </xf>
  </cellXfs>
  <cellStyles count="5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A000000}"/>
    <cellStyle name="Navadno 2 2" xfId="49" xr:uid="{00000000-0005-0000-0000-00001B000000}"/>
    <cellStyle name="Navadno 3" xfId="41" xr:uid="{00000000-0005-0000-0000-00001C000000}"/>
    <cellStyle name="Navadno 3 2" xfId="50" xr:uid="{00000000-0005-0000-0000-00001D000000}"/>
    <cellStyle name="Navadno 4" xfId="51" xr:uid="{00000000-0005-0000-0000-00001E000000}"/>
    <cellStyle name="Navadno_pork-r2001-6" xfId="48" xr:uid="{00000000-0005-0000-0000-00001F000000}"/>
    <cellStyle name="Nevtralno" xfId="8" builtinId="28" customBuiltin="1"/>
    <cellStyle name="Normal 2" xfId="46" xr:uid="{00000000-0005-0000-0000-000021000000}"/>
    <cellStyle name="Normal 2 2" xfId="52" xr:uid="{00000000-0005-0000-0000-000022000000}"/>
    <cellStyle name="Normal 3" xfId="45" xr:uid="{00000000-0005-0000-0000-000023000000}"/>
    <cellStyle name="Normal 3 2" xfId="53" xr:uid="{00000000-0005-0000-0000-000024000000}"/>
    <cellStyle name="Normal 4" xfId="54" xr:uid="{00000000-0005-0000-0000-000025000000}"/>
    <cellStyle name="Normal 5" xfId="56" xr:uid="{00000000-0005-0000-0000-000026000000}"/>
    <cellStyle name="Odstotek 2" xfId="44" xr:uid="{00000000-0005-0000-0000-000027000000}"/>
    <cellStyle name="Odstotek 2 2" xfId="47" xr:uid="{00000000-0005-0000-0000-000028000000}"/>
    <cellStyle name="Opomba 2" xfId="43" xr:uid="{00000000-0005-0000-0000-000029000000}"/>
    <cellStyle name="Opozorilo" xfId="14" builtinId="11" customBuiltin="1"/>
    <cellStyle name="Percent 2" xfId="55" xr:uid="{00000000-0005-0000-0000-00002B000000}"/>
    <cellStyle name="Percent 3" xfId="57" xr:uid="{00000000-0005-0000-0000-00002C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9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'!$E$56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'!$B$57:$B$108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'!$E$57:$E$108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'!$F$56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'!$B$57:$B$108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'!$F$57:$F$108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'!$G$56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'!$B$57:$B$108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'!$G$57:$G$108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77648"/>
        <c:axId val="138668240"/>
      </c:lineChart>
      <c:catAx>
        <c:axId val="138677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668240"/>
        <c:crosses val="autoZero"/>
        <c:auto val="1"/>
        <c:lblAlgn val="ctr"/>
        <c:lblOffset val="100"/>
        <c:noMultiLvlLbl val="0"/>
      </c:catAx>
      <c:valAx>
        <c:axId val="138668240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67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'!$D$5:$D$29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'cena_zakol_2021 (S) '!$F$5:$F$29</c:f>
              <c:numCache>
                <c:formatCode>#,##0</c:formatCode>
                <c:ptCount val="25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8676080"/>
        <c:axId val="138673336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'!$D$5:$D$29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'cena_zakol_2021 (S) '!$G$5:$G$29</c:f>
              <c:numCache>
                <c:formatCode>0.00_ ;[Red]\-0.00\ </c:formatCode>
                <c:ptCount val="25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78040"/>
        <c:axId val="138668632"/>
      </c:lineChart>
      <c:catAx>
        <c:axId val="138676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673336"/>
        <c:crosses val="autoZero"/>
        <c:auto val="1"/>
        <c:lblAlgn val="ctr"/>
        <c:lblOffset val="100"/>
        <c:noMultiLvlLbl val="0"/>
      </c:catAx>
      <c:valAx>
        <c:axId val="138673336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676080"/>
        <c:crosses val="autoZero"/>
        <c:crossBetween val="between"/>
      </c:valAx>
      <c:valAx>
        <c:axId val="1386686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678040"/>
        <c:crosses val="max"/>
        <c:crossBetween val="between"/>
      </c:valAx>
      <c:catAx>
        <c:axId val="13867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8668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(E)'!$D$5:$D$29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'cena_zakol_2021 (E)'!$F$5:$F$29</c:f>
              <c:numCache>
                <c:formatCode>#,##0</c:formatCode>
                <c:ptCount val="25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8670984"/>
        <c:axId val="138678824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(E)'!$D$5:$D$29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'cena_zakol_2021 (E)'!$G$5:$G$29</c:f>
              <c:numCache>
                <c:formatCode>0.00_ ;[Red]\-0.00\ </c:formatCode>
                <c:ptCount val="25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82352"/>
        <c:axId val="138681568"/>
      </c:lineChart>
      <c:catAx>
        <c:axId val="138670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678824"/>
        <c:crossesAt val="0"/>
        <c:auto val="1"/>
        <c:lblAlgn val="ctr"/>
        <c:lblOffset val="100"/>
        <c:noMultiLvlLbl val="0"/>
      </c:catAx>
      <c:valAx>
        <c:axId val="138678824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670984"/>
        <c:crosses val="autoZero"/>
        <c:crossBetween val="between"/>
        <c:majorUnit val="20000"/>
        <c:minorUnit val="10000"/>
      </c:valAx>
      <c:valAx>
        <c:axId val="1386815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682352"/>
        <c:crosses val="max"/>
        <c:crossBetween val="between"/>
      </c:valAx>
      <c:catAx>
        <c:axId val="138682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8681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(E)'!$E$56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(E)'!$B$57:$B$109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(E)'!$E$57:$E$109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(E)'!$F$56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(E)'!$B$57:$B$109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(E)'!$F$57:$F$109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(E)'!$G$56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(E)'!$B$57:$B$109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(E)'!$G$57:$G$109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81960"/>
        <c:axId val="138683920"/>
      </c:lineChart>
      <c:catAx>
        <c:axId val="138681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683920"/>
        <c:crosses val="autoZero"/>
        <c:auto val="1"/>
        <c:lblAlgn val="ctr"/>
        <c:lblOffset val="100"/>
        <c:noMultiLvlLbl val="0"/>
      </c:catAx>
      <c:valAx>
        <c:axId val="13868392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681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'cena_zakol_2021(U)'!$C$4:$C$28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'cena_zakol_2021(U)'!$E$4:$E$28</c:f>
              <c:numCache>
                <c:formatCode>#,##0</c:formatCode>
                <c:ptCount val="25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685096"/>
        <c:axId val="138689800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'cena_zakol_2021(U)'!$C$4:$C$28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'cena_zakol_2021(U)'!$F$4:$F$28</c:f>
              <c:numCache>
                <c:formatCode>0.00_ ;[Red]\-0.00\ </c:formatCode>
                <c:ptCount val="25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87840"/>
        <c:axId val="138682744"/>
      </c:lineChart>
      <c:catAx>
        <c:axId val="138685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689800"/>
        <c:crosses val="autoZero"/>
        <c:auto val="1"/>
        <c:lblAlgn val="ctr"/>
        <c:lblOffset val="100"/>
        <c:noMultiLvlLbl val="0"/>
      </c:catAx>
      <c:valAx>
        <c:axId val="138689800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685096"/>
        <c:crosses val="autoZero"/>
        <c:crossBetween val="between"/>
      </c:valAx>
      <c:valAx>
        <c:axId val="138682744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687840"/>
        <c:crosses val="max"/>
        <c:crossBetween val="between"/>
      </c:valAx>
      <c:catAx>
        <c:axId val="138687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8682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</c:numCache>
            </c:numRef>
          </c:cat>
          <c:val>
            <c:numRef>
              <c:f>'cena_zakol_2021_(R)'!$E$4:$E$27</c:f>
              <c:numCache>
                <c:formatCode>#,##0</c:formatCode>
                <c:ptCount val="24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689016"/>
        <c:axId val="138690192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</c:numCache>
            </c:numRef>
          </c:cat>
          <c:val>
            <c:numRef>
              <c:f>'cena_zakol_2021_(R)'!$F$4:$F$27</c:f>
              <c:numCache>
                <c:formatCode>General</c:formatCode>
                <c:ptCount val="24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84312"/>
        <c:axId val="138688624"/>
      </c:lineChart>
      <c:catAx>
        <c:axId val="138689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690192"/>
        <c:crosses val="autoZero"/>
        <c:auto val="1"/>
        <c:lblAlgn val="ctr"/>
        <c:lblOffset val="100"/>
        <c:noMultiLvlLbl val="0"/>
      </c:catAx>
      <c:valAx>
        <c:axId val="13869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689016"/>
        <c:crosses val="autoZero"/>
        <c:crossBetween val="between"/>
      </c:valAx>
      <c:valAx>
        <c:axId val="138688624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684312"/>
        <c:crosses val="max"/>
        <c:crossBetween val="between"/>
      </c:valAx>
      <c:catAx>
        <c:axId val="138684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8688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S'!$C$47:$Z$47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'EU CENE E in S'!$C$48:$Z$48</c:f>
              <c:numCache>
                <c:formatCode>0.00</c:formatCode>
                <c:ptCount val="24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S'!$C$47:$Z$47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'EU CENE E in S'!$C$49:$Z$49</c:f>
              <c:numCache>
                <c:formatCode>0.00</c:formatCode>
                <c:ptCount val="24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S'!$C$47:$Z$47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'EU CENE E in S'!$C$50:$Z$50</c:f>
              <c:numCache>
                <c:formatCode>0.00</c:formatCode>
                <c:ptCount val="24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S'!$C$47:$Z$47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'EU CENE E in S'!$C$51:$Z$51</c:f>
              <c:numCache>
                <c:formatCode>0.00</c:formatCode>
                <c:ptCount val="24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77-49FB-ACB8-E1D66BDC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87448"/>
        <c:axId val="138691368"/>
      </c:lineChart>
      <c:catAx>
        <c:axId val="138687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691368"/>
        <c:crosses val="autoZero"/>
        <c:auto val="1"/>
        <c:lblAlgn val="ctr"/>
        <c:lblOffset val="100"/>
        <c:noMultiLvlLbl val="0"/>
      </c:catAx>
      <c:valAx>
        <c:axId val="13869136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687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S'!$C$60:$Z$60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'EU CENE E in S'!$C$61:$Z$61</c:f>
              <c:numCache>
                <c:formatCode>0.00</c:formatCode>
                <c:ptCount val="24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S'!$C$60:$Z$60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'EU CENE E in S'!$C$62:$Z$62</c:f>
              <c:numCache>
                <c:formatCode>0.00</c:formatCode>
                <c:ptCount val="24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S'!$C$60:$Z$60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'EU CENE E in S'!$C$63:$Z$63</c:f>
              <c:numCache>
                <c:formatCode>0.00</c:formatCode>
                <c:ptCount val="24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S'!$C$60:$Z$60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'EU CENE E in S'!$C$64:$Z$64</c:f>
              <c:numCache>
                <c:formatCode>0.00</c:formatCode>
                <c:ptCount val="24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91760"/>
        <c:axId val="138680000"/>
      </c:lineChart>
      <c:catAx>
        <c:axId val="138691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680000"/>
        <c:crosses val="autoZero"/>
        <c:auto val="1"/>
        <c:lblAlgn val="ctr"/>
        <c:lblOffset val="100"/>
        <c:noMultiLvlLbl val="0"/>
      </c:catAx>
      <c:valAx>
        <c:axId val="138680000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69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113</xdr:row>
      <xdr:rowOff>80961</xdr:rowOff>
    </xdr:from>
    <xdr:to>
      <xdr:col>10</xdr:col>
      <xdr:colOff>85725</xdr:colOff>
      <xdr:row>133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609598</xdr:colOff>
      <xdr:row>32</xdr:row>
      <xdr:rowOff>19049</xdr:rowOff>
    </xdr:from>
    <xdr:to>
      <xdr:col>9</xdr:col>
      <xdr:colOff>590550</xdr:colOff>
      <xdr:row>51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31</xdr:row>
      <xdr:rowOff>152399</xdr:rowOff>
    </xdr:from>
    <xdr:to>
      <xdr:col>8</xdr:col>
      <xdr:colOff>1543050</xdr:colOff>
      <xdr:row>52</xdr:row>
      <xdr:rowOff>9524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112</xdr:row>
      <xdr:rowOff>71436</xdr:rowOff>
    </xdr:from>
    <xdr:to>
      <xdr:col>7</xdr:col>
      <xdr:colOff>1543051</xdr:colOff>
      <xdr:row>130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31</xdr:row>
      <xdr:rowOff>19050</xdr:rowOff>
    </xdr:from>
    <xdr:to>
      <xdr:col>11</xdr:col>
      <xdr:colOff>371476</xdr:colOff>
      <xdr:row>57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30</xdr:row>
      <xdr:rowOff>19050</xdr:rowOff>
    </xdr:from>
    <xdr:to>
      <xdr:col>10</xdr:col>
      <xdr:colOff>590550</xdr:colOff>
      <xdr:row>46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List1"/>
      <sheetName val="cena_zakol_2021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/>
      <sheetData sheetId="2">
        <row r="44">
          <cell r="BN44">
            <v>178338</v>
          </cell>
        </row>
      </sheetData>
      <sheetData sheetId="3">
        <row r="44">
          <cell r="BO44">
            <v>95457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139" t="s">
        <v>0</v>
      </c>
      <c r="B1" s="39"/>
    </row>
    <row r="2" spans="1:6" ht="27" customHeight="1">
      <c r="A2" s="140" t="s">
        <v>1</v>
      </c>
      <c r="B2" s="141" t="s">
        <v>9</v>
      </c>
      <c r="C2" s="1"/>
      <c r="D2" s="1"/>
      <c r="E2" s="1"/>
      <c r="F2" s="1"/>
    </row>
    <row r="3" spans="1:6">
      <c r="A3" s="142" t="s">
        <v>2</v>
      </c>
      <c r="B3" s="39"/>
    </row>
    <row r="4" spans="1:6">
      <c r="A4" s="142" t="s">
        <v>3</v>
      </c>
      <c r="B4" s="39"/>
    </row>
    <row r="5" spans="1:6">
      <c r="A5" s="142" t="s">
        <v>4</v>
      </c>
      <c r="B5" s="39"/>
    </row>
    <row r="6" spans="1:6">
      <c r="A6" s="139" t="s">
        <v>5</v>
      </c>
      <c r="B6" s="39"/>
    </row>
    <row r="7" spans="1:6">
      <c r="A7" s="39"/>
      <c r="B7" s="39"/>
    </row>
    <row r="8" spans="1:6">
      <c r="A8" s="143" t="s">
        <v>6</v>
      </c>
      <c r="B8" s="39"/>
    </row>
    <row r="9" spans="1:6">
      <c r="A9" s="143" t="s">
        <v>7</v>
      </c>
      <c r="B9" s="39"/>
    </row>
    <row r="10" spans="1:6">
      <c r="A10" s="143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" customHeight="1">
      <c r="A13" s="143" t="s">
        <v>115</v>
      </c>
      <c r="B13" s="39" t="s">
        <v>10</v>
      </c>
    </row>
    <row r="14" spans="1:6" ht="15.75">
      <c r="A14" s="143" t="s">
        <v>116</v>
      </c>
      <c r="B14" s="39" t="s">
        <v>107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44"/>
      <c r="B18" s="144"/>
    </row>
    <row r="19" spans="1:2">
      <c r="A19" s="144"/>
      <c r="B19" s="144"/>
    </row>
    <row r="20" spans="1:2">
      <c r="A20" s="144"/>
      <c r="B20" s="14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A112"/>
  <sheetViews>
    <sheetView workbookViewId="0"/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123" t="s">
        <v>96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" thickBot="1">
      <c r="D4" s="42" t="s">
        <v>11</v>
      </c>
      <c r="E4" s="43" t="s">
        <v>95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5">
        <v>2021</v>
      </c>
      <c r="D5" s="150">
        <v>1</v>
      </c>
      <c r="E5" s="63">
        <v>2249</v>
      </c>
      <c r="F5" s="6">
        <v>219671</v>
      </c>
      <c r="G5" s="3">
        <v>152.96</v>
      </c>
      <c r="H5" s="3">
        <v>-3.0000000000001137E-2</v>
      </c>
      <c r="I5" s="151">
        <v>-1.9609124779396137E-4</v>
      </c>
      <c r="AV5" s="7"/>
      <c r="AW5" s="8"/>
      <c r="AX5" s="26"/>
      <c r="AY5" s="27"/>
      <c r="AZ5" s="27"/>
      <c r="BA5" s="25"/>
    </row>
    <row r="6" spans="2:53">
      <c r="D6" s="150">
        <v>2</v>
      </c>
      <c r="E6" s="63">
        <v>2220</v>
      </c>
      <c r="F6" s="6">
        <v>205882</v>
      </c>
      <c r="G6" s="3">
        <v>154.1</v>
      </c>
      <c r="H6" s="3">
        <v>1.1399999999999864</v>
      </c>
      <c r="I6" s="151">
        <v>7.4529288702926966E-3</v>
      </c>
      <c r="AQ6" s="2"/>
      <c r="AR6" s="8"/>
      <c r="AS6" s="26"/>
      <c r="AT6" s="27"/>
      <c r="AU6" s="27"/>
      <c r="AV6" s="25"/>
    </row>
    <row r="7" spans="2:53">
      <c r="D7" s="150">
        <v>3</v>
      </c>
      <c r="E7" s="63">
        <v>2297</v>
      </c>
      <c r="F7" s="6">
        <v>218459</v>
      </c>
      <c r="G7" s="3">
        <v>153.47</v>
      </c>
      <c r="H7" s="3">
        <v>-0.62999999999999545</v>
      </c>
      <c r="I7" s="151">
        <v>-4.0882543802724935E-3</v>
      </c>
      <c r="AQ7" s="2"/>
      <c r="AR7" s="8"/>
      <c r="AS7" s="26"/>
      <c r="AT7" s="27"/>
      <c r="AU7" s="27"/>
      <c r="AV7" s="25"/>
    </row>
    <row r="8" spans="2:53">
      <c r="D8" s="150">
        <v>4</v>
      </c>
      <c r="E8" s="63">
        <v>2114</v>
      </c>
      <c r="F8" s="6">
        <v>198700</v>
      </c>
      <c r="G8" s="3">
        <v>154.31</v>
      </c>
      <c r="H8" s="3">
        <v>0.84000000000000341</v>
      </c>
      <c r="I8" s="151">
        <v>5.4733824200170478E-3</v>
      </c>
      <c r="AQ8" s="2"/>
      <c r="AR8" s="8"/>
      <c r="AS8" s="26"/>
      <c r="AT8" s="27"/>
      <c r="AU8" s="27"/>
      <c r="AV8" s="25"/>
    </row>
    <row r="9" spans="2:53">
      <c r="D9" s="150">
        <v>5</v>
      </c>
      <c r="E9" s="63">
        <v>1877</v>
      </c>
      <c r="F9" s="6">
        <v>186057</v>
      </c>
      <c r="G9" s="3">
        <v>154.44</v>
      </c>
      <c r="H9" s="3">
        <v>0.12999999999999545</v>
      </c>
      <c r="I9" s="151">
        <v>8.424599831506896E-4</v>
      </c>
      <c r="AQ9" s="2"/>
      <c r="AR9" s="8"/>
      <c r="AS9" s="26"/>
      <c r="AT9" s="27"/>
      <c r="AU9" s="27"/>
      <c r="AV9" s="25"/>
    </row>
    <row r="10" spans="2:53">
      <c r="D10" s="150">
        <v>6</v>
      </c>
      <c r="E10" s="63">
        <v>2041</v>
      </c>
      <c r="F10" s="6">
        <v>196194</v>
      </c>
      <c r="G10" s="3">
        <v>153.22</v>
      </c>
      <c r="H10" s="3">
        <v>-1.2199999999999989</v>
      </c>
      <c r="I10" s="151">
        <v>-7.8995078995078849E-3</v>
      </c>
      <c r="AQ10" s="2"/>
      <c r="AR10" s="8"/>
      <c r="AS10" s="26"/>
      <c r="AT10" s="27"/>
      <c r="AU10" s="27"/>
      <c r="AV10" s="25"/>
    </row>
    <row r="11" spans="2:53">
      <c r="D11" s="150">
        <v>7</v>
      </c>
      <c r="E11" s="63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51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50">
        <v>8</v>
      </c>
      <c r="E12" s="63">
        <v>2213</v>
      </c>
      <c r="F12" s="6">
        <v>210110</v>
      </c>
      <c r="G12" s="3">
        <v>160.80000000000001</v>
      </c>
      <c r="H12" s="3">
        <v>2.6100000000000136</v>
      </c>
      <c r="I12" s="151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50">
        <v>9</v>
      </c>
      <c r="E13" s="63">
        <v>1816</v>
      </c>
      <c r="F13" s="6">
        <v>174710</v>
      </c>
      <c r="G13" s="3">
        <v>168.21</v>
      </c>
      <c r="H13" s="3">
        <v>7.4099999999999966</v>
      </c>
      <c r="I13" s="151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50">
        <v>10</v>
      </c>
      <c r="E14" s="63">
        <v>2145</v>
      </c>
      <c r="F14" s="6">
        <v>204935</v>
      </c>
      <c r="G14" s="3">
        <v>175.40099387610701</v>
      </c>
      <c r="H14" s="3">
        <v>7.1909938761070009</v>
      </c>
      <c r="I14" s="151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50">
        <v>11</v>
      </c>
      <c r="E15" s="63">
        <v>1937</v>
      </c>
      <c r="F15" s="6">
        <v>183578</v>
      </c>
      <c r="G15" s="3">
        <v>184.85</v>
      </c>
      <c r="H15" s="3">
        <v>9.4490061238929854</v>
      </c>
      <c r="I15" s="151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50">
        <v>12</v>
      </c>
      <c r="E16" s="63">
        <v>2071</v>
      </c>
      <c r="F16" s="6">
        <v>196878</v>
      </c>
      <c r="G16" s="3">
        <v>184.9</v>
      </c>
      <c r="H16" s="3">
        <v>5.0000000000011369E-2</v>
      </c>
      <c r="I16" s="151">
        <v>2.7048958615094598E-4</v>
      </c>
      <c r="AP16" s="2"/>
      <c r="AQ16" s="8"/>
      <c r="AR16" s="26"/>
      <c r="AS16" s="27"/>
      <c r="AT16" s="27"/>
      <c r="AU16" s="25"/>
    </row>
    <row r="17" spans="2:47">
      <c r="C17" s="4"/>
      <c r="D17" s="150">
        <v>13</v>
      </c>
      <c r="E17" s="63">
        <v>1996</v>
      </c>
      <c r="F17" s="6">
        <v>192422</v>
      </c>
      <c r="G17" s="3">
        <v>184.83</v>
      </c>
      <c r="H17" s="3">
        <v>-6.9999999999993179E-2</v>
      </c>
      <c r="I17" s="151">
        <v>-3.7858301784743364E-4</v>
      </c>
      <c r="AP17" s="2"/>
      <c r="AQ17" s="8"/>
      <c r="AR17" s="26"/>
      <c r="AS17" s="27"/>
      <c r="AT17" s="27"/>
      <c r="AU17" s="25"/>
    </row>
    <row r="18" spans="2:47">
      <c r="C18" s="4"/>
      <c r="D18" s="150">
        <v>14</v>
      </c>
      <c r="E18" s="63">
        <v>2028</v>
      </c>
      <c r="F18" s="6">
        <v>193095</v>
      </c>
      <c r="G18" s="3">
        <v>187.11</v>
      </c>
      <c r="H18" s="3">
        <v>2.2800000000000011</v>
      </c>
      <c r="I18" s="151">
        <v>1.2335659795487786E-2</v>
      </c>
      <c r="AP18" s="2"/>
      <c r="AQ18" s="8"/>
      <c r="AR18" s="26"/>
      <c r="AS18" s="27"/>
      <c r="AT18" s="27"/>
      <c r="AU18" s="25"/>
    </row>
    <row r="19" spans="2:47">
      <c r="C19" s="4"/>
      <c r="D19" s="150">
        <v>15</v>
      </c>
      <c r="E19" s="63">
        <v>2115</v>
      </c>
      <c r="F19" s="6">
        <v>207873</v>
      </c>
      <c r="G19" s="3">
        <v>185.42</v>
      </c>
      <c r="H19" s="3">
        <v>-1.6900000000000261</v>
      </c>
      <c r="I19" s="151">
        <v>-9.0321201432314036E-3</v>
      </c>
      <c r="AP19" s="2"/>
      <c r="AQ19" s="8"/>
      <c r="AR19" s="26"/>
      <c r="AS19" s="27"/>
      <c r="AT19" s="27"/>
      <c r="AU19" s="25"/>
    </row>
    <row r="20" spans="2:47">
      <c r="C20" s="4"/>
      <c r="D20" s="150">
        <v>16</v>
      </c>
      <c r="E20" s="63">
        <v>2096</v>
      </c>
      <c r="F20" s="6">
        <v>206455</v>
      </c>
      <c r="G20" s="3">
        <v>184.52</v>
      </c>
      <c r="H20" s="3">
        <v>-0.89999999999997726</v>
      </c>
      <c r="I20" s="151">
        <v>-4.8538453241289137E-3</v>
      </c>
      <c r="AP20" s="2"/>
      <c r="AQ20" s="8"/>
      <c r="AR20" s="26"/>
      <c r="AS20" s="27"/>
      <c r="AT20" s="27"/>
      <c r="AU20" s="25"/>
    </row>
    <row r="21" spans="2:47">
      <c r="C21" s="4"/>
      <c r="D21" s="150">
        <v>17</v>
      </c>
      <c r="E21" s="63">
        <v>2160</v>
      </c>
      <c r="F21" s="6">
        <v>206314</v>
      </c>
      <c r="G21" s="3">
        <v>180.91</v>
      </c>
      <c r="H21" s="3">
        <v>-3.6100000000000136</v>
      </c>
      <c r="I21" s="151">
        <v>-1.9564274875352283E-2</v>
      </c>
      <c r="AP21" s="2"/>
      <c r="AQ21" s="8"/>
      <c r="AR21" s="26"/>
      <c r="AS21" s="27"/>
      <c r="AT21" s="27"/>
      <c r="AU21" s="25"/>
    </row>
    <row r="22" spans="2:47">
      <c r="C22" s="4"/>
      <c r="D22" s="150">
        <v>18</v>
      </c>
      <c r="E22" s="63">
        <v>1998</v>
      </c>
      <c r="F22" s="6">
        <v>192317</v>
      </c>
      <c r="G22" s="3">
        <v>181.41</v>
      </c>
      <c r="H22" s="3">
        <v>0.5</v>
      </c>
      <c r="I22" s="151">
        <v>2.7638052070089181E-3</v>
      </c>
      <c r="AP22" s="2"/>
      <c r="AQ22" s="8"/>
      <c r="AR22" s="26"/>
      <c r="AS22" s="27"/>
      <c r="AT22" s="27"/>
      <c r="AU22" s="25"/>
    </row>
    <row r="23" spans="2:47">
      <c r="C23" s="4"/>
      <c r="D23" s="150">
        <v>19</v>
      </c>
      <c r="E23" s="63">
        <v>1872</v>
      </c>
      <c r="F23" s="6">
        <v>180513</v>
      </c>
      <c r="G23" s="3">
        <v>181.22</v>
      </c>
      <c r="H23" s="3">
        <v>-0.18999999999999773</v>
      </c>
      <c r="I23" s="151">
        <v>-1.0473513036767246E-3</v>
      </c>
      <c r="AP23" s="2"/>
      <c r="AQ23" s="8"/>
      <c r="AR23" s="26"/>
      <c r="AS23" s="27"/>
      <c r="AT23" s="27"/>
      <c r="AU23" s="25"/>
    </row>
    <row r="24" spans="2:47">
      <c r="C24" s="4"/>
      <c r="D24" s="150">
        <v>20</v>
      </c>
      <c r="E24" s="63">
        <v>2109</v>
      </c>
      <c r="F24" s="6">
        <v>202776</v>
      </c>
      <c r="G24" s="3">
        <v>185.26</v>
      </c>
      <c r="H24" s="3">
        <v>4.039999999999992</v>
      </c>
      <c r="I24" s="151">
        <v>2.2293345105396822E-2</v>
      </c>
      <c r="AP24" s="2"/>
      <c r="AQ24" s="8"/>
      <c r="AR24" s="26"/>
      <c r="AS24" s="27"/>
      <c r="AT24" s="27"/>
      <c r="AU24" s="25"/>
    </row>
    <row r="25" spans="2:47">
      <c r="C25" s="4"/>
      <c r="D25" s="150">
        <v>21</v>
      </c>
      <c r="E25" s="63">
        <v>2085</v>
      </c>
      <c r="F25" s="6">
        <v>196404</v>
      </c>
      <c r="G25" s="3">
        <v>190.14</v>
      </c>
      <c r="H25" s="3">
        <v>4.8799999999999955</v>
      </c>
      <c r="I25" s="151">
        <v>2.634135809133098E-2</v>
      </c>
      <c r="AP25" s="2"/>
      <c r="AQ25" s="8"/>
      <c r="AR25" s="26"/>
      <c r="AS25" s="27"/>
      <c r="AT25" s="27"/>
      <c r="AU25" s="25"/>
    </row>
    <row r="26" spans="2:47">
      <c r="C26" s="4"/>
      <c r="D26" s="150">
        <v>22</v>
      </c>
      <c r="E26" s="63">
        <v>2253</v>
      </c>
      <c r="F26" s="6">
        <v>213144</v>
      </c>
      <c r="G26" s="3">
        <v>190.88</v>
      </c>
      <c r="H26" s="3">
        <v>0.74000000000000909</v>
      </c>
      <c r="I26" s="151">
        <v>3.891869149048155E-3</v>
      </c>
      <c r="AP26" s="2"/>
      <c r="AQ26" s="8"/>
      <c r="AR26" s="26"/>
      <c r="AS26" s="27"/>
      <c r="AT26" s="27"/>
      <c r="AU26" s="25"/>
    </row>
    <row r="27" spans="2:47">
      <c r="C27" s="4"/>
      <c r="D27" s="150">
        <v>23</v>
      </c>
      <c r="E27" s="63">
        <v>2230</v>
      </c>
      <c r="F27" s="6">
        <v>208573</v>
      </c>
      <c r="G27" s="3">
        <v>193.45</v>
      </c>
      <c r="H27" s="3">
        <v>2.5699999999999932</v>
      </c>
      <c r="I27" s="151">
        <v>1.346395641240572E-2</v>
      </c>
      <c r="AP27" s="2"/>
      <c r="AQ27" s="8"/>
      <c r="AR27" s="26"/>
      <c r="AS27" s="27"/>
      <c r="AT27" s="27"/>
      <c r="AU27" s="25"/>
    </row>
    <row r="28" spans="2:47">
      <c r="C28" s="4"/>
      <c r="D28" s="150">
        <v>24</v>
      </c>
      <c r="E28" s="63">
        <v>2025</v>
      </c>
      <c r="F28" s="6">
        <v>192048</v>
      </c>
      <c r="G28" s="3">
        <v>192.14</v>
      </c>
      <c r="H28" s="3">
        <v>-1.3100000000000023</v>
      </c>
      <c r="I28" s="151">
        <v>-6.7717756526234352E-3</v>
      </c>
      <c r="AP28" s="2"/>
      <c r="AQ28" s="8"/>
      <c r="AR28" s="26"/>
      <c r="AS28" s="27"/>
      <c r="AT28" s="27"/>
      <c r="AU28" s="25"/>
    </row>
    <row r="29" spans="2:47">
      <c r="C29" s="4"/>
      <c r="D29" s="150">
        <v>25</v>
      </c>
      <c r="E29" s="63">
        <v>1901</v>
      </c>
      <c r="F29" s="6">
        <v>178338</v>
      </c>
      <c r="G29" s="3">
        <v>188.02</v>
      </c>
      <c r="H29" s="3">
        <v>-4.1199999999999761</v>
      </c>
      <c r="I29" s="151">
        <v>-2.1442698032684393E-2</v>
      </c>
      <c r="AP29" s="2"/>
      <c r="AQ29" s="8"/>
      <c r="AR29" s="26"/>
      <c r="AS29" s="27"/>
      <c r="AT29" s="27"/>
      <c r="AU29" s="25"/>
    </row>
    <row r="30" spans="2:47">
      <c r="F30" s="52"/>
      <c r="G30" s="53"/>
      <c r="H30" s="53"/>
      <c r="I30" s="54"/>
      <c r="AP30" s="2"/>
      <c r="AQ30" s="8"/>
      <c r="AR30" s="26"/>
      <c r="AS30" s="27"/>
      <c r="AT30" s="27"/>
      <c r="AU30" s="25"/>
    </row>
    <row r="31" spans="2:47">
      <c r="B31" s="123" t="s">
        <v>99</v>
      </c>
      <c r="C31" s="4"/>
      <c r="AP31" s="2"/>
      <c r="AQ31" s="8"/>
      <c r="AR31" s="26"/>
      <c r="AS31" s="27"/>
      <c r="AT31" s="27"/>
      <c r="AU31" s="25"/>
    </row>
    <row r="32" spans="2:47">
      <c r="B32" s="4"/>
      <c r="AP32" s="2"/>
      <c r="AQ32" s="8"/>
      <c r="AR32" s="26"/>
      <c r="AS32" s="28"/>
      <c r="AT32" s="27"/>
      <c r="AU32" s="25"/>
    </row>
    <row r="33" spans="42:47">
      <c r="AP33" s="2"/>
      <c r="AQ33" s="8"/>
      <c r="AR33" s="26"/>
      <c r="AS33" s="28"/>
      <c r="AT33" s="27"/>
      <c r="AU33" s="25"/>
    </row>
    <row r="34" spans="42:47">
      <c r="AP34" s="2"/>
      <c r="AQ34" s="8"/>
      <c r="AR34" s="26"/>
      <c r="AS34" s="28"/>
      <c r="AT34" s="27"/>
      <c r="AU34" s="25"/>
    </row>
    <row r="35" spans="42:47">
      <c r="AP35" s="2"/>
      <c r="AQ35" s="8"/>
      <c r="AR35" s="26"/>
      <c r="AS35" s="28"/>
      <c r="AT35" s="27"/>
      <c r="AU35" s="25"/>
    </row>
    <row r="36" spans="42:47">
      <c r="AP36" s="2"/>
      <c r="AQ36" s="8"/>
      <c r="AR36" s="26"/>
      <c r="AS36" s="28"/>
      <c r="AT36" s="27"/>
      <c r="AU36" s="25"/>
    </row>
    <row r="37" spans="42:47">
      <c r="AP37" s="2"/>
      <c r="AQ37" s="8"/>
      <c r="AR37" s="26"/>
      <c r="AS37" s="28"/>
      <c r="AT37" s="27"/>
      <c r="AU37" s="25"/>
    </row>
    <row r="38" spans="42:47">
      <c r="AP38" s="2"/>
      <c r="AQ38" s="8"/>
      <c r="AR38" s="26"/>
      <c r="AS38" s="28"/>
      <c r="AT38" s="27"/>
      <c r="AU38" s="25"/>
    </row>
    <row r="53" spans="2:9">
      <c r="C53" s="4"/>
    </row>
    <row r="54" spans="2:9">
      <c r="B54" s="123" t="s">
        <v>91</v>
      </c>
    </row>
    <row r="55" spans="2:9" ht="15.75" thickBot="1">
      <c r="C55" s="60"/>
    </row>
    <row r="56" spans="2:9" ht="15.75" thickBot="1">
      <c r="B56" s="33" t="s">
        <v>20</v>
      </c>
      <c r="C56" s="49" t="s">
        <v>37</v>
      </c>
      <c r="D56" s="49" t="s">
        <v>24</v>
      </c>
      <c r="E56" s="34" t="s">
        <v>25</v>
      </c>
      <c r="F56" s="35" t="s">
        <v>26</v>
      </c>
      <c r="G56" s="36" t="s">
        <v>32</v>
      </c>
      <c r="H56" s="37" t="s">
        <v>30</v>
      </c>
      <c r="I56" s="38" t="s">
        <v>31</v>
      </c>
    </row>
    <row r="57" spans="2:9">
      <c r="B57" s="29">
        <v>1</v>
      </c>
      <c r="C57" s="50">
        <v>173.68</v>
      </c>
      <c r="D57" s="50">
        <v>163.34</v>
      </c>
      <c r="E57" s="13">
        <v>159.72</v>
      </c>
      <c r="F57" s="14">
        <v>219.3</v>
      </c>
      <c r="G57" s="16">
        <v>152.96</v>
      </c>
      <c r="H57" s="17">
        <v>-66.34</v>
      </c>
      <c r="I57" s="18">
        <v>-0.30250797993616052</v>
      </c>
    </row>
    <row r="58" spans="2:9">
      <c r="B58" s="30">
        <v>2</v>
      </c>
      <c r="C58" s="50">
        <v>174.76</v>
      </c>
      <c r="D58" s="50">
        <v>163.71</v>
      </c>
      <c r="E58" s="13">
        <v>160.94</v>
      </c>
      <c r="F58" s="14">
        <v>219.04</v>
      </c>
      <c r="G58" s="16">
        <v>154.1</v>
      </c>
      <c r="H58" s="17">
        <v>-64.94</v>
      </c>
      <c r="I58" s="19">
        <v>-0.29647552958363765</v>
      </c>
    </row>
    <row r="59" spans="2:9">
      <c r="B59" s="30">
        <v>3</v>
      </c>
      <c r="C59" s="50">
        <v>170.74</v>
      </c>
      <c r="D59" s="50">
        <v>160.29</v>
      </c>
      <c r="E59" s="13">
        <v>160.19</v>
      </c>
      <c r="F59" s="14">
        <v>210.06</v>
      </c>
      <c r="G59" s="16">
        <v>153.47</v>
      </c>
      <c r="H59" s="17">
        <v>-56.59</v>
      </c>
      <c r="I59" s="20">
        <v>-0.26939921927068455</v>
      </c>
    </row>
    <row r="60" spans="2:9">
      <c r="B60" s="30">
        <v>4</v>
      </c>
      <c r="C60" s="50">
        <v>171.07</v>
      </c>
      <c r="D60" s="50">
        <v>159.52000000000001</v>
      </c>
      <c r="E60" s="13">
        <v>158.96</v>
      </c>
      <c r="F60" s="14">
        <v>206.21</v>
      </c>
      <c r="G60" s="16">
        <v>154.31</v>
      </c>
      <c r="H60" s="17">
        <v>-51.900000000000006</v>
      </c>
      <c r="I60" s="20">
        <v>-0.25168517530672618</v>
      </c>
    </row>
    <row r="61" spans="2:9">
      <c r="B61" s="30">
        <v>5</v>
      </c>
      <c r="C61" s="50">
        <v>174.07</v>
      </c>
      <c r="D61" s="50">
        <v>158.99</v>
      </c>
      <c r="E61" s="13">
        <v>157.65</v>
      </c>
      <c r="F61" s="15">
        <v>206.26</v>
      </c>
      <c r="G61" s="16">
        <v>154.44</v>
      </c>
      <c r="H61" s="17">
        <v>-51.819999999999993</v>
      </c>
      <c r="I61" s="20">
        <v>-0.25123630369436634</v>
      </c>
    </row>
    <row r="62" spans="2:9">
      <c r="B62" s="30">
        <v>6</v>
      </c>
      <c r="C62" s="50">
        <v>170.66</v>
      </c>
      <c r="D62" s="50">
        <v>160.85</v>
      </c>
      <c r="E62" s="13">
        <v>158.31</v>
      </c>
      <c r="F62" s="15">
        <v>209.09</v>
      </c>
      <c r="G62" s="16">
        <v>153.22</v>
      </c>
      <c r="H62" s="17">
        <v>-55.870000000000005</v>
      </c>
      <c r="I62" s="20">
        <v>-0.26720550958917211</v>
      </c>
    </row>
    <row r="63" spans="2:9">
      <c r="B63" s="30">
        <v>7</v>
      </c>
      <c r="C63" s="50">
        <v>169.96</v>
      </c>
      <c r="D63" s="50">
        <v>165.22</v>
      </c>
      <c r="E63" s="13">
        <v>160.43</v>
      </c>
      <c r="F63" s="15">
        <v>209.63</v>
      </c>
      <c r="G63" s="16">
        <v>158.19</v>
      </c>
      <c r="H63" s="17">
        <v>-51.44</v>
      </c>
      <c r="I63" s="20">
        <v>-0.24538472546868295</v>
      </c>
    </row>
    <row r="64" spans="2:9">
      <c r="B64" s="30">
        <v>8</v>
      </c>
      <c r="C64" s="50">
        <v>170.47</v>
      </c>
      <c r="D64" s="50">
        <v>169.03</v>
      </c>
      <c r="E64" s="13">
        <v>161.33000000000001</v>
      </c>
      <c r="F64" s="15">
        <v>215.37</v>
      </c>
      <c r="G64" s="16">
        <v>160.80000000000001</v>
      </c>
      <c r="H64" s="17">
        <v>-54.569999999999993</v>
      </c>
      <c r="I64" s="20">
        <v>-0.25337790778659974</v>
      </c>
    </row>
    <row r="65" spans="2:9">
      <c r="B65" s="30">
        <v>9</v>
      </c>
      <c r="C65" s="50">
        <v>169.93</v>
      </c>
      <c r="D65" s="50">
        <v>173.56</v>
      </c>
      <c r="E65" s="13">
        <v>161.44</v>
      </c>
      <c r="F65" s="15">
        <v>220.46</v>
      </c>
      <c r="G65" s="40">
        <v>168.21</v>
      </c>
      <c r="H65" s="17">
        <v>-52.25</v>
      </c>
      <c r="I65" s="20">
        <v>-0.23700444525083919</v>
      </c>
    </row>
    <row r="66" spans="2:9">
      <c r="B66" s="30">
        <v>10</v>
      </c>
      <c r="C66" s="50">
        <v>171.8</v>
      </c>
      <c r="D66" s="50">
        <v>176.42</v>
      </c>
      <c r="E66" s="13">
        <v>160.04</v>
      </c>
      <c r="F66" s="15">
        <v>225.94</v>
      </c>
      <c r="G66" s="16">
        <v>175.40099387610701</v>
      </c>
      <c r="H66" s="17">
        <v>-50.539006123892989</v>
      </c>
      <c r="I66" s="20">
        <v>-0.22368330585063734</v>
      </c>
    </row>
    <row r="67" spans="2:9">
      <c r="B67" s="30">
        <v>11</v>
      </c>
      <c r="C67" s="50">
        <v>174.33</v>
      </c>
      <c r="D67" s="50">
        <v>171.7</v>
      </c>
      <c r="E67" s="13">
        <v>161.83000000000001</v>
      </c>
      <c r="F67" s="15">
        <v>225.42</v>
      </c>
      <c r="G67" s="16">
        <v>184.85</v>
      </c>
      <c r="H67" s="17">
        <v>-40.569999999999993</v>
      </c>
      <c r="I67" s="20">
        <v>-0.17997515748380799</v>
      </c>
    </row>
    <row r="68" spans="2:9">
      <c r="B68" s="31">
        <v>12</v>
      </c>
      <c r="C68" s="50">
        <v>175.47</v>
      </c>
      <c r="D68" s="51">
        <v>167.69</v>
      </c>
      <c r="E68" s="13">
        <v>162.65</v>
      </c>
      <c r="F68" s="15">
        <v>219.88</v>
      </c>
      <c r="G68" s="16">
        <v>184.9</v>
      </c>
      <c r="H68" s="17">
        <v>-34.97999999999999</v>
      </c>
      <c r="I68" s="20">
        <v>-0.15908677460432963</v>
      </c>
    </row>
    <row r="69" spans="2:9">
      <c r="B69" s="30">
        <v>13</v>
      </c>
      <c r="C69" s="50">
        <v>176.56</v>
      </c>
      <c r="D69" s="50">
        <v>165.71</v>
      </c>
      <c r="E69" s="13">
        <v>166.97</v>
      </c>
      <c r="F69" s="15">
        <v>216.08</v>
      </c>
      <c r="G69" s="16">
        <v>184.83</v>
      </c>
      <c r="H69" s="17">
        <v>-31.25</v>
      </c>
      <c r="I69" s="20">
        <v>-0.14462236208811552</v>
      </c>
    </row>
    <row r="70" spans="2:9">
      <c r="B70" s="30">
        <v>14</v>
      </c>
      <c r="C70" s="50">
        <v>184</v>
      </c>
      <c r="D70" s="50">
        <v>169.11</v>
      </c>
      <c r="E70" s="13">
        <v>175.07</v>
      </c>
      <c r="F70" s="15">
        <v>216.22</v>
      </c>
      <c r="G70" s="16">
        <v>187.11</v>
      </c>
      <c r="H70" s="17">
        <v>-29.109999999999985</v>
      </c>
      <c r="I70" s="20">
        <v>-0.13463139395060575</v>
      </c>
    </row>
    <row r="71" spans="2:9">
      <c r="B71" s="30">
        <v>15</v>
      </c>
      <c r="C71" s="50">
        <v>187.56</v>
      </c>
      <c r="D71" s="50">
        <v>168.25</v>
      </c>
      <c r="E71" s="13">
        <v>184.81</v>
      </c>
      <c r="F71" s="15">
        <v>213.05</v>
      </c>
      <c r="G71" s="40">
        <v>185.42</v>
      </c>
      <c r="H71" s="17">
        <v>-27.630000000000024</v>
      </c>
      <c r="I71" s="19">
        <v>-0.12968786669795829</v>
      </c>
    </row>
    <row r="72" spans="2:9">
      <c r="B72" s="30">
        <v>16</v>
      </c>
      <c r="C72" s="50">
        <v>187.44</v>
      </c>
      <c r="D72" s="50">
        <v>169.43</v>
      </c>
      <c r="E72" s="13">
        <v>183.65</v>
      </c>
      <c r="F72" s="15">
        <v>208.1</v>
      </c>
      <c r="G72" s="16">
        <v>184.52</v>
      </c>
      <c r="H72" s="17">
        <v>-23.579999999999984</v>
      </c>
      <c r="I72" s="20">
        <v>-0.11331090821720324</v>
      </c>
    </row>
    <row r="73" spans="2:9">
      <c r="B73" s="30">
        <v>17</v>
      </c>
      <c r="C73" s="50">
        <v>188.16</v>
      </c>
      <c r="D73" s="50">
        <v>169.16</v>
      </c>
      <c r="E73" s="13">
        <v>180.19</v>
      </c>
      <c r="F73" s="15">
        <v>206.28</v>
      </c>
      <c r="G73" s="16">
        <v>180.91</v>
      </c>
      <c r="H73" s="17">
        <v>-25.370000000000005</v>
      </c>
      <c r="I73" s="20">
        <v>-0.12298817141749085</v>
      </c>
    </row>
    <row r="74" spans="2:9">
      <c r="B74" s="30">
        <v>18</v>
      </c>
      <c r="C74" s="50">
        <v>190.2</v>
      </c>
      <c r="D74" s="50">
        <v>168.63</v>
      </c>
      <c r="E74" s="13">
        <v>183.24</v>
      </c>
      <c r="F74" s="15">
        <v>195.51</v>
      </c>
      <c r="G74" s="16">
        <v>181.41</v>
      </c>
      <c r="H74" s="17">
        <v>-14.099999999999994</v>
      </c>
      <c r="I74" s="20">
        <v>-7.2119073193187E-2</v>
      </c>
    </row>
    <row r="75" spans="2:9">
      <c r="B75" s="30">
        <v>19</v>
      </c>
      <c r="C75" s="50">
        <v>190.54</v>
      </c>
      <c r="D75" s="50">
        <v>166.46</v>
      </c>
      <c r="E75" s="13">
        <v>182.7</v>
      </c>
      <c r="F75" s="15">
        <v>189.59</v>
      </c>
      <c r="G75" s="16">
        <v>181.22</v>
      </c>
      <c r="H75" s="17">
        <v>-8.3700000000000045</v>
      </c>
      <c r="I75" s="20">
        <v>-4.4147898095891147E-2</v>
      </c>
    </row>
    <row r="76" spans="2:9">
      <c r="B76" s="30">
        <v>20</v>
      </c>
      <c r="C76" s="50">
        <v>191.86</v>
      </c>
      <c r="D76" s="50">
        <v>166.62</v>
      </c>
      <c r="E76" s="13">
        <v>182.92</v>
      </c>
      <c r="F76" s="15">
        <v>179.2</v>
      </c>
      <c r="G76" s="16">
        <v>185.26</v>
      </c>
      <c r="H76" s="17">
        <v>6.0600000000000023</v>
      </c>
      <c r="I76" s="20">
        <v>3.3816964285714235E-2</v>
      </c>
    </row>
    <row r="77" spans="2:9">
      <c r="B77" s="30">
        <v>21</v>
      </c>
      <c r="C77" s="50">
        <v>192.52</v>
      </c>
      <c r="D77" s="50">
        <v>167.67</v>
      </c>
      <c r="E77" s="13">
        <v>187.57</v>
      </c>
      <c r="F77" s="15">
        <v>179.64</v>
      </c>
      <c r="G77" s="16">
        <v>190.14</v>
      </c>
      <c r="H77" s="17">
        <v>10.5</v>
      </c>
      <c r="I77" s="20">
        <v>5.845023380093517E-2</v>
      </c>
    </row>
    <row r="78" spans="2:9">
      <c r="B78" s="30">
        <v>22</v>
      </c>
      <c r="C78" s="50">
        <v>194.66</v>
      </c>
      <c r="D78" s="50">
        <v>168.79</v>
      </c>
      <c r="E78" s="13">
        <v>183.26</v>
      </c>
      <c r="F78" s="15">
        <v>184.89</v>
      </c>
      <c r="G78" s="16">
        <v>190.88</v>
      </c>
      <c r="H78" s="17">
        <v>5.9900000000000091</v>
      </c>
      <c r="I78" s="20">
        <v>3.2397641841094726E-2</v>
      </c>
    </row>
    <row r="79" spans="2:9">
      <c r="B79" s="30">
        <v>23</v>
      </c>
      <c r="C79" s="50">
        <v>192.69</v>
      </c>
      <c r="D79" s="50">
        <v>166.21</v>
      </c>
      <c r="E79" s="13">
        <v>200.77</v>
      </c>
      <c r="F79" s="15">
        <v>183.75</v>
      </c>
      <c r="G79" s="16">
        <v>193.45</v>
      </c>
      <c r="H79" s="17">
        <v>9.6999999999999886</v>
      </c>
      <c r="I79" s="20">
        <v>5.2789115646258544E-2</v>
      </c>
    </row>
    <row r="80" spans="2:9">
      <c r="B80" s="30">
        <v>24</v>
      </c>
      <c r="C80" s="50">
        <v>191.33</v>
      </c>
      <c r="D80" s="50">
        <v>170.22</v>
      </c>
      <c r="E80" s="13">
        <v>201.9</v>
      </c>
      <c r="F80" s="15">
        <v>188.07</v>
      </c>
      <c r="G80" s="16">
        <v>192.14</v>
      </c>
      <c r="H80" s="17">
        <v>4.0699999999999932</v>
      </c>
      <c r="I80" s="20">
        <v>2.1640878396341767E-2</v>
      </c>
    </row>
    <row r="81" spans="2:9">
      <c r="B81" s="30">
        <v>25</v>
      </c>
      <c r="C81" s="50">
        <v>192.71</v>
      </c>
      <c r="D81" s="50">
        <v>168.89</v>
      </c>
      <c r="E81" s="13">
        <v>201.45</v>
      </c>
      <c r="F81" s="15">
        <v>189.46</v>
      </c>
      <c r="G81" s="16">
        <v>188.02</v>
      </c>
      <c r="H81" s="17">
        <v>-1.4399999999999977</v>
      </c>
      <c r="I81" s="19">
        <v>-7.6005489285336791E-3</v>
      </c>
    </row>
    <row r="82" spans="2:9">
      <c r="B82" s="30">
        <v>26</v>
      </c>
      <c r="C82" s="50">
        <v>194.66</v>
      </c>
      <c r="D82" s="50">
        <v>168.65</v>
      </c>
      <c r="E82" s="13">
        <v>202.94928681529572</v>
      </c>
      <c r="F82" s="15">
        <v>188.4</v>
      </c>
      <c r="G82" s="16"/>
      <c r="H82" s="17"/>
      <c r="I82" s="20"/>
    </row>
    <row r="83" spans="2:9">
      <c r="B83" s="30">
        <v>27</v>
      </c>
      <c r="C83" s="50">
        <v>190.15</v>
      </c>
      <c r="D83" s="50">
        <v>168.03</v>
      </c>
      <c r="E83" s="13">
        <v>202.8</v>
      </c>
      <c r="F83" s="15">
        <v>188.81</v>
      </c>
      <c r="G83" s="16"/>
      <c r="H83" s="17"/>
      <c r="I83" s="20"/>
    </row>
    <row r="84" spans="2:9">
      <c r="B84" s="30">
        <v>28</v>
      </c>
      <c r="C84" s="50">
        <v>185.83</v>
      </c>
      <c r="D84" s="50">
        <v>168.06</v>
      </c>
      <c r="E84" s="13">
        <v>206.39</v>
      </c>
      <c r="F84" s="15">
        <v>186.1</v>
      </c>
      <c r="G84" s="16"/>
      <c r="H84" s="17"/>
      <c r="I84" s="20"/>
    </row>
    <row r="85" spans="2:9">
      <c r="B85" s="30">
        <v>29</v>
      </c>
      <c r="C85" s="50">
        <v>186.26</v>
      </c>
      <c r="D85" s="50">
        <v>168.03</v>
      </c>
      <c r="E85" s="13">
        <v>201.66</v>
      </c>
      <c r="F85" s="15">
        <v>174.2</v>
      </c>
      <c r="G85" s="16"/>
      <c r="H85" s="17"/>
      <c r="I85" s="20"/>
    </row>
    <row r="86" spans="2:9">
      <c r="B86" s="30">
        <v>30</v>
      </c>
      <c r="C86" s="50">
        <v>186.4</v>
      </c>
      <c r="D86" s="50">
        <v>168.8</v>
      </c>
      <c r="E86" s="13">
        <v>206.29</v>
      </c>
      <c r="F86" s="15">
        <v>174.99</v>
      </c>
      <c r="G86" s="16"/>
      <c r="H86" s="17"/>
      <c r="I86" s="20"/>
    </row>
    <row r="87" spans="2:9">
      <c r="B87" s="30">
        <v>31</v>
      </c>
      <c r="C87" s="50">
        <v>188.89</v>
      </c>
      <c r="D87" s="50">
        <v>166.32</v>
      </c>
      <c r="E87" s="13">
        <v>200.04</v>
      </c>
      <c r="F87" s="15">
        <v>176.94</v>
      </c>
      <c r="G87" s="16"/>
      <c r="H87" s="17"/>
      <c r="I87" s="20"/>
    </row>
    <row r="88" spans="2:9">
      <c r="B88" s="30">
        <v>32</v>
      </c>
      <c r="C88" s="50">
        <v>185.44</v>
      </c>
      <c r="D88" s="50">
        <v>167.39</v>
      </c>
      <c r="E88" s="13">
        <v>202.86</v>
      </c>
      <c r="F88" s="15">
        <v>179.04</v>
      </c>
      <c r="G88" s="16"/>
      <c r="H88" s="17"/>
      <c r="I88" s="20"/>
    </row>
    <row r="89" spans="2:9">
      <c r="B89" s="30">
        <v>33</v>
      </c>
      <c r="C89" s="50">
        <v>189.97</v>
      </c>
      <c r="D89" s="50">
        <v>171.34</v>
      </c>
      <c r="E89" s="13">
        <v>206.77</v>
      </c>
      <c r="F89" s="15">
        <v>180.99</v>
      </c>
      <c r="G89" s="16"/>
      <c r="H89" s="17"/>
      <c r="I89" s="20"/>
    </row>
    <row r="90" spans="2:9">
      <c r="B90" s="30">
        <v>34</v>
      </c>
      <c r="C90" s="50">
        <v>187.9</v>
      </c>
      <c r="D90" s="50">
        <v>173.73</v>
      </c>
      <c r="E90" s="13">
        <v>210.13</v>
      </c>
      <c r="F90" s="15">
        <v>181.53</v>
      </c>
      <c r="G90" s="16"/>
      <c r="H90" s="17"/>
      <c r="I90" s="20"/>
    </row>
    <row r="91" spans="2:9">
      <c r="B91" s="30">
        <v>35</v>
      </c>
      <c r="C91" s="50">
        <v>187.57</v>
      </c>
      <c r="D91" s="50">
        <v>172.15</v>
      </c>
      <c r="E91" s="13">
        <v>207.82</v>
      </c>
      <c r="F91" s="15">
        <v>180.69</v>
      </c>
      <c r="G91" s="16"/>
      <c r="H91" s="17"/>
      <c r="I91" s="20"/>
    </row>
    <row r="92" spans="2:9">
      <c r="B92" s="30">
        <v>36</v>
      </c>
      <c r="C92" s="50">
        <v>189.33</v>
      </c>
      <c r="D92" s="50">
        <v>175.03</v>
      </c>
      <c r="E92" s="13">
        <v>209.72</v>
      </c>
      <c r="F92" s="15">
        <v>182.79</v>
      </c>
      <c r="G92" s="16"/>
      <c r="H92" s="17"/>
      <c r="I92" s="20"/>
    </row>
    <row r="93" spans="2:9">
      <c r="B93" s="30">
        <v>37</v>
      </c>
      <c r="C93" s="50">
        <v>188.76</v>
      </c>
      <c r="D93" s="50">
        <v>170.71</v>
      </c>
      <c r="E93" s="13">
        <v>209.69</v>
      </c>
      <c r="F93" s="15">
        <v>183.3</v>
      </c>
      <c r="G93" s="16"/>
      <c r="H93" s="17"/>
      <c r="I93" s="20"/>
    </row>
    <row r="94" spans="2:9">
      <c r="B94" s="30">
        <v>38</v>
      </c>
      <c r="C94" s="50">
        <v>180.59</v>
      </c>
      <c r="D94" s="50">
        <v>168.52</v>
      </c>
      <c r="E94" s="13">
        <v>209.15</v>
      </c>
      <c r="F94" s="15">
        <v>181.87</v>
      </c>
      <c r="G94" s="16"/>
      <c r="H94" s="17"/>
      <c r="I94" s="20"/>
    </row>
    <row r="95" spans="2:9">
      <c r="B95" s="30">
        <v>39</v>
      </c>
      <c r="C95" s="50">
        <v>178.57</v>
      </c>
      <c r="D95" s="50">
        <v>165.43</v>
      </c>
      <c r="E95" s="13">
        <v>208.64</v>
      </c>
      <c r="F95" s="15">
        <v>174.3</v>
      </c>
      <c r="G95" s="16"/>
      <c r="H95" s="17"/>
      <c r="I95" s="20"/>
    </row>
    <row r="96" spans="2:9">
      <c r="B96" s="30">
        <v>40</v>
      </c>
      <c r="C96" s="50">
        <v>175</v>
      </c>
      <c r="D96" s="50">
        <v>162.05000000000001</v>
      </c>
      <c r="E96" s="13">
        <v>209.8</v>
      </c>
      <c r="F96" s="15">
        <v>174.65</v>
      </c>
      <c r="G96" s="16"/>
      <c r="H96" s="17"/>
      <c r="I96" s="20"/>
    </row>
    <row r="97" spans="2:9">
      <c r="B97" s="30">
        <v>41</v>
      </c>
      <c r="C97" s="50">
        <v>172.78</v>
      </c>
      <c r="D97" s="50">
        <v>163.53</v>
      </c>
      <c r="E97" s="13">
        <v>210.69</v>
      </c>
      <c r="F97" s="15">
        <v>174.32</v>
      </c>
      <c r="G97" s="16"/>
      <c r="H97" s="17"/>
      <c r="I97" s="20"/>
    </row>
    <row r="98" spans="2:9">
      <c r="B98" s="30">
        <v>42</v>
      </c>
      <c r="C98" s="50">
        <v>171.48</v>
      </c>
      <c r="D98" s="50">
        <v>161.56</v>
      </c>
      <c r="E98" s="13">
        <v>209.81</v>
      </c>
      <c r="F98" s="15">
        <v>174.16</v>
      </c>
      <c r="G98" s="16"/>
      <c r="H98" s="17"/>
      <c r="I98" s="20"/>
    </row>
    <row r="99" spans="2:9">
      <c r="B99" s="30">
        <v>43</v>
      </c>
      <c r="C99" s="50">
        <v>171.35</v>
      </c>
      <c r="D99" s="50">
        <v>161.59</v>
      </c>
      <c r="E99" s="13">
        <v>209.71</v>
      </c>
      <c r="F99" s="15">
        <v>174.26</v>
      </c>
      <c r="G99" s="40"/>
      <c r="H99" s="17"/>
      <c r="I99" s="20"/>
    </row>
    <row r="100" spans="2:9">
      <c r="B100" s="30">
        <v>44</v>
      </c>
      <c r="C100" s="50">
        <v>168.64</v>
      </c>
      <c r="D100" s="50">
        <v>160.84</v>
      </c>
      <c r="E100" s="13">
        <v>209.38</v>
      </c>
      <c r="F100" s="15">
        <v>173.88</v>
      </c>
      <c r="G100" s="40"/>
      <c r="H100" s="17"/>
      <c r="I100" s="41"/>
    </row>
    <row r="101" spans="2:9">
      <c r="B101" s="30">
        <v>45</v>
      </c>
      <c r="C101" s="50">
        <v>167.92</v>
      </c>
      <c r="D101" s="50">
        <v>160.96</v>
      </c>
      <c r="E101" s="13">
        <v>209.46</v>
      </c>
      <c r="F101" s="15">
        <v>173.41</v>
      </c>
      <c r="G101" s="40"/>
      <c r="H101" s="17"/>
      <c r="I101" s="20"/>
    </row>
    <row r="102" spans="2:9">
      <c r="B102" s="30">
        <v>46</v>
      </c>
      <c r="C102" s="50">
        <v>168.06</v>
      </c>
      <c r="D102" s="50">
        <v>161.15</v>
      </c>
      <c r="E102" s="13">
        <v>210.05</v>
      </c>
      <c r="F102" s="15">
        <v>163.62</v>
      </c>
      <c r="G102" s="16"/>
      <c r="H102" s="17"/>
      <c r="I102" s="20"/>
    </row>
    <row r="103" spans="2:9">
      <c r="B103" s="30">
        <v>47</v>
      </c>
      <c r="C103" s="50">
        <v>168.29</v>
      </c>
      <c r="D103" s="50">
        <v>160.69</v>
      </c>
      <c r="E103" s="13">
        <v>213.64</v>
      </c>
      <c r="F103" s="15">
        <v>162.18</v>
      </c>
      <c r="G103" s="16"/>
      <c r="H103" s="17"/>
      <c r="I103" s="20"/>
    </row>
    <row r="104" spans="2:9">
      <c r="B104" s="30">
        <v>48</v>
      </c>
      <c r="C104" s="50">
        <v>168.77</v>
      </c>
      <c r="D104" s="50">
        <v>160.69999999999999</v>
      </c>
      <c r="E104" s="13">
        <v>220.89</v>
      </c>
      <c r="F104" s="15">
        <v>153.11000000000001</v>
      </c>
      <c r="G104" s="16"/>
      <c r="H104" s="17"/>
      <c r="I104" s="20"/>
    </row>
    <row r="105" spans="2:9">
      <c r="B105" s="30">
        <v>49</v>
      </c>
      <c r="C105" s="50">
        <v>168.5</v>
      </c>
      <c r="D105" s="50">
        <v>160.25</v>
      </c>
      <c r="E105" s="13">
        <v>224.59</v>
      </c>
      <c r="F105" s="15">
        <v>154.15</v>
      </c>
      <c r="G105" s="16"/>
      <c r="H105" s="17"/>
      <c r="I105" s="20"/>
    </row>
    <row r="106" spans="2:9">
      <c r="B106" s="30">
        <v>50</v>
      </c>
      <c r="C106" s="50">
        <v>168.28</v>
      </c>
      <c r="D106" s="50">
        <v>160.74</v>
      </c>
      <c r="E106" s="13">
        <v>228.87</v>
      </c>
      <c r="F106" s="15">
        <v>152.74</v>
      </c>
      <c r="G106" s="16"/>
      <c r="H106" s="17"/>
      <c r="I106" s="20"/>
    </row>
    <row r="107" spans="2:9">
      <c r="B107" s="30">
        <v>51</v>
      </c>
      <c r="C107" s="50">
        <v>164.52</v>
      </c>
      <c r="D107" s="50">
        <v>162.12</v>
      </c>
      <c r="E107" s="13">
        <v>227</v>
      </c>
      <c r="F107" s="15">
        <v>152.03</v>
      </c>
      <c r="G107" s="16"/>
      <c r="H107" s="17"/>
      <c r="I107" s="20"/>
    </row>
    <row r="108" spans="2:9">
      <c r="B108" s="57">
        <v>52</v>
      </c>
      <c r="C108" s="50">
        <v>163.05000000000001</v>
      </c>
      <c r="D108" s="56">
        <v>161.93</v>
      </c>
      <c r="E108" s="13">
        <v>219.77</v>
      </c>
      <c r="F108" s="15">
        <v>153.44</v>
      </c>
      <c r="G108" s="16"/>
      <c r="H108" s="17"/>
      <c r="I108" s="20"/>
    </row>
    <row r="111" spans="2:9">
      <c r="C111" s="4"/>
    </row>
    <row r="112" spans="2:9">
      <c r="B112" s="123" t="s">
        <v>92</v>
      </c>
    </row>
  </sheetData>
  <conditionalFormatting sqref="BA4 B75 B68 D68 D75">
    <cfRule type="cellIs" dxfId="90" priority="53" stopIfTrue="1" operator="lessThanOrEqual">
      <formula>0</formula>
    </cfRule>
  </conditionalFormatting>
  <conditionalFormatting sqref="AU11:AU38 AV6:AV10 BA5 I5">
    <cfRule type="cellIs" dxfId="89" priority="54" stopIfTrue="1" operator="lessThan">
      <formula>0</formula>
    </cfRule>
  </conditionalFormatting>
  <conditionalFormatting sqref="I4">
    <cfRule type="cellIs" dxfId="88" priority="49" stopIfTrue="1" operator="lessThanOrEqual">
      <formula>0</formula>
    </cfRule>
  </conditionalFormatting>
  <conditionalFormatting sqref="H57">
    <cfRule type="cellIs" dxfId="87" priority="38" stopIfTrue="1" operator="lessThanOrEqual">
      <formula>0</formula>
    </cfRule>
  </conditionalFormatting>
  <conditionalFormatting sqref="I57:I69 I105:I108 I71:I103">
    <cfRule type="cellIs" dxfId="86" priority="36" stopIfTrue="1" operator="lessThan">
      <formula>0</formula>
    </cfRule>
  </conditionalFormatting>
  <conditionalFormatting sqref="F57:F59">
    <cfRule type="cellIs" dxfId="85" priority="44" stopIfTrue="1" operator="greaterThanOrEqual">
      <formula>0</formula>
    </cfRule>
    <cfRule type="cellIs" dxfId="84" priority="45" stopIfTrue="1" operator="lessThan">
      <formula>0</formula>
    </cfRule>
  </conditionalFormatting>
  <conditionalFormatting sqref="G105:G108 G57:G69 G71:G103">
    <cfRule type="cellIs" dxfId="83" priority="46" stopIfTrue="1" operator="lessThanOrEqual">
      <formula>0</formula>
    </cfRule>
  </conditionalFormatting>
  <conditionalFormatting sqref="F61:F108">
    <cfRule type="cellIs" dxfId="82" priority="42" stopIfTrue="1" operator="greaterThanOrEqual">
      <formula>0</formula>
    </cfRule>
    <cfRule type="cellIs" dxfId="81" priority="43" stopIfTrue="1" operator="lessThan">
      <formula>0</formula>
    </cfRule>
  </conditionalFormatting>
  <conditionalFormatting sqref="F60">
    <cfRule type="cellIs" dxfId="80" priority="40" stopIfTrue="1" operator="greaterThanOrEqual">
      <formula>0</formula>
    </cfRule>
    <cfRule type="cellIs" dxfId="79" priority="41" stopIfTrue="1" operator="lessThan">
      <formula>0</formula>
    </cfRule>
  </conditionalFormatting>
  <conditionalFormatting sqref="H57:H69 H105:H108 H71:H103">
    <cfRule type="cellIs" dxfId="78" priority="39" stopIfTrue="1" operator="lessThan">
      <formula>0</formula>
    </cfRule>
  </conditionalFormatting>
  <conditionalFormatting sqref="H58:H69 H105:H108 H71:H103">
    <cfRule type="cellIs" dxfId="77" priority="37" stopIfTrue="1" operator="lessThanOrEqual">
      <formula>0</formula>
    </cfRule>
  </conditionalFormatting>
  <conditionalFormatting sqref="G104">
    <cfRule type="cellIs" dxfId="76" priority="22" stopIfTrue="1" operator="lessThanOrEqual">
      <formula>0</formula>
    </cfRule>
  </conditionalFormatting>
  <conditionalFormatting sqref="H104">
    <cfRule type="cellIs" dxfId="75" priority="21" stopIfTrue="1" operator="lessThan">
      <formula>0</formula>
    </cfRule>
  </conditionalFormatting>
  <conditionalFormatting sqref="H104">
    <cfRule type="cellIs" dxfId="74" priority="20" stopIfTrue="1" operator="lessThanOrEqual">
      <formula>0</formula>
    </cfRule>
  </conditionalFormatting>
  <conditionalFormatting sqref="I104">
    <cfRule type="cellIs" dxfId="73" priority="19" stopIfTrue="1" operator="lessThan">
      <formula>0</formula>
    </cfRule>
  </conditionalFormatting>
  <conditionalFormatting sqref="I10">
    <cfRule type="cellIs" dxfId="72" priority="16" stopIfTrue="1" operator="lessThan">
      <formula>0</formula>
    </cfRule>
  </conditionalFormatting>
  <conditionalFormatting sqref="I6">
    <cfRule type="cellIs" dxfId="71" priority="14" stopIfTrue="1" operator="lessThan">
      <formula>0</formula>
    </cfRule>
  </conditionalFormatting>
  <conditionalFormatting sqref="I7">
    <cfRule type="cellIs" dxfId="70" priority="13" stopIfTrue="1" operator="lessThan">
      <formula>0</formula>
    </cfRule>
  </conditionalFormatting>
  <conditionalFormatting sqref="I8:I9">
    <cfRule type="cellIs" dxfId="69" priority="12" stopIfTrue="1" operator="lessThan">
      <formula>0</formula>
    </cfRule>
  </conditionalFormatting>
  <conditionalFormatting sqref="I11:I12">
    <cfRule type="cellIs" dxfId="68" priority="11" stopIfTrue="1" operator="lessThan">
      <formula>0</formula>
    </cfRule>
  </conditionalFormatting>
  <conditionalFormatting sqref="I13:I16 I30">
    <cfRule type="cellIs" dxfId="67" priority="10" stopIfTrue="1" operator="lessThan">
      <formula>0</formula>
    </cfRule>
  </conditionalFormatting>
  <conditionalFormatting sqref="I70">
    <cfRule type="cellIs" dxfId="66" priority="5" stopIfTrue="1" operator="lessThan">
      <formula>0</formula>
    </cfRule>
  </conditionalFormatting>
  <conditionalFormatting sqref="G70">
    <cfRule type="cellIs" dxfId="65" priority="8" stopIfTrue="1" operator="lessThanOrEqual">
      <formula>0</formula>
    </cfRule>
  </conditionalFormatting>
  <conditionalFormatting sqref="H70">
    <cfRule type="cellIs" dxfId="64" priority="7" stopIfTrue="1" operator="lessThan">
      <formula>0</formula>
    </cfRule>
  </conditionalFormatting>
  <conditionalFormatting sqref="H70">
    <cfRule type="cellIs" dxfId="63" priority="6" stopIfTrue="1" operator="lessThanOrEqual">
      <formula>0</formula>
    </cfRule>
  </conditionalFormatting>
  <conditionalFormatting sqref="I18">
    <cfRule type="cellIs" dxfId="62" priority="3" stopIfTrue="1" operator="lessThan">
      <formula>0</formula>
    </cfRule>
  </conditionalFormatting>
  <conditionalFormatting sqref="I17">
    <cfRule type="cellIs" dxfId="61" priority="2" stopIfTrue="1" operator="lessThan">
      <formula>0</formula>
    </cfRule>
  </conditionalFormatting>
  <conditionalFormatting sqref="I19:I29">
    <cfRule type="cellIs" dxfId="6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12"/>
  <sheetViews>
    <sheetView zoomScaleNormal="100" workbookViewId="0"/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123" t="s">
        <v>97</v>
      </c>
      <c r="C1" s="4"/>
    </row>
    <row r="3" spans="2:9" ht="15.75" thickBot="1"/>
    <row r="4" spans="2:9" ht="25.5" thickBot="1">
      <c r="B4" s="47"/>
      <c r="C4" s="2"/>
      <c r="D4" s="42" t="s">
        <v>11</v>
      </c>
      <c r="E4" s="43" t="s">
        <v>95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9">
        <v>2021</v>
      </c>
      <c r="D5" s="150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51">
        <v>-8.1550897775233278E-3</v>
      </c>
    </row>
    <row r="6" spans="2:9">
      <c r="B6" s="2"/>
      <c r="C6" s="2"/>
      <c r="D6" s="150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51">
        <v>9.1597547782185096E-3</v>
      </c>
    </row>
    <row r="7" spans="2:9">
      <c r="B7" s="2"/>
      <c r="C7" s="2"/>
      <c r="D7" s="150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51">
        <v>-6.4322469982845965E-3</v>
      </c>
    </row>
    <row r="8" spans="2:9">
      <c r="B8" s="2"/>
      <c r="C8" s="2" t="s">
        <v>36</v>
      </c>
      <c r="D8" s="150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51">
        <v>9.4231045892676502E-3</v>
      </c>
    </row>
    <row r="9" spans="2:9">
      <c r="B9" s="2"/>
      <c r="C9" s="2"/>
      <c r="D9" s="150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51">
        <v>-6.698496401339904E-3</v>
      </c>
    </row>
    <row r="10" spans="2:9">
      <c r="B10" s="2"/>
      <c r="C10" s="2"/>
      <c r="D10" s="150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51">
        <v>8.6089389482757461E-4</v>
      </c>
    </row>
    <row r="11" spans="2:9">
      <c r="D11" s="150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51">
        <f t="shared" ref="I11" si="1">(G11/G10)-1</f>
        <v>2.9531933194753002E-2</v>
      </c>
    </row>
    <row r="12" spans="2:9">
      <c r="D12" s="150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51">
        <v>1.1557474065306605E-2</v>
      </c>
    </row>
    <row r="13" spans="2:9">
      <c r="D13" s="150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51">
        <v>6.3459288319911877E-2</v>
      </c>
    </row>
    <row r="14" spans="2:9">
      <c r="D14" s="150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51">
        <v>5.3468840021466901E-2</v>
      </c>
    </row>
    <row r="15" spans="2:9">
      <c r="D15" s="150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51">
        <v>4.0292868948571536E-2</v>
      </c>
    </row>
    <row r="16" spans="2:9">
      <c r="D16" s="150">
        <v>12</v>
      </c>
      <c r="E16" s="6">
        <v>860</v>
      </c>
      <c r="F16" s="6">
        <v>86357</v>
      </c>
      <c r="G16" s="3">
        <v>170.58</v>
      </c>
      <c r="H16" s="3">
        <v>1.25</v>
      </c>
      <c r="I16" s="151">
        <v>7.3820350794306933E-3</v>
      </c>
    </row>
    <row r="17" spans="2:9">
      <c r="D17" s="150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51">
        <v>-3.9277758236605509E-3</v>
      </c>
    </row>
    <row r="18" spans="2:9">
      <c r="D18" s="150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51">
        <v>6.3563062797953318E-3</v>
      </c>
    </row>
    <row r="19" spans="2:9">
      <c r="D19" s="150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51">
        <v>-1.0000584829522263E-2</v>
      </c>
    </row>
    <row r="20" spans="2:9">
      <c r="D20" s="150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51">
        <v>-5.9073724007563388E-4</v>
      </c>
    </row>
    <row r="21" spans="2:9">
      <c r="D21" s="150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51">
        <v>-1.7318832013240359E-2</v>
      </c>
    </row>
    <row r="22" spans="2:9">
      <c r="D22" s="150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51">
        <v>-1.1368421052631472E-2</v>
      </c>
    </row>
    <row r="23" spans="2:9">
      <c r="D23" s="150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51">
        <v>6.5709418349961801E-3</v>
      </c>
    </row>
    <row r="24" spans="2:9">
      <c r="D24" s="150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51">
        <v>1.7710348162475853E-2</v>
      </c>
    </row>
    <row r="25" spans="2:9">
      <c r="D25" s="150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51">
        <v>3.4685514046445265E-2</v>
      </c>
    </row>
    <row r="26" spans="2:9">
      <c r="D26" s="150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51">
        <v>5.5105906664369986E-3</v>
      </c>
    </row>
    <row r="27" spans="2:9">
      <c r="D27" s="150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51">
        <v>1.9809328081292543E-2</v>
      </c>
    </row>
    <row r="28" spans="2:9">
      <c r="D28" s="150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51">
        <v>-8.0609046126287609E-3</v>
      </c>
    </row>
    <row r="29" spans="2:9">
      <c r="D29" s="150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51">
        <v>-1.8848758465011106E-2</v>
      </c>
    </row>
    <row r="30" spans="2:9">
      <c r="C30" s="4"/>
    </row>
    <row r="31" spans="2:9">
      <c r="B31" s="123" t="s">
        <v>100</v>
      </c>
    </row>
    <row r="53" spans="2:9">
      <c r="C53" s="4"/>
    </row>
    <row r="54" spans="2:9">
      <c r="B54" s="123" t="s">
        <v>93</v>
      </c>
      <c r="C54" s="4"/>
    </row>
    <row r="55" spans="2:9" ht="15.75" thickBot="1">
      <c r="B55" s="4"/>
      <c r="C55" s="60"/>
    </row>
    <row r="56" spans="2:9" ht="15.75" thickBot="1">
      <c r="B56" s="124" t="s">
        <v>20</v>
      </c>
      <c r="C56" s="130" t="s">
        <v>38</v>
      </c>
      <c r="D56" s="130" t="s">
        <v>21</v>
      </c>
      <c r="E56" s="32" t="s">
        <v>22</v>
      </c>
      <c r="F56" s="9" t="s">
        <v>23</v>
      </c>
      <c r="G56" s="10" t="s">
        <v>27</v>
      </c>
      <c r="H56" s="11" t="s">
        <v>30</v>
      </c>
      <c r="I56" s="12" t="s">
        <v>31</v>
      </c>
    </row>
    <row r="57" spans="2:9">
      <c r="B57" s="125">
        <v>1</v>
      </c>
      <c r="C57" s="56">
        <v>161.28</v>
      </c>
      <c r="D57" s="56">
        <v>152.26</v>
      </c>
      <c r="E57" s="129">
        <v>148.01</v>
      </c>
      <c r="F57" s="14">
        <v>202.97</v>
      </c>
      <c r="G57" s="16">
        <v>138.65</v>
      </c>
      <c r="H57" s="17">
        <v>-64.319999999999993</v>
      </c>
      <c r="I57" s="18">
        <v>-0.31689412228408131</v>
      </c>
    </row>
    <row r="58" spans="2:9">
      <c r="B58" s="126">
        <v>2</v>
      </c>
      <c r="C58" s="56">
        <v>162.76</v>
      </c>
      <c r="D58" s="56">
        <v>152.33000000000001</v>
      </c>
      <c r="E58" s="129">
        <v>150.57</v>
      </c>
      <c r="F58" s="14">
        <v>204.13</v>
      </c>
      <c r="G58" s="16">
        <v>139.91999999999999</v>
      </c>
      <c r="H58" s="17">
        <v>-64.210000000000008</v>
      </c>
      <c r="I58" s="19">
        <v>-0.31455445059520903</v>
      </c>
    </row>
    <row r="59" spans="2:9">
      <c r="B59" s="126">
        <v>3</v>
      </c>
      <c r="C59" s="56">
        <v>158.47999999999999</v>
      </c>
      <c r="D59" s="56">
        <v>148.41999999999999</v>
      </c>
      <c r="E59" s="129">
        <v>150.12</v>
      </c>
      <c r="F59" s="14">
        <v>195.15</v>
      </c>
      <c r="G59" s="16">
        <v>139.02000000000001</v>
      </c>
      <c r="H59" s="17">
        <v>-56.129999999999995</v>
      </c>
      <c r="I59" s="20">
        <v>-0.28762490392006146</v>
      </c>
    </row>
    <row r="60" spans="2:9">
      <c r="B60" s="126">
        <v>4</v>
      </c>
      <c r="C60" s="56">
        <v>158.6</v>
      </c>
      <c r="D60" s="56">
        <v>147.41999999999999</v>
      </c>
      <c r="E60" s="129">
        <v>147.52000000000001</v>
      </c>
      <c r="F60" s="14">
        <v>189.75</v>
      </c>
      <c r="G60" s="16">
        <v>140.33000000000001</v>
      </c>
      <c r="H60" s="17">
        <v>-49.419999999999987</v>
      </c>
      <c r="I60" s="20">
        <v>-0.26044795783926211</v>
      </c>
    </row>
    <row r="61" spans="2:9">
      <c r="B61" s="126">
        <v>5</v>
      </c>
      <c r="C61" s="56">
        <v>161.78</v>
      </c>
      <c r="D61" s="56">
        <v>145.66</v>
      </c>
      <c r="E61" s="129">
        <v>148.72</v>
      </c>
      <c r="F61" s="15">
        <v>191.4</v>
      </c>
      <c r="G61" s="16">
        <v>139.38999999999999</v>
      </c>
      <c r="H61" s="17">
        <v>-52.010000000000019</v>
      </c>
      <c r="I61" s="20">
        <v>-0.27173458725182875</v>
      </c>
    </row>
    <row r="62" spans="2:9">
      <c r="B62" s="126">
        <v>6</v>
      </c>
      <c r="C62" s="56">
        <v>158.75</v>
      </c>
      <c r="D62" s="56">
        <v>146.82</v>
      </c>
      <c r="E62" s="129">
        <v>148.29</v>
      </c>
      <c r="F62" s="15">
        <v>194.6</v>
      </c>
      <c r="G62" s="16">
        <v>139.51</v>
      </c>
      <c r="H62" s="17">
        <v>-55.09</v>
      </c>
      <c r="I62" s="20">
        <v>-0.28309352517985609</v>
      </c>
    </row>
    <row r="63" spans="2:9">
      <c r="B63" s="126">
        <v>7</v>
      </c>
      <c r="C63" s="56">
        <v>156.96</v>
      </c>
      <c r="D63" s="56">
        <v>152.85</v>
      </c>
      <c r="E63" s="129">
        <v>150.61000000000001</v>
      </c>
      <c r="F63" s="15">
        <v>193.63</v>
      </c>
      <c r="G63" s="16">
        <v>143.63</v>
      </c>
      <c r="H63" s="17">
        <v>-50</v>
      </c>
      <c r="I63" s="20">
        <v>-0.25822444869080208</v>
      </c>
    </row>
    <row r="64" spans="2:9">
      <c r="B64" s="126">
        <v>8</v>
      </c>
      <c r="C64" s="56">
        <v>158.44</v>
      </c>
      <c r="D64" s="56">
        <v>157.27000000000001</v>
      </c>
      <c r="E64" s="129">
        <v>150.06</v>
      </c>
      <c r="F64" s="15">
        <v>197.22</v>
      </c>
      <c r="G64" s="16">
        <v>145.29</v>
      </c>
      <c r="H64" s="17">
        <v>-51.930000000000007</v>
      </c>
      <c r="I64" s="20">
        <v>-0.26331000912686342</v>
      </c>
    </row>
    <row r="65" spans="2:9">
      <c r="B65" s="126">
        <v>9</v>
      </c>
      <c r="C65" s="56">
        <v>157.68</v>
      </c>
      <c r="D65" s="56">
        <v>160.63</v>
      </c>
      <c r="E65" s="129">
        <v>152.11000000000001</v>
      </c>
      <c r="F65" s="15">
        <v>203.46</v>
      </c>
      <c r="G65" s="16">
        <v>154.51</v>
      </c>
      <c r="H65" s="17">
        <v>-48.950000000000017</v>
      </c>
      <c r="I65" s="20">
        <v>-0.24058783053179988</v>
      </c>
    </row>
    <row r="66" spans="2:9">
      <c r="B66" s="126">
        <v>10</v>
      </c>
      <c r="C66" s="56">
        <v>159.29</v>
      </c>
      <c r="D66" s="56">
        <v>163.95</v>
      </c>
      <c r="E66" s="129">
        <v>151.6</v>
      </c>
      <c r="F66" s="15">
        <v>209.77</v>
      </c>
      <c r="G66" s="16">
        <v>162.77147047171684</v>
      </c>
      <c r="H66" s="17">
        <v>-46.998529528283171</v>
      </c>
      <c r="I66" s="20">
        <v>-0.22404790736655944</v>
      </c>
    </row>
    <row r="67" spans="2:9">
      <c r="B67" s="126">
        <v>11</v>
      </c>
      <c r="C67" s="56">
        <v>162.38</v>
      </c>
      <c r="D67" s="56">
        <v>159.21</v>
      </c>
      <c r="E67" s="129">
        <v>152.68</v>
      </c>
      <c r="F67" s="15">
        <v>209.51</v>
      </c>
      <c r="G67" s="16">
        <v>169.33</v>
      </c>
      <c r="H67" s="17">
        <v>-40.179999999999978</v>
      </c>
      <c r="I67" s="20">
        <v>-0.1917808219178081</v>
      </c>
    </row>
    <row r="68" spans="2:9">
      <c r="B68" s="127">
        <v>12</v>
      </c>
      <c r="C68" s="56">
        <v>163.88</v>
      </c>
      <c r="D68" s="131">
        <v>155.22999999999999</v>
      </c>
      <c r="E68" s="129">
        <v>153.02000000000001</v>
      </c>
      <c r="F68" s="15">
        <v>202.99</v>
      </c>
      <c r="G68" s="16">
        <v>170.58</v>
      </c>
      <c r="H68" s="17">
        <v>-32.409999999999997</v>
      </c>
      <c r="I68" s="20">
        <v>-0.15966303758805855</v>
      </c>
    </row>
    <row r="69" spans="2:9">
      <c r="B69" s="126">
        <v>13</v>
      </c>
      <c r="C69" s="56">
        <v>165.02</v>
      </c>
      <c r="D69" s="56">
        <v>162.06</v>
      </c>
      <c r="E69" s="129">
        <v>158.13999999999999</v>
      </c>
      <c r="F69" s="15">
        <v>198.69</v>
      </c>
      <c r="G69" s="16">
        <v>169.91</v>
      </c>
      <c r="H69" s="17">
        <v>-28.78</v>
      </c>
      <c r="I69" s="20">
        <v>-0.14484875937389907</v>
      </c>
    </row>
    <row r="70" spans="2:9">
      <c r="B70" s="126">
        <v>14</v>
      </c>
      <c r="C70" s="56">
        <v>171.99</v>
      </c>
      <c r="D70" s="56">
        <v>155.96</v>
      </c>
      <c r="E70" s="129">
        <v>165.44</v>
      </c>
      <c r="F70" s="15">
        <v>200.83</v>
      </c>
      <c r="G70" s="16">
        <v>170.99</v>
      </c>
      <c r="H70" s="17">
        <v>-29.840000000000003</v>
      </c>
      <c r="I70" s="20">
        <v>-0.1485833789772445</v>
      </c>
    </row>
    <row r="71" spans="2:9">
      <c r="B71" s="126">
        <v>15</v>
      </c>
      <c r="C71" s="56">
        <v>175.23</v>
      </c>
      <c r="D71" s="56">
        <v>153.91</v>
      </c>
      <c r="E71" s="129">
        <v>175.35</v>
      </c>
      <c r="F71" s="15">
        <v>198.08</v>
      </c>
      <c r="G71" s="40">
        <v>169.28</v>
      </c>
      <c r="H71" s="17">
        <v>-28.800000000000011</v>
      </c>
      <c r="I71" s="19">
        <v>-0.14539579967689831</v>
      </c>
    </row>
    <row r="72" spans="2:9">
      <c r="B72" s="126">
        <v>16</v>
      </c>
      <c r="C72" s="56">
        <v>171.55</v>
      </c>
      <c r="D72" s="56">
        <v>155.69999999999999</v>
      </c>
      <c r="E72" s="129">
        <v>175.82</v>
      </c>
      <c r="F72" s="15">
        <v>192.38</v>
      </c>
      <c r="G72" s="16">
        <v>169.18</v>
      </c>
      <c r="H72" s="17">
        <v>-23.199999999999989</v>
      </c>
      <c r="I72" s="20">
        <v>-0.12059465640919009</v>
      </c>
    </row>
    <row r="73" spans="2:9">
      <c r="B73" s="126">
        <v>17</v>
      </c>
      <c r="C73" s="56">
        <v>176.78</v>
      </c>
      <c r="D73" s="56">
        <v>155.76</v>
      </c>
      <c r="E73" s="129">
        <v>172.55</v>
      </c>
      <c r="F73" s="15">
        <v>190.68</v>
      </c>
      <c r="G73" s="16">
        <v>166.25</v>
      </c>
      <c r="H73" s="17">
        <v>-24.430000000000007</v>
      </c>
      <c r="I73" s="20">
        <v>-0.12812041116005879</v>
      </c>
    </row>
    <row r="74" spans="2:9">
      <c r="B74" s="126">
        <v>18</v>
      </c>
      <c r="C74" s="56">
        <v>177.14</v>
      </c>
      <c r="D74" s="56">
        <v>157.02000000000001</v>
      </c>
      <c r="E74" s="129">
        <v>176.59</v>
      </c>
      <c r="F74" s="15">
        <v>179.46</v>
      </c>
      <c r="G74" s="16">
        <v>164.36</v>
      </c>
      <c r="H74" s="17">
        <v>-15.099999999999994</v>
      </c>
      <c r="I74" s="20">
        <v>-8.4141312827370918E-2</v>
      </c>
    </row>
    <row r="75" spans="2:9">
      <c r="B75" s="126">
        <v>19</v>
      </c>
      <c r="C75" s="56">
        <v>177.63</v>
      </c>
      <c r="D75" s="56">
        <v>154.38</v>
      </c>
      <c r="E75" s="129">
        <v>174.5</v>
      </c>
      <c r="F75" s="15">
        <v>174.61</v>
      </c>
      <c r="G75" s="16">
        <v>165.44</v>
      </c>
      <c r="H75" s="17">
        <v>-9.1700000000000159</v>
      </c>
      <c r="I75" s="20">
        <v>-5.2517037970334024E-2</v>
      </c>
    </row>
    <row r="76" spans="2:9">
      <c r="B76" s="126">
        <v>20</v>
      </c>
      <c r="C76" s="56">
        <v>179.36</v>
      </c>
      <c r="D76" s="56">
        <v>154.31</v>
      </c>
      <c r="E76" s="129">
        <v>173.95</v>
      </c>
      <c r="F76" s="15">
        <v>164.88</v>
      </c>
      <c r="G76" s="16">
        <v>168.37</v>
      </c>
      <c r="H76" s="17">
        <v>3.4900000000000091</v>
      </c>
      <c r="I76" s="20">
        <v>2.1166909267346101E-2</v>
      </c>
    </row>
    <row r="77" spans="2:9">
      <c r="B77" s="126">
        <v>21</v>
      </c>
      <c r="C77" s="56">
        <v>181.6</v>
      </c>
      <c r="D77" s="56">
        <v>155.83000000000001</v>
      </c>
      <c r="E77" s="129">
        <v>179.13</v>
      </c>
      <c r="F77" s="15">
        <v>173.01</v>
      </c>
      <c r="G77" s="16">
        <v>174.21</v>
      </c>
      <c r="H77" s="17">
        <v>1.2000000000000171</v>
      </c>
      <c r="I77" s="20">
        <v>6.9360152592337077E-3</v>
      </c>
    </row>
    <row r="78" spans="2:9">
      <c r="B78" s="126">
        <v>22</v>
      </c>
      <c r="C78" s="56">
        <v>184.14</v>
      </c>
      <c r="D78" s="56">
        <v>157.26</v>
      </c>
      <c r="E78" s="129">
        <v>183.03</v>
      </c>
      <c r="F78" s="15">
        <v>170.15</v>
      </c>
      <c r="G78" s="16">
        <v>175.17</v>
      </c>
      <c r="H78" s="17">
        <v>5.0199999999999818</v>
      </c>
      <c r="I78" s="20">
        <v>2.9503379371143001E-2</v>
      </c>
    </row>
    <row r="79" spans="2:9">
      <c r="B79" s="126">
        <v>23</v>
      </c>
      <c r="C79" s="56">
        <v>180.48</v>
      </c>
      <c r="D79" s="56">
        <v>156.84</v>
      </c>
      <c r="E79" s="129">
        <v>188.02</v>
      </c>
      <c r="F79" s="15">
        <v>168.7</v>
      </c>
      <c r="G79" s="16">
        <v>178.64</v>
      </c>
      <c r="H79" s="17">
        <v>9.9399999999999977</v>
      </c>
      <c r="I79" s="20">
        <v>5.8921161825726154E-2</v>
      </c>
    </row>
    <row r="80" spans="2:9">
      <c r="B80" s="126">
        <v>24</v>
      </c>
      <c r="C80" s="56">
        <v>180.27</v>
      </c>
      <c r="D80" s="56">
        <v>160.02000000000001</v>
      </c>
      <c r="E80" s="129">
        <v>188.8</v>
      </c>
      <c r="F80" s="15">
        <v>173.54</v>
      </c>
      <c r="G80" s="16">
        <v>177.2</v>
      </c>
      <c r="H80" s="17">
        <v>3.6599999999999966</v>
      </c>
      <c r="I80" s="20">
        <v>2.109023856171488E-2</v>
      </c>
    </row>
    <row r="81" spans="2:9">
      <c r="B81" s="126">
        <v>25</v>
      </c>
      <c r="C81" s="56">
        <v>182.58</v>
      </c>
      <c r="D81" s="56">
        <v>159.84</v>
      </c>
      <c r="E81" s="129">
        <v>189.75</v>
      </c>
      <c r="F81" s="15">
        <v>173.74</v>
      </c>
      <c r="G81" s="16">
        <v>173.86</v>
      </c>
      <c r="H81" s="17">
        <v>0.12000000000000455</v>
      </c>
      <c r="I81" s="20">
        <v>6.9068723379772656E-4</v>
      </c>
    </row>
    <row r="82" spans="2:9">
      <c r="B82" s="126">
        <v>26</v>
      </c>
      <c r="C82" s="56">
        <v>182.12</v>
      </c>
      <c r="D82" s="56">
        <v>160.38999999999999</v>
      </c>
      <c r="E82" s="129">
        <v>190.14</v>
      </c>
      <c r="F82" s="15">
        <v>172.86</v>
      </c>
      <c r="G82" s="16"/>
      <c r="H82" s="17"/>
      <c r="I82" s="20"/>
    </row>
    <row r="83" spans="2:9">
      <c r="B83" s="126">
        <v>27</v>
      </c>
      <c r="C83" s="56">
        <v>179.39</v>
      </c>
      <c r="D83" s="56">
        <v>160.65</v>
      </c>
      <c r="E83" s="129">
        <v>187.91</v>
      </c>
      <c r="F83" s="15">
        <v>173.62</v>
      </c>
      <c r="G83" s="16"/>
      <c r="H83" s="17"/>
      <c r="I83" s="20"/>
    </row>
    <row r="84" spans="2:9">
      <c r="B84" s="126">
        <v>28</v>
      </c>
      <c r="C84" s="56">
        <v>176.85</v>
      </c>
      <c r="D84" s="56">
        <v>160.24</v>
      </c>
      <c r="E84" s="129">
        <v>191</v>
      </c>
      <c r="F84" s="15">
        <v>172.65</v>
      </c>
      <c r="G84" s="16"/>
      <c r="H84" s="17"/>
      <c r="I84" s="20"/>
    </row>
    <row r="85" spans="2:9">
      <c r="B85" s="126">
        <v>29</v>
      </c>
      <c r="C85" s="56">
        <v>175.28</v>
      </c>
      <c r="D85" s="56">
        <v>160.29</v>
      </c>
      <c r="E85" s="129">
        <v>189.89</v>
      </c>
      <c r="F85" s="15">
        <v>160.08000000000001</v>
      </c>
      <c r="G85" s="16"/>
      <c r="H85" s="17"/>
      <c r="I85" s="20"/>
    </row>
    <row r="86" spans="2:9">
      <c r="B86" s="126">
        <v>30</v>
      </c>
      <c r="C86" s="56">
        <v>175.14</v>
      </c>
      <c r="D86" s="56">
        <v>160.4</v>
      </c>
      <c r="E86" s="129">
        <v>184.96</v>
      </c>
      <c r="F86" s="15">
        <v>160.38999999999999</v>
      </c>
      <c r="G86" s="16"/>
      <c r="H86" s="17"/>
      <c r="I86" s="20"/>
    </row>
    <row r="87" spans="2:9">
      <c r="B87" s="126">
        <v>31</v>
      </c>
      <c r="C87" s="56">
        <v>178.61</v>
      </c>
      <c r="D87" s="56">
        <v>159.11000000000001</v>
      </c>
      <c r="E87" s="129">
        <v>188.09</v>
      </c>
      <c r="F87" s="15">
        <v>162.29</v>
      </c>
      <c r="G87" s="16"/>
      <c r="H87" s="17"/>
      <c r="I87" s="20"/>
    </row>
    <row r="88" spans="2:9">
      <c r="B88" s="126">
        <v>32</v>
      </c>
      <c r="C88" s="56">
        <v>177.65</v>
      </c>
      <c r="D88" s="56">
        <v>158.19999999999999</v>
      </c>
      <c r="E88" s="129">
        <v>192.34</v>
      </c>
      <c r="F88" s="15">
        <v>163.31</v>
      </c>
      <c r="G88" s="16"/>
      <c r="H88" s="17"/>
      <c r="I88" s="20"/>
    </row>
    <row r="89" spans="2:9">
      <c r="B89" s="126">
        <v>33</v>
      </c>
      <c r="C89" s="56">
        <v>179.7</v>
      </c>
      <c r="D89" s="56">
        <v>160.99</v>
      </c>
      <c r="E89" s="129">
        <v>196.17</v>
      </c>
      <c r="F89" s="15">
        <v>165.96</v>
      </c>
      <c r="G89" s="16"/>
      <c r="H89" s="17"/>
      <c r="I89" s="20"/>
    </row>
    <row r="90" spans="2:9">
      <c r="B90" s="126">
        <v>34</v>
      </c>
      <c r="C90" s="56">
        <v>177.99</v>
      </c>
      <c r="D90" s="56">
        <v>166.57</v>
      </c>
      <c r="E90" s="129">
        <v>199.54</v>
      </c>
      <c r="F90" s="15">
        <v>165.96</v>
      </c>
      <c r="G90" s="16"/>
      <c r="H90" s="17"/>
      <c r="I90" s="20"/>
    </row>
    <row r="91" spans="2:9">
      <c r="B91" s="126">
        <v>35</v>
      </c>
      <c r="C91" s="56">
        <v>172.22</v>
      </c>
      <c r="D91" s="56">
        <v>166.47</v>
      </c>
      <c r="E91" s="129">
        <v>197.21</v>
      </c>
      <c r="F91" s="15">
        <v>167.33</v>
      </c>
      <c r="G91" s="16"/>
      <c r="H91" s="17"/>
      <c r="I91" s="20"/>
    </row>
    <row r="92" spans="2:9">
      <c r="B92" s="126">
        <v>36</v>
      </c>
      <c r="C92" s="56">
        <v>177.29</v>
      </c>
      <c r="D92" s="56">
        <v>168.23</v>
      </c>
      <c r="E92" s="129">
        <v>193.36</v>
      </c>
      <c r="F92" s="15">
        <v>167.98</v>
      </c>
      <c r="G92" s="16"/>
      <c r="H92" s="17"/>
      <c r="I92" s="20"/>
    </row>
    <row r="93" spans="2:9">
      <c r="B93" s="126">
        <v>37</v>
      </c>
      <c r="C93" s="56">
        <v>175.24</v>
      </c>
      <c r="D93" s="56">
        <v>163.04</v>
      </c>
      <c r="E93" s="129">
        <v>193.37</v>
      </c>
      <c r="F93" s="15">
        <v>170.24</v>
      </c>
      <c r="G93" s="16"/>
      <c r="H93" s="17"/>
      <c r="I93" s="20"/>
    </row>
    <row r="94" spans="2:9">
      <c r="B94" s="126">
        <v>38</v>
      </c>
      <c r="C94" s="56">
        <v>169.3</v>
      </c>
      <c r="D94" s="56">
        <v>161.02000000000001</v>
      </c>
      <c r="E94" s="129">
        <v>192.92</v>
      </c>
      <c r="F94" s="15">
        <v>169.01</v>
      </c>
      <c r="G94" s="16"/>
      <c r="H94" s="17"/>
      <c r="I94" s="20"/>
    </row>
    <row r="95" spans="2:9">
      <c r="B95" s="126">
        <v>39</v>
      </c>
      <c r="C95" s="56">
        <v>166.4</v>
      </c>
      <c r="D95" s="56">
        <v>157.66</v>
      </c>
      <c r="E95" s="129">
        <v>194.38</v>
      </c>
      <c r="F95" s="15">
        <v>161.85</v>
      </c>
      <c r="G95" s="16"/>
      <c r="H95" s="17"/>
      <c r="I95" s="20"/>
    </row>
    <row r="96" spans="2:9">
      <c r="B96" s="126">
        <v>40</v>
      </c>
      <c r="C96" s="56">
        <v>163.47999999999999</v>
      </c>
      <c r="D96" s="56">
        <v>155.31</v>
      </c>
      <c r="E96" s="129">
        <v>194.84</v>
      </c>
      <c r="F96" s="15">
        <v>161.85</v>
      </c>
      <c r="G96" s="16"/>
      <c r="H96" s="17"/>
      <c r="I96" s="20"/>
    </row>
    <row r="97" spans="2:9">
      <c r="B97" s="126">
        <v>41</v>
      </c>
      <c r="C97" s="56">
        <v>161.66</v>
      </c>
      <c r="D97" s="56">
        <v>155.38</v>
      </c>
      <c r="E97" s="129">
        <v>195.01</v>
      </c>
      <c r="F97" s="15">
        <v>159.29</v>
      </c>
      <c r="G97" s="16"/>
      <c r="H97" s="17"/>
      <c r="I97" s="20"/>
    </row>
    <row r="98" spans="2:9">
      <c r="B98" s="126">
        <v>42</v>
      </c>
      <c r="C98" s="56">
        <v>161.08000000000001</v>
      </c>
      <c r="D98" s="56">
        <v>151.69999999999999</v>
      </c>
      <c r="E98" s="129">
        <v>195.02</v>
      </c>
      <c r="F98" s="15">
        <v>159.81</v>
      </c>
      <c r="G98" s="16"/>
      <c r="H98" s="17"/>
      <c r="I98" s="20"/>
    </row>
    <row r="99" spans="2:9">
      <c r="B99" s="126">
        <v>43</v>
      </c>
      <c r="C99" s="56">
        <v>161.26</v>
      </c>
      <c r="D99" s="56">
        <v>151.85</v>
      </c>
      <c r="E99" s="129">
        <v>194.99</v>
      </c>
      <c r="F99" s="15">
        <v>159.49</v>
      </c>
      <c r="G99" s="16"/>
      <c r="H99" s="17"/>
      <c r="I99" s="20"/>
    </row>
    <row r="100" spans="2:9">
      <c r="B100" s="126">
        <v>44</v>
      </c>
      <c r="C100" s="56">
        <v>157.80000000000001</v>
      </c>
      <c r="D100" s="56">
        <v>151.76</v>
      </c>
      <c r="E100" s="129">
        <v>193.97</v>
      </c>
      <c r="F100" s="15">
        <v>157.59</v>
      </c>
      <c r="G100" s="16"/>
      <c r="H100" s="17"/>
      <c r="I100" s="20"/>
    </row>
    <row r="101" spans="2:9">
      <c r="B101" s="126">
        <v>45</v>
      </c>
      <c r="C101" s="56">
        <v>157.36000000000001</v>
      </c>
      <c r="D101" s="56">
        <v>150.96</v>
      </c>
      <c r="E101" s="129">
        <v>193.84</v>
      </c>
      <c r="F101" s="15">
        <v>157.6</v>
      </c>
      <c r="G101" s="16"/>
      <c r="H101" s="17"/>
      <c r="I101" s="20"/>
    </row>
    <row r="102" spans="2:9">
      <c r="B102" s="126">
        <v>46</v>
      </c>
      <c r="C102" s="56">
        <v>157.44</v>
      </c>
      <c r="D102" s="56">
        <v>150.24</v>
      </c>
      <c r="E102" s="129">
        <v>193.34</v>
      </c>
      <c r="F102" s="15">
        <v>149.29</v>
      </c>
      <c r="G102" s="16"/>
      <c r="H102" s="17"/>
      <c r="I102" s="20"/>
    </row>
    <row r="103" spans="2:9">
      <c r="B103" s="126">
        <v>47</v>
      </c>
      <c r="C103" s="56">
        <v>156.80000000000001</v>
      </c>
      <c r="D103" s="56">
        <v>151.22999999999999</v>
      </c>
      <c r="E103" s="129">
        <v>199.38</v>
      </c>
      <c r="F103" s="15">
        <v>147.77000000000001</v>
      </c>
      <c r="G103" s="16"/>
      <c r="H103" s="17"/>
      <c r="I103" s="20"/>
    </row>
    <row r="104" spans="2:9">
      <c r="B104" s="126">
        <v>48</v>
      </c>
      <c r="C104" s="56">
        <v>157.35</v>
      </c>
      <c r="D104" s="56">
        <v>149.9</v>
      </c>
      <c r="E104" s="129">
        <v>205.33</v>
      </c>
      <c r="F104" s="15">
        <v>139.44999999999999</v>
      </c>
      <c r="G104" s="16"/>
      <c r="H104" s="17"/>
      <c r="I104" s="20"/>
    </row>
    <row r="105" spans="2:9">
      <c r="B105" s="126">
        <v>49</v>
      </c>
      <c r="C105" s="56">
        <v>157.52000000000001</v>
      </c>
      <c r="D105" s="56">
        <v>150.75</v>
      </c>
      <c r="E105" s="129">
        <v>210.61</v>
      </c>
      <c r="F105" s="15">
        <v>140.22999999999999</v>
      </c>
      <c r="G105" s="16"/>
      <c r="H105" s="17"/>
      <c r="I105" s="20"/>
    </row>
    <row r="106" spans="2:9">
      <c r="B106" s="126">
        <v>50</v>
      </c>
      <c r="C106" s="56">
        <v>157.04</v>
      </c>
      <c r="D106" s="56">
        <v>150.77000000000001</v>
      </c>
      <c r="E106" s="129">
        <v>212.61</v>
      </c>
      <c r="F106" s="15">
        <v>139.77000000000001</v>
      </c>
      <c r="G106" s="16"/>
      <c r="H106" s="17"/>
      <c r="I106" s="20"/>
    </row>
    <row r="107" spans="2:9">
      <c r="B107" s="128">
        <v>51</v>
      </c>
      <c r="C107" s="56">
        <v>153.04</v>
      </c>
      <c r="D107" s="56">
        <v>150.22</v>
      </c>
      <c r="E107" s="129">
        <v>211.25</v>
      </c>
      <c r="F107" s="15">
        <v>140.32</v>
      </c>
      <c r="G107" s="16"/>
      <c r="H107" s="17"/>
      <c r="I107" s="20"/>
    </row>
    <row r="108" spans="2:9">
      <c r="B108" s="126">
        <v>52</v>
      </c>
      <c r="C108" s="56">
        <v>151.28</v>
      </c>
      <c r="D108" s="56">
        <v>150.06</v>
      </c>
      <c r="E108" s="129">
        <v>204.38</v>
      </c>
      <c r="F108" s="15">
        <v>141.6</v>
      </c>
      <c r="G108" s="16"/>
      <c r="H108" s="17"/>
      <c r="I108" s="20"/>
    </row>
    <row r="109" spans="2:9">
      <c r="B109" s="126">
        <v>53</v>
      </c>
      <c r="C109" s="56"/>
      <c r="D109" s="56"/>
      <c r="E109" s="58"/>
      <c r="F109" s="58">
        <v>139.79</v>
      </c>
      <c r="G109" s="58"/>
      <c r="H109" s="58"/>
      <c r="I109" s="58"/>
    </row>
    <row r="111" spans="2:9">
      <c r="C111" s="4"/>
    </row>
    <row r="112" spans="2:9">
      <c r="B112" s="4" t="s">
        <v>28</v>
      </c>
    </row>
  </sheetData>
  <conditionalFormatting sqref="I5:I10">
    <cfRule type="cellIs" dxfId="59" priority="35" stopIfTrue="1" operator="lessThan">
      <formula>0</formula>
    </cfRule>
  </conditionalFormatting>
  <conditionalFormatting sqref="I4 B76 D75 B69 D68">
    <cfRule type="cellIs" dxfId="58" priority="36" stopIfTrue="1" operator="lessThanOrEqual">
      <formula>0</formula>
    </cfRule>
  </conditionalFormatting>
  <conditionalFormatting sqref="H57">
    <cfRule type="cellIs" dxfId="57" priority="23" stopIfTrue="1" operator="lessThanOrEqual">
      <formula>0</formula>
    </cfRule>
  </conditionalFormatting>
  <conditionalFormatting sqref="I57:I69 I71:I108">
    <cfRule type="cellIs" dxfId="56" priority="21" stopIfTrue="1" operator="lessThan">
      <formula>0</formula>
    </cfRule>
  </conditionalFormatting>
  <conditionalFormatting sqref="F57:F59">
    <cfRule type="cellIs" dxfId="55" priority="29" stopIfTrue="1" operator="greaterThanOrEqual">
      <formula>0</formula>
    </cfRule>
    <cfRule type="cellIs" dxfId="54" priority="30" stopIfTrue="1" operator="lessThan">
      <formula>0</formula>
    </cfRule>
  </conditionalFormatting>
  <conditionalFormatting sqref="G57:G69 G71:G72 G75:G108">
    <cfRule type="cellIs" dxfId="53" priority="31" stopIfTrue="1" operator="lessThanOrEqual">
      <formula>0</formula>
    </cfRule>
  </conditionalFormatting>
  <conditionalFormatting sqref="F61:F108">
    <cfRule type="cellIs" dxfId="52" priority="27" stopIfTrue="1" operator="greaterThanOrEqual">
      <formula>0</formula>
    </cfRule>
    <cfRule type="cellIs" dxfId="51" priority="28" stopIfTrue="1" operator="lessThan">
      <formula>0</formula>
    </cfRule>
  </conditionalFormatting>
  <conditionalFormatting sqref="F60">
    <cfRule type="cellIs" dxfId="50" priority="25" stopIfTrue="1" operator="greaterThanOrEqual">
      <formula>0</formula>
    </cfRule>
    <cfRule type="cellIs" dxfId="49" priority="26" stopIfTrue="1" operator="lessThan">
      <formula>0</formula>
    </cfRule>
  </conditionalFormatting>
  <conditionalFormatting sqref="H57:H69 H71:H108">
    <cfRule type="cellIs" dxfId="48" priority="24" stopIfTrue="1" operator="lessThan">
      <formula>0</formula>
    </cfRule>
  </conditionalFormatting>
  <conditionalFormatting sqref="H58:H69 H71:H108">
    <cfRule type="cellIs" dxfId="47" priority="22" stopIfTrue="1" operator="lessThanOrEqual">
      <formula>0</formula>
    </cfRule>
  </conditionalFormatting>
  <conditionalFormatting sqref="B75 B68">
    <cfRule type="cellIs" dxfId="46" priority="11" stopIfTrue="1" operator="lessThanOrEqual">
      <formula>0</formula>
    </cfRule>
  </conditionalFormatting>
  <conditionalFormatting sqref="I11">
    <cfRule type="cellIs" dxfId="45" priority="10" stopIfTrue="1" operator="lessThan">
      <formula>0</formula>
    </cfRule>
  </conditionalFormatting>
  <conditionalFormatting sqref="I12:I17">
    <cfRule type="cellIs" dxfId="44" priority="9" stopIfTrue="1" operator="lessThan">
      <formula>0</formula>
    </cfRule>
  </conditionalFormatting>
  <conditionalFormatting sqref="I18">
    <cfRule type="cellIs" dxfId="43" priority="8" stopIfTrue="1" operator="lessThan">
      <formula>0</formula>
    </cfRule>
  </conditionalFormatting>
  <conditionalFormatting sqref="I70">
    <cfRule type="cellIs" dxfId="42" priority="4" stopIfTrue="1" operator="lessThan">
      <formula>0</formula>
    </cfRule>
  </conditionalFormatting>
  <conditionalFormatting sqref="G70">
    <cfRule type="cellIs" dxfId="41" priority="7" stopIfTrue="1" operator="lessThanOrEqual">
      <formula>0</formula>
    </cfRule>
  </conditionalFormatting>
  <conditionalFormatting sqref="H70">
    <cfRule type="cellIs" dxfId="40" priority="6" stopIfTrue="1" operator="lessThan">
      <formula>0</formula>
    </cfRule>
  </conditionalFormatting>
  <conditionalFormatting sqref="H70">
    <cfRule type="cellIs" dxfId="39" priority="5" stopIfTrue="1" operator="lessThanOrEqual">
      <formula>0</formula>
    </cfRule>
  </conditionalFormatting>
  <conditionalFormatting sqref="I19:I29">
    <cfRule type="cellIs" dxfId="38" priority="3" stopIfTrue="1" operator="lessThan">
      <formula>0</formula>
    </cfRule>
  </conditionalFormatting>
  <conditionalFormatting sqref="G73">
    <cfRule type="cellIs" dxfId="37" priority="2" stopIfTrue="1" operator="lessThanOrEqual">
      <formula>0</formula>
    </cfRule>
  </conditionalFormatting>
  <conditionalFormatting sqref="G74">
    <cfRule type="cellIs" dxfId="36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30"/>
  <sheetViews>
    <sheetView workbookViewId="0"/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123" t="s">
        <v>103</v>
      </c>
    </row>
    <row r="2" spans="2:9" ht="15.75" thickBot="1"/>
    <row r="3" spans="2:9" ht="25.5" thickBot="1">
      <c r="C3" s="42" t="s">
        <v>11</v>
      </c>
      <c r="D3" s="43" t="s">
        <v>95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9">
        <v>2021</v>
      </c>
      <c r="C4" s="150">
        <v>1</v>
      </c>
      <c r="D4" s="62">
        <v>88</v>
      </c>
      <c r="E4" s="61">
        <v>9149</v>
      </c>
      <c r="F4" s="62">
        <v>122.33</v>
      </c>
      <c r="G4" s="3"/>
      <c r="H4" s="151"/>
      <c r="I4" t="s">
        <v>33</v>
      </c>
    </row>
    <row r="5" spans="2:9">
      <c r="C5" s="150">
        <v>2</v>
      </c>
      <c r="D5" s="62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51">
        <f t="shared" ref="H5" si="1">(F5/F4)-1</f>
        <v>1.1607945720591761E-2</v>
      </c>
    </row>
    <row r="6" spans="2:9">
      <c r="C6" s="150">
        <v>3</v>
      </c>
      <c r="D6" s="62">
        <v>73</v>
      </c>
      <c r="E6" s="6">
        <v>7657</v>
      </c>
      <c r="F6" s="3">
        <v>121.69</v>
      </c>
      <c r="G6" s="3">
        <v>-2.0600000000000023</v>
      </c>
      <c r="H6" s="151">
        <v>-1.6646464646464687E-2</v>
      </c>
    </row>
    <row r="7" spans="2:9">
      <c r="C7" s="150">
        <v>4</v>
      </c>
      <c r="D7" s="62">
        <v>68</v>
      </c>
      <c r="E7" s="6">
        <v>7056</v>
      </c>
      <c r="F7" s="3">
        <v>121.64</v>
      </c>
      <c r="G7" s="3">
        <v>-4.9999999999997158E-2</v>
      </c>
      <c r="H7" s="151">
        <v>-4.1088010518530727E-4</v>
      </c>
    </row>
    <row r="8" spans="2:9">
      <c r="C8" s="150">
        <v>5</v>
      </c>
      <c r="D8" s="62">
        <v>93</v>
      </c>
      <c r="E8" s="6">
        <v>9821</v>
      </c>
      <c r="F8" s="3">
        <v>119.11</v>
      </c>
      <c r="G8" s="3">
        <v>-2.5300000000000011</v>
      </c>
      <c r="H8" s="151">
        <v>-2.0799079250246599E-2</v>
      </c>
    </row>
    <row r="9" spans="2:9">
      <c r="C9" s="150">
        <v>6</v>
      </c>
      <c r="D9" s="62">
        <v>73</v>
      </c>
      <c r="E9" s="6">
        <v>7729</v>
      </c>
      <c r="F9" s="3">
        <v>122.59</v>
      </c>
      <c r="G9" s="3">
        <v>3.480000000000004</v>
      </c>
      <c r="H9" s="151">
        <v>2.9216690454201943E-2</v>
      </c>
    </row>
    <row r="10" spans="2:9">
      <c r="C10" s="150">
        <v>7</v>
      </c>
      <c r="D10" s="62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51">
        <f t="shared" ref="H10" si="3">(F10/F9)-1</f>
        <v>5.0167224080267525E-2</v>
      </c>
    </row>
    <row r="11" spans="2:9">
      <c r="C11" s="150">
        <v>8</v>
      </c>
      <c r="D11" s="62">
        <v>75</v>
      </c>
      <c r="E11" s="6">
        <v>7664</v>
      </c>
      <c r="F11" s="3">
        <v>129.72</v>
      </c>
      <c r="G11" s="3">
        <v>0.97999999999998977</v>
      </c>
      <c r="H11" s="151">
        <v>7.6122417275128473E-3</v>
      </c>
    </row>
    <row r="12" spans="2:9">
      <c r="C12" s="150">
        <v>9</v>
      </c>
      <c r="D12" s="62">
        <v>69</v>
      </c>
      <c r="E12" s="6">
        <v>7297</v>
      </c>
      <c r="F12" s="3">
        <v>139.65</v>
      </c>
      <c r="G12" s="3">
        <v>9.9300000000000068</v>
      </c>
      <c r="H12" s="151">
        <v>7.6549491211840959E-2</v>
      </c>
    </row>
    <row r="13" spans="2:9">
      <c r="C13" s="150">
        <v>10</v>
      </c>
      <c r="D13" s="62">
        <v>131</v>
      </c>
      <c r="E13" s="6">
        <v>13355</v>
      </c>
      <c r="F13" s="3">
        <v>147.85759865219018</v>
      </c>
      <c r="G13" s="3">
        <v>8.2075986521901712</v>
      </c>
      <c r="H13" s="151">
        <v>5.8772636249124099E-2</v>
      </c>
    </row>
    <row r="14" spans="2:9">
      <c r="C14" s="150">
        <v>11</v>
      </c>
      <c r="D14" s="62">
        <v>91</v>
      </c>
      <c r="E14" s="6">
        <v>9521</v>
      </c>
      <c r="F14" s="3">
        <v>153.61000000000001</v>
      </c>
      <c r="G14" s="3">
        <v>5.7524013478098368</v>
      </c>
      <c r="H14" s="151">
        <v>3.8905009957191261E-2</v>
      </c>
    </row>
    <row r="15" spans="2:9">
      <c r="C15" s="150">
        <v>12</v>
      </c>
      <c r="D15" s="62">
        <v>135</v>
      </c>
      <c r="E15" s="6">
        <v>14048</v>
      </c>
      <c r="F15" s="3">
        <v>153.81</v>
      </c>
      <c r="G15" s="3">
        <v>0.19999999999998863</v>
      </c>
      <c r="H15" s="151">
        <v>1.3019985678015544E-3</v>
      </c>
    </row>
    <row r="16" spans="2:9">
      <c r="C16" s="150">
        <v>13</v>
      </c>
      <c r="D16" s="62">
        <v>142</v>
      </c>
      <c r="E16" s="6">
        <v>14923</v>
      </c>
      <c r="F16" s="3">
        <v>152.79</v>
      </c>
      <c r="G16" s="3">
        <v>-1.0200000000000102</v>
      </c>
      <c r="H16" s="151">
        <v>-6.6315584162278673E-3</v>
      </c>
    </row>
    <row r="17" spans="3:8">
      <c r="C17" s="150">
        <v>14</v>
      </c>
      <c r="D17" s="62">
        <v>52</v>
      </c>
      <c r="E17" s="6">
        <v>5459</v>
      </c>
      <c r="F17" s="3">
        <v>148.75</v>
      </c>
      <c r="G17" s="3">
        <v>-4.039999999999992</v>
      </c>
      <c r="H17" s="151">
        <v>-2.6441521041952964E-2</v>
      </c>
    </row>
    <row r="18" spans="3:8">
      <c r="C18" s="150">
        <v>15</v>
      </c>
      <c r="D18" s="62">
        <v>64</v>
      </c>
      <c r="E18" s="6">
        <v>6787</v>
      </c>
      <c r="F18" s="3">
        <v>150.25</v>
      </c>
      <c r="G18" s="3">
        <v>1.5</v>
      </c>
      <c r="H18" s="151">
        <v>1.0084033613445342E-2</v>
      </c>
    </row>
    <row r="19" spans="3:8">
      <c r="C19" s="150">
        <v>16</v>
      </c>
      <c r="D19" s="62">
        <v>90</v>
      </c>
      <c r="E19" s="6">
        <v>9528</v>
      </c>
      <c r="F19" s="3">
        <v>150.53</v>
      </c>
      <c r="G19" s="3">
        <v>0.28000000000000114</v>
      </c>
      <c r="H19" s="151">
        <v>1.8635607321131342E-3</v>
      </c>
    </row>
    <row r="20" spans="3:8">
      <c r="C20" s="150">
        <v>17</v>
      </c>
      <c r="D20" s="62">
        <v>48</v>
      </c>
      <c r="E20" s="6">
        <v>5070</v>
      </c>
      <c r="F20" s="3">
        <v>147.87</v>
      </c>
      <c r="G20" s="3">
        <v>-2.6599999999999966</v>
      </c>
      <c r="H20" s="151">
        <v>-1.7670896166877004E-2</v>
      </c>
    </row>
    <row r="21" spans="3:8">
      <c r="C21" s="150">
        <v>18</v>
      </c>
      <c r="D21" s="62">
        <v>87</v>
      </c>
      <c r="E21" s="6">
        <v>9233</v>
      </c>
      <c r="F21" s="3">
        <v>146.36000000000001</v>
      </c>
      <c r="G21" s="3">
        <v>-1.5099999999999909</v>
      </c>
      <c r="H21" s="151">
        <v>-1.0211672414959017E-2</v>
      </c>
    </row>
    <row r="22" spans="3:8">
      <c r="C22" s="150">
        <v>19</v>
      </c>
      <c r="D22" s="62">
        <v>152</v>
      </c>
      <c r="E22" s="6">
        <v>16174</v>
      </c>
      <c r="F22" s="3">
        <v>145.74</v>
      </c>
      <c r="G22" s="3">
        <v>-0.62000000000000455</v>
      </c>
      <c r="H22" s="151">
        <v>-4.236130090188639E-3</v>
      </c>
    </row>
    <row r="23" spans="3:8">
      <c r="C23" s="150">
        <v>20</v>
      </c>
      <c r="D23" s="62">
        <v>144</v>
      </c>
      <c r="E23" s="6">
        <v>14822</v>
      </c>
      <c r="F23" s="3">
        <v>149.94999999999999</v>
      </c>
      <c r="G23" s="3">
        <v>4.2099999999999795</v>
      </c>
      <c r="H23" s="151">
        <v>2.8887059146424976E-2</v>
      </c>
    </row>
    <row r="24" spans="3:8">
      <c r="C24" s="150">
        <v>21</v>
      </c>
      <c r="D24" s="62">
        <v>185</v>
      </c>
      <c r="E24" s="6">
        <v>19630</v>
      </c>
      <c r="F24" s="3">
        <v>155.53</v>
      </c>
      <c r="G24" s="3">
        <v>5.5800000000000125</v>
      </c>
      <c r="H24" s="151">
        <v>3.7212404134711718E-2</v>
      </c>
    </row>
    <row r="25" spans="3:8">
      <c r="C25" s="150">
        <v>22</v>
      </c>
      <c r="D25" s="62">
        <v>117</v>
      </c>
      <c r="E25" s="6">
        <v>12408</v>
      </c>
      <c r="F25" s="3">
        <v>156.69999999999999</v>
      </c>
      <c r="G25" s="3">
        <v>1.1699999999999875</v>
      </c>
      <c r="H25" s="151">
        <v>7.5226644377288654E-3</v>
      </c>
    </row>
    <row r="26" spans="3:8">
      <c r="C26" s="150">
        <v>23</v>
      </c>
      <c r="D26" s="62">
        <v>120</v>
      </c>
      <c r="E26" s="6">
        <v>12301</v>
      </c>
      <c r="F26" s="3">
        <v>159.94999999999999</v>
      </c>
      <c r="G26" s="3">
        <v>3.25</v>
      </c>
      <c r="H26" s="151">
        <v>2.0740268028079045E-2</v>
      </c>
    </row>
    <row r="27" spans="3:8">
      <c r="C27" s="150">
        <v>24</v>
      </c>
      <c r="D27" s="62">
        <v>195</v>
      </c>
      <c r="E27" s="6">
        <v>20021</v>
      </c>
      <c r="F27" s="3">
        <v>166.99</v>
      </c>
      <c r="G27" s="3">
        <v>7.0400000000000205</v>
      </c>
      <c r="H27" s="151">
        <v>4.401375429821841E-2</v>
      </c>
    </row>
    <row r="28" spans="3:8">
      <c r="C28" s="150">
        <v>25</v>
      </c>
      <c r="D28" s="62">
        <v>165</v>
      </c>
      <c r="E28" s="6">
        <v>17325</v>
      </c>
      <c r="F28" s="3">
        <v>155.31</v>
      </c>
      <c r="G28" s="3">
        <v>-11.680000000000007</v>
      </c>
      <c r="H28" s="151">
        <v>-6.9944308042397818E-2</v>
      </c>
    </row>
    <row r="29" spans="3:8">
      <c r="D29" s="152"/>
      <c r="E29" s="52"/>
      <c r="F29" s="53"/>
      <c r="G29" s="53"/>
      <c r="H29" s="54"/>
    </row>
    <row r="30" spans="3:8">
      <c r="C30" t="s">
        <v>101</v>
      </c>
    </row>
  </sheetData>
  <conditionalFormatting sqref="H4">
    <cfRule type="cellIs" dxfId="35" priority="8" stopIfTrue="1" operator="lessThan">
      <formula>0</formula>
    </cfRule>
  </conditionalFormatting>
  <conditionalFormatting sqref="H5">
    <cfRule type="cellIs" dxfId="34" priority="7" stopIfTrue="1" operator="lessThan">
      <formula>0</formula>
    </cfRule>
  </conditionalFormatting>
  <conditionalFormatting sqref="H6:H9">
    <cfRule type="cellIs" dxfId="33" priority="6" stopIfTrue="1" operator="lessThan">
      <formula>0</formula>
    </cfRule>
  </conditionalFormatting>
  <conditionalFormatting sqref="H3">
    <cfRule type="cellIs" dxfId="32" priority="5" stopIfTrue="1" operator="lessThanOrEqual">
      <formula>0</formula>
    </cfRule>
  </conditionalFormatting>
  <conditionalFormatting sqref="H10:H16">
    <cfRule type="cellIs" dxfId="31" priority="4" stopIfTrue="1" operator="lessThan">
      <formula>0</formula>
    </cfRule>
  </conditionalFormatting>
  <conditionalFormatting sqref="H17">
    <cfRule type="cellIs" dxfId="30" priority="3" stopIfTrue="1" operator="lessThan">
      <formula>0</formula>
    </cfRule>
  </conditionalFormatting>
  <conditionalFormatting sqref="H18:H19">
    <cfRule type="cellIs" dxfId="29" priority="2" stopIfTrue="1" operator="lessThan">
      <formula>0</formula>
    </cfRule>
  </conditionalFormatting>
  <conditionalFormatting sqref="H20:H29">
    <cfRule type="cellIs" dxfId="2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9"/>
  <sheetViews>
    <sheetView workbookViewId="0"/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98</v>
      </c>
    </row>
    <row r="2" spans="2:9" ht="15.75" thickBot="1"/>
    <row r="3" spans="2:9" ht="25.5" thickBot="1">
      <c r="C3" s="42" t="s">
        <v>11</v>
      </c>
      <c r="D3" s="43" t="s">
        <v>95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9">
        <v>2021</v>
      </c>
      <c r="C4" s="150">
        <v>1</v>
      </c>
      <c r="D4" s="62">
        <v>9</v>
      </c>
      <c r="E4" s="61">
        <v>940</v>
      </c>
      <c r="F4" s="62">
        <v>106.84</v>
      </c>
      <c r="G4" s="3"/>
      <c r="H4" s="151"/>
      <c r="I4" t="s">
        <v>33</v>
      </c>
    </row>
    <row r="5" spans="2:9">
      <c r="C5" s="150">
        <v>2</v>
      </c>
      <c r="D5" s="61">
        <v>5</v>
      </c>
      <c r="E5" s="61">
        <v>532</v>
      </c>
      <c r="F5" s="62">
        <v>107.73</v>
      </c>
      <c r="G5" s="3">
        <f t="shared" ref="G5" si="0">F5-F4</f>
        <v>0.89000000000000057</v>
      </c>
      <c r="H5" s="151">
        <f t="shared" ref="H5" si="1">(F5/F4)-1</f>
        <v>8.3302134032197106E-3</v>
      </c>
    </row>
    <row r="6" spans="2:9">
      <c r="C6" s="150">
        <v>3</v>
      </c>
      <c r="D6" s="61">
        <v>3</v>
      </c>
      <c r="E6" s="61">
        <v>334</v>
      </c>
      <c r="F6" s="62">
        <v>107.99</v>
      </c>
      <c r="G6" s="3">
        <v>0.25999999999999091</v>
      </c>
      <c r="H6" s="151">
        <v>2.4134410099321268E-3</v>
      </c>
    </row>
    <row r="7" spans="2:9">
      <c r="C7" s="150">
        <v>4</v>
      </c>
      <c r="D7" s="61">
        <v>6</v>
      </c>
      <c r="E7" s="61">
        <v>604</v>
      </c>
      <c r="F7" s="62">
        <v>113.77</v>
      </c>
      <c r="G7" s="3">
        <v>5.7800000000000011</v>
      </c>
      <c r="H7" s="151">
        <v>5.3523474395777315E-2</v>
      </c>
    </row>
    <row r="8" spans="2:9">
      <c r="C8" s="150">
        <v>5</v>
      </c>
      <c r="D8" s="61">
        <v>2</v>
      </c>
      <c r="E8" s="61">
        <v>217</v>
      </c>
      <c r="F8" s="62">
        <v>104.08</v>
      </c>
      <c r="G8" s="3">
        <v>-9.6899999999999977</v>
      </c>
      <c r="H8" s="151">
        <v>-8.5171837918607718E-2</v>
      </c>
    </row>
    <row r="9" spans="2:9">
      <c r="C9" s="150">
        <v>6</v>
      </c>
      <c r="D9" s="61">
        <v>2</v>
      </c>
      <c r="E9" s="61">
        <v>218</v>
      </c>
      <c r="F9" s="62">
        <v>98.9</v>
      </c>
      <c r="G9" s="3">
        <v>-5.1799999999999926</v>
      </c>
      <c r="H9" s="151">
        <v>-4.9769408147578686E-2</v>
      </c>
    </row>
    <row r="10" spans="2:9">
      <c r="C10" s="150">
        <v>7</v>
      </c>
      <c r="D10" s="61">
        <v>1</v>
      </c>
      <c r="E10" s="61">
        <v>106</v>
      </c>
      <c r="F10" s="62">
        <v>109.91</v>
      </c>
      <c r="G10" s="3">
        <f t="shared" ref="G10" si="2">F10-F9</f>
        <v>11.009999999999991</v>
      </c>
      <c r="H10" s="151">
        <f t="shared" ref="H10" si="3">(F10/F9)-1</f>
        <v>0.11132457027300302</v>
      </c>
    </row>
    <row r="11" spans="2:9">
      <c r="C11" s="150">
        <v>8</v>
      </c>
      <c r="D11" s="61">
        <v>6</v>
      </c>
      <c r="E11" s="61">
        <v>535</v>
      </c>
      <c r="F11" s="62">
        <v>119.56</v>
      </c>
      <c r="G11" s="3">
        <v>9.6500000000000057</v>
      </c>
      <c r="H11" s="151">
        <v>8.7799108361386713E-2</v>
      </c>
    </row>
    <row r="12" spans="2:9">
      <c r="C12" s="150">
        <v>9</v>
      </c>
      <c r="D12" s="61">
        <v>5</v>
      </c>
      <c r="E12" s="61">
        <v>530</v>
      </c>
      <c r="F12" s="62">
        <v>128.66999999999999</v>
      </c>
      <c r="G12" s="3">
        <v>9.1099999999999852</v>
      </c>
      <c r="H12" s="151">
        <v>7.6196052191368269E-2</v>
      </c>
    </row>
    <row r="13" spans="2:9">
      <c r="C13" s="150">
        <v>10</v>
      </c>
      <c r="D13" s="61">
        <v>16</v>
      </c>
      <c r="E13" s="61">
        <v>1673</v>
      </c>
      <c r="F13" s="135">
        <v>135.92799760908545</v>
      </c>
      <c r="G13" s="3">
        <v>7.2579976090854643</v>
      </c>
      <c r="H13" s="151">
        <v>5.6407846499459513E-2</v>
      </c>
    </row>
    <row r="14" spans="2:9">
      <c r="C14" s="150">
        <v>11</v>
      </c>
      <c r="D14" s="61">
        <v>3</v>
      </c>
      <c r="E14" s="61">
        <v>318</v>
      </c>
      <c r="F14" s="135">
        <v>142.79</v>
      </c>
      <c r="G14" s="3">
        <v>6.8620023909145402</v>
      </c>
      <c r="H14" s="151">
        <v>5.048262691729577E-2</v>
      </c>
    </row>
    <row r="15" spans="2:9">
      <c r="C15" s="150">
        <v>12</v>
      </c>
      <c r="D15" s="61">
        <v>12</v>
      </c>
      <c r="E15" s="61">
        <v>1328</v>
      </c>
      <c r="F15" s="135">
        <v>139.08000000000001</v>
      </c>
      <c r="G15" s="3">
        <v>-3.7099999999999795</v>
      </c>
      <c r="H15" s="151">
        <v>-2.5982211639470454E-2</v>
      </c>
    </row>
    <row r="16" spans="2:9">
      <c r="C16" s="150">
        <v>13</v>
      </c>
      <c r="D16" s="61">
        <v>7</v>
      </c>
      <c r="E16" s="61">
        <v>755</v>
      </c>
      <c r="F16" s="135">
        <v>135.91999999999999</v>
      </c>
      <c r="G16" s="3">
        <v>-3.160000000000025</v>
      </c>
      <c r="H16" s="151">
        <v>-2.2720736266896968E-2</v>
      </c>
      <c r="I16" t="s">
        <v>106</v>
      </c>
    </row>
    <row r="17" spans="3:8">
      <c r="C17" s="150">
        <v>15</v>
      </c>
      <c r="D17" s="61">
        <v>8</v>
      </c>
      <c r="E17" s="61">
        <v>876</v>
      </c>
      <c r="F17" s="135">
        <v>137.52000000000001</v>
      </c>
      <c r="G17" s="3"/>
      <c r="H17" s="151"/>
    </row>
    <row r="18" spans="3:8">
      <c r="C18" s="150">
        <v>16</v>
      </c>
      <c r="D18" s="61">
        <v>7</v>
      </c>
      <c r="E18" s="61">
        <v>712</v>
      </c>
      <c r="F18" s="135">
        <v>141.05000000000001</v>
      </c>
      <c r="G18" s="3">
        <v>3.5300000000000011</v>
      </c>
      <c r="H18" s="151">
        <v>2.5668993600930889E-2</v>
      </c>
    </row>
    <row r="19" spans="3:8">
      <c r="C19" s="150">
        <v>17</v>
      </c>
      <c r="D19" s="61">
        <v>3</v>
      </c>
      <c r="E19" s="61">
        <v>323</v>
      </c>
      <c r="F19" s="135">
        <v>139.97999999999999</v>
      </c>
      <c r="G19" s="3">
        <v>-1.0700000000000216</v>
      </c>
      <c r="H19" s="151">
        <v>-7.5859624246722435E-3</v>
      </c>
    </row>
    <row r="20" spans="3:8">
      <c r="C20" s="150">
        <v>18</v>
      </c>
      <c r="D20" s="61">
        <v>3</v>
      </c>
      <c r="E20" s="61">
        <v>337</v>
      </c>
      <c r="F20" s="135">
        <v>126.89</v>
      </c>
      <c r="G20" s="3">
        <v>-13.089999999999989</v>
      </c>
      <c r="H20" s="151">
        <v>-9.3513359051292988E-2</v>
      </c>
    </row>
    <row r="21" spans="3:8">
      <c r="C21" s="150">
        <v>19</v>
      </c>
      <c r="D21" s="61">
        <v>21</v>
      </c>
      <c r="E21" s="61">
        <v>2271</v>
      </c>
      <c r="F21" s="135">
        <v>130.94</v>
      </c>
      <c r="G21" s="3">
        <v>4.0499999999999972</v>
      </c>
      <c r="H21" s="151">
        <v>3.1917408779257528E-2</v>
      </c>
    </row>
    <row r="22" spans="3:8">
      <c r="C22" s="150">
        <v>20</v>
      </c>
      <c r="D22" s="61">
        <v>14</v>
      </c>
      <c r="E22" s="61">
        <v>1469</v>
      </c>
      <c r="F22" s="135">
        <v>138.56</v>
      </c>
      <c r="G22" s="3">
        <v>7.6200000000000045</v>
      </c>
      <c r="H22" s="151">
        <v>5.8194592943332957E-2</v>
      </c>
    </row>
    <row r="23" spans="3:8">
      <c r="C23" s="150">
        <v>21</v>
      </c>
      <c r="D23" s="61">
        <v>10</v>
      </c>
      <c r="E23" s="61">
        <v>1052</v>
      </c>
      <c r="F23" s="135">
        <v>139.86000000000001</v>
      </c>
      <c r="G23" s="3">
        <v>1.3000000000000114</v>
      </c>
      <c r="H23" s="151">
        <v>9.3822170900692559E-3</v>
      </c>
    </row>
    <row r="24" spans="3:8">
      <c r="C24" s="150">
        <v>22</v>
      </c>
      <c r="D24" s="61">
        <v>9</v>
      </c>
      <c r="E24" s="61">
        <v>935</v>
      </c>
      <c r="F24" s="135">
        <v>148.72999999999999</v>
      </c>
      <c r="G24" s="3">
        <v>8.8699999999999761</v>
      </c>
      <c r="H24" s="151">
        <v>6.3420563420563347E-2</v>
      </c>
    </row>
    <row r="25" spans="3:8">
      <c r="C25" s="150">
        <v>23</v>
      </c>
      <c r="D25" s="61">
        <v>5</v>
      </c>
      <c r="E25" s="61">
        <v>485</v>
      </c>
      <c r="F25" s="135">
        <v>146.13999999999999</v>
      </c>
      <c r="G25" s="3">
        <v>-2.5900000000000034</v>
      </c>
      <c r="H25" s="151">
        <v>-1.7414106098298965E-2</v>
      </c>
    </row>
    <row r="26" spans="3:8">
      <c r="C26" s="150">
        <v>24</v>
      </c>
      <c r="D26" s="61">
        <v>13</v>
      </c>
      <c r="E26" s="61">
        <v>1304</v>
      </c>
      <c r="F26" s="135">
        <v>144.41999999999999</v>
      </c>
      <c r="G26" s="3">
        <v>-1.7199999999999989</v>
      </c>
      <c r="H26" s="151">
        <v>-1.1769536061311037E-2</v>
      </c>
    </row>
    <row r="27" spans="3:8">
      <c r="C27" s="150">
        <v>25</v>
      </c>
      <c r="D27" s="61">
        <v>11</v>
      </c>
      <c r="E27" s="61">
        <v>1188</v>
      </c>
      <c r="F27" s="135">
        <v>142.44</v>
      </c>
      <c r="G27" s="3">
        <v>-1.9799999999999898</v>
      </c>
      <c r="H27" s="151">
        <v>-1.3710012463647669E-2</v>
      </c>
    </row>
    <row r="28" spans="3:8">
      <c r="E28" s="132"/>
      <c r="F28" s="132"/>
      <c r="G28" s="53"/>
      <c r="H28" s="54"/>
    </row>
    <row r="29" spans="3:8">
      <c r="C29" t="s">
        <v>102</v>
      </c>
    </row>
  </sheetData>
  <conditionalFormatting sqref="H4 H17:H27">
    <cfRule type="cellIs" dxfId="27" priority="6" stopIfTrue="1" operator="lessThan">
      <formula>0</formula>
    </cfRule>
  </conditionalFormatting>
  <conditionalFormatting sqref="H5">
    <cfRule type="cellIs" dxfId="26" priority="5" stopIfTrue="1" operator="lessThan">
      <formula>0</formula>
    </cfRule>
  </conditionalFormatting>
  <conditionalFormatting sqref="H6:H9">
    <cfRule type="cellIs" dxfId="25" priority="4" stopIfTrue="1" operator="lessThan">
      <formula>0</formula>
    </cfRule>
  </conditionalFormatting>
  <conditionalFormatting sqref="H3">
    <cfRule type="cellIs" dxfId="24" priority="3" stopIfTrue="1" operator="lessThanOrEqual">
      <formula>0</formula>
    </cfRule>
  </conditionalFormatting>
  <conditionalFormatting sqref="H10:H16 H28">
    <cfRule type="cellIs" dxfId="23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4"/>
  <sheetViews>
    <sheetView workbookViewId="0"/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108</v>
      </c>
    </row>
    <row r="2" spans="2:9" ht="15.75" thickBot="1"/>
    <row r="3" spans="2:9" ht="24.75">
      <c r="C3" s="145" t="s">
        <v>11</v>
      </c>
      <c r="D3" s="146" t="s">
        <v>95</v>
      </c>
      <c r="E3" s="146" t="s">
        <v>18</v>
      </c>
      <c r="F3" s="147" t="s">
        <v>19</v>
      </c>
      <c r="G3" s="148" t="s">
        <v>15</v>
      </c>
      <c r="H3" s="149" t="s">
        <v>16</v>
      </c>
    </row>
    <row r="4" spans="2:9">
      <c r="C4" s="150">
        <v>10</v>
      </c>
      <c r="D4" s="61">
        <v>1</v>
      </c>
      <c r="E4" s="62">
        <v>98</v>
      </c>
      <c r="F4" s="135">
        <v>140.9</v>
      </c>
      <c r="G4" s="3" t="s">
        <v>88</v>
      </c>
      <c r="H4" s="151"/>
    </row>
    <row r="5" spans="2:9">
      <c r="C5" s="150">
        <v>12</v>
      </c>
      <c r="D5" s="61">
        <v>1</v>
      </c>
      <c r="E5" s="62">
        <v>111</v>
      </c>
      <c r="F5" s="135">
        <v>122.73</v>
      </c>
      <c r="G5" s="3" t="s">
        <v>88</v>
      </c>
      <c r="H5" s="151"/>
    </row>
    <row r="6" spans="2:9">
      <c r="C6" s="150">
        <v>16</v>
      </c>
      <c r="D6" s="61">
        <v>1</v>
      </c>
      <c r="E6" s="62">
        <v>107</v>
      </c>
      <c r="F6" s="135">
        <v>131</v>
      </c>
      <c r="G6" s="3" t="s">
        <v>88</v>
      </c>
      <c r="H6" s="151"/>
    </row>
    <row r="7" spans="2:9">
      <c r="C7" s="150">
        <v>17</v>
      </c>
      <c r="D7" s="61">
        <v>1</v>
      </c>
      <c r="E7" s="62">
        <v>103</v>
      </c>
      <c r="F7" s="135">
        <v>128.72</v>
      </c>
      <c r="G7" s="3">
        <v>-2.2800000000000011</v>
      </c>
      <c r="H7" s="151">
        <v>-1.7404580152671767E-2</v>
      </c>
      <c r="I7" t="s">
        <v>111</v>
      </c>
    </row>
    <row r="8" spans="2:9">
      <c r="C8" s="150">
        <v>19</v>
      </c>
      <c r="D8" s="61">
        <v>2</v>
      </c>
      <c r="E8" s="62">
        <v>227</v>
      </c>
      <c r="F8" s="135">
        <v>122</v>
      </c>
      <c r="G8" s="3" t="s">
        <v>88</v>
      </c>
      <c r="H8" s="151"/>
    </row>
    <row r="9" spans="2:9">
      <c r="C9" s="150">
        <v>20</v>
      </c>
      <c r="D9" s="61">
        <v>1</v>
      </c>
      <c r="E9" s="62">
        <v>113</v>
      </c>
      <c r="F9" s="135">
        <v>126.6</v>
      </c>
      <c r="G9" s="3">
        <v>4.5999999999999943</v>
      </c>
      <c r="H9" s="151">
        <v>3.770491803278686E-2</v>
      </c>
      <c r="I9" t="s">
        <v>113</v>
      </c>
    </row>
    <row r="10" spans="2:9">
      <c r="C10" s="150">
        <v>23</v>
      </c>
      <c r="D10" s="61">
        <v>3</v>
      </c>
      <c r="E10" s="62">
        <v>317</v>
      </c>
      <c r="F10" s="135">
        <v>137.77000000000001</v>
      </c>
      <c r="G10" s="3" t="s">
        <v>88</v>
      </c>
      <c r="H10" s="151"/>
      <c r="I10" t="s">
        <v>114</v>
      </c>
    </row>
    <row r="11" spans="2:9">
      <c r="C11" s="150">
        <v>24</v>
      </c>
      <c r="D11" s="61">
        <v>1</v>
      </c>
      <c r="E11" s="62">
        <v>94</v>
      </c>
      <c r="F11" s="135">
        <v>147</v>
      </c>
      <c r="G11" s="3">
        <v>9.2299999999999898</v>
      </c>
      <c r="H11" s="151">
        <v>6.6995717500181406E-2</v>
      </c>
    </row>
    <row r="12" spans="2:9">
      <c r="C12" s="150">
        <v>25</v>
      </c>
      <c r="D12" s="61">
        <v>1</v>
      </c>
      <c r="E12" s="62">
        <v>114</v>
      </c>
      <c r="F12" s="135">
        <v>130.41</v>
      </c>
      <c r="G12" s="3">
        <v>-16.590000000000003</v>
      </c>
      <c r="H12" s="151">
        <v>-0.11285714285714288</v>
      </c>
    </row>
    <row r="13" spans="2:9">
      <c r="C13" t="s">
        <v>104</v>
      </c>
    </row>
    <row r="14" spans="2:9">
      <c r="C14" t="s">
        <v>109</v>
      </c>
    </row>
  </sheetData>
  <conditionalFormatting sqref="H4:H12">
    <cfRule type="cellIs" dxfId="22" priority="5" stopIfTrue="1" operator="lessThan">
      <formula>0</formula>
    </cfRule>
  </conditionalFormatting>
  <conditionalFormatting sqref="H3">
    <cfRule type="cellIs" dxfId="21" priority="2" stopIfTrue="1" operator="less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30"/>
  <sheetViews>
    <sheetView workbookViewId="0"/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8" width="14" customWidth="1"/>
    <col min="9" max="10" width="19.140625" customWidth="1"/>
    <col min="11" max="11" width="12.5703125" customWidth="1"/>
    <col min="12" max="12" width="14.5703125" customWidth="1"/>
    <col min="13" max="13" width="16.28515625" customWidth="1"/>
  </cols>
  <sheetData>
    <row r="2" spans="2:13">
      <c r="B2" s="123" t="s">
        <v>94</v>
      </c>
      <c r="C2" s="4"/>
      <c r="D2" s="4"/>
      <c r="E2" s="4"/>
      <c r="F2" s="4"/>
      <c r="G2" s="4"/>
      <c r="H2" s="4"/>
      <c r="I2" s="4"/>
    </row>
    <row r="5" spans="2:13" ht="25.5" thickBot="1">
      <c r="B5" s="2"/>
      <c r="C5" s="171" t="s">
        <v>11</v>
      </c>
      <c r="D5" s="171" t="s">
        <v>12</v>
      </c>
      <c r="E5" s="171" t="s">
        <v>13</v>
      </c>
      <c r="F5" s="171" t="s">
        <v>34</v>
      </c>
      <c r="G5" s="172" t="s">
        <v>35</v>
      </c>
      <c r="H5" s="172" t="s">
        <v>105</v>
      </c>
      <c r="I5" s="172"/>
      <c r="J5" s="172" t="s">
        <v>14</v>
      </c>
      <c r="K5" s="172"/>
      <c r="L5" s="173" t="s">
        <v>15</v>
      </c>
      <c r="M5" s="174" t="s">
        <v>16</v>
      </c>
    </row>
    <row r="6" spans="2:13" ht="15.75" thickBot="1">
      <c r="B6" s="133">
        <v>2021</v>
      </c>
      <c r="C6" s="136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136">
        <v>1</v>
      </c>
      <c r="J6" s="5">
        <v>309019</v>
      </c>
      <c r="K6" s="137" t="s">
        <v>17</v>
      </c>
      <c r="L6" s="5"/>
      <c r="M6" s="151"/>
    </row>
    <row r="7" spans="2:13">
      <c r="B7" s="7"/>
      <c r="C7" s="136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136">
        <v>2</v>
      </c>
      <c r="J7" s="5">
        <v>296993</v>
      </c>
      <c r="K7" s="137" t="s">
        <v>17</v>
      </c>
      <c r="L7" s="5">
        <v>-12026</v>
      </c>
      <c r="M7" s="151">
        <v>-3.891670091483046E-2</v>
      </c>
    </row>
    <row r="8" spans="2:13">
      <c r="B8" s="2"/>
      <c r="C8" s="136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136">
        <v>3</v>
      </c>
      <c r="J8" s="5">
        <f>SUM(D8:H8)</f>
        <v>293464</v>
      </c>
      <c r="K8" s="137" t="s">
        <v>17</v>
      </c>
      <c r="L8" s="5">
        <v>-3529</v>
      </c>
      <c r="M8" s="151">
        <v>-1.1882434939543995E-2</v>
      </c>
    </row>
    <row r="9" spans="2:13">
      <c r="B9" s="2"/>
      <c r="C9" s="136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136">
        <v>4</v>
      </c>
      <c r="J9" s="5">
        <v>271962</v>
      </c>
      <c r="K9" s="137" t="s">
        <v>17</v>
      </c>
      <c r="L9" s="5">
        <v>-21502</v>
      </c>
      <c r="M9" s="151">
        <v>-7.3269634435569664E-2</v>
      </c>
    </row>
    <row r="10" spans="2:13">
      <c r="B10" s="2"/>
      <c r="C10" s="136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136">
        <v>5</v>
      </c>
      <c r="J10" s="5">
        <v>253385</v>
      </c>
      <c r="K10" s="137" t="s">
        <v>17</v>
      </c>
      <c r="L10" s="5">
        <v>-18577</v>
      </c>
      <c r="M10" s="151">
        <v>-6.8307337054441475E-2</v>
      </c>
    </row>
    <row r="11" spans="2:13">
      <c r="B11" s="2"/>
      <c r="C11" s="136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136">
        <v>6</v>
      </c>
      <c r="J11" s="5">
        <v>268811</v>
      </c>
      <c r="K11" s="137" t="s">
        <v>17</v>
      </c>
      <c r="L11" s="5">
        <v>15426</v>
      </c>
      <c r="M11" s="151">
        <v>6.087968901079388E-2</v>
      </c>
    </row>
    <row r="12" spans="2:13">
      <c r="C12" s="136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136">
        <v>7</v>
      </c>
      <c r="J12" s="5">
        <f>SUM(D12:H12)</f>
        <v>263315</v>
      </c>
      <c r="K12" s="137" t="s">
        <v>17</v>
      </c>
      <c r="L12" s="5">
        <f t="shared" ref="L12:L13" si="0">J12-J11</f>
        <v>-5496</v>
      </c>
      <c r="M12" s="151">
        <f t="shared" ref="M12:M13" si="1">(J12/J11)-1</f>
        <v>-2.044559188426065E-2</v>
      </c>
    </row>
    <row r="13" spans="2:13">
      <c r="C13" s="136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136">
        <v>8</v>
      </c>
      <c r="J13" s="5">
        <f>SUM(D13:H13)</f>
        <v>283387</v>
      </c>
      <c r="K13" s="137" t="s">
        <v>17</v>
      </c>
      <c r="L13" s="5">
        <f t="shared" si="0"/>
        <v>20072</v>
      </c>
      <c r="M13" s="151">
        <f t="shared" si="1"/>
        <v>7.6228091829178002E-2</v>
      </c>
    </row>
    <row r="14" spans="2:13">
      <c r="C14" s="136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136">
        <v>9</v>
      </c>
      <c r="J14" s="5">
        <v>251698</v>
      </c>
      <c r="K14" s="137" t="s">
        <v>17</v>
      </c>
      <c r="L14" s="5">
        <v>-31689</v>
      </c>
      <c r="M14" s="151">
        <v>-0.11182234894331777</v>
      </c>
    </row>
    <row r="15" spans="2:13">
      <c r="C15" s="136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136">
        <v>10</v>
      </c>
      <c r="J15" s="5">
        <v>290739</v>
      </c>
      <c r="K15" s="137" t="s">
        <v>17</v>
      </c>
      <c r="L15" s="5">
        <v>39041</v>
      </c>
      <c r="M15" s="151">
        <v>0.15511048955494289</v>
      </c>
    </row>
    <row r="16" spans="2:13">
      <c r="C16" s="136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136">
        <v>11</v>
      </c>
      <c r="J16" s="5">
        <v>269510</v>
      </c>
      <c r="K16" s="137" t="s">
        <v>17</v>
      </c>
      <c r="L16" s="5">
        <v>-21229</v>
      </c>
      <c r="M16" s="151">
        <v>-7.3017379849280584E-2</v>
      </c>
    </row>
    <row r="17" spans="3:13">
      <c r="C17" s="136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136">
        <v>12</v>
      </c>
      <c r="J17" s="5">
        <v>298722</v>
      </c>
      <c r="K17" s="137" t="s">
        <v>17</v>
      </c>
      <c r="L17" s="5">
        <v>29212</v>
      </c>
      <c r="M17" s="151">
        <v>0.1083892990983637</v>
      </c>
    </row>
    <row r="18" spans="3:13">
      <c r="C18" s="136">
        <v>13</v>
      </c>
      <c r="D18" s="6">
        <v>93359</v>
      </c>
      <c r="E18" s="5">
        <v>192422</v>
      </c>
      <c r="F18" s="6">
        <v>14923</v>
      </c>
      <c r="G18" s="138">
        <v>755</v>
      </c>
      <c r="H18" s="5"/>
      <c r="I18" s="136">
        <v>13</v>
      </c>
      <c r="J18" s="5">
        <f t="shared" ref="J18" si="2">SUM(D18:H18)</f>
        <v>301459</v>
      </c>
      <c r="K18" s="137" t="s">
        <v>17</v>
      </c>
      <c r="L18" s="5">
        <f t="shared" ref="L18" si="3">J18-J17</f>
        <v>2737</v>
      </c>
      <c r="M18" s="151">
        <f t="shared" ref="M18" si="4">(J18/J17)-1</f>
        <v>9.1623650082686137E-3</v>
      </c>
    </row>
    <row r="19" spans="3:13">
      <c r="C19" s="136">
        <v>14</v>
      </c>
      <c r="D19" s="6">
        <v>45801</v>
      </c>
      <c r="E19" s="5">
        <v>193095</v>
      </c>
      <c r="F19" s="6">
        <v>5459</v>
      </c>
      <c r="G19" s="138">
        <v>0</v>
      </c>
      <c r="H19" s="5"/>
      <c r="I19" s="136">
        <v>14</v>
      </c>
      <c r="J19" s="5">
        <v>244355</v>
      </c>
      <c r="K19" s="137" t="s">
        <v>17</v>
      </c>
      <c r="L19" s="5">
        <v>-57104</v>
      </c>
      <c r="M19" s="151">
        <v>-0.18942542767009773</v>
      </c>
    </row>
    <row r="20" spans="3:13">
      <c r="C20" s="136">
        <v>15</v>
      </c>
      <c r="D20" s="6">
        <v>68260</v>
      </c>
      <c r="E20" s="5">
        <v>207873</v>
      </c>
      <c r="F20" s="6">
        <v>6787</v>
      </c>
      <c r="G20" s="138">
        <v>876</v>
      </c>
      <c r="H20" s="5"/>
      <c r="I20" s="136">
        <v>15</v>
      </c>
      <c r="J20" s="5">
        <v>283796</v>
      </c>
      <c r="K20" s="137" t="s">
        <v>17</v>
      </c>
      <c r="L20" s="5">
        <v>39441</v>
      </c>
      <c r="M20" s="151">
        <v>0.161408606330953</v>
      </c>
    </row>
    <row r="21" spans="3:13">
      <c r="C21" s="136">
        <v>16</v>
      </c>
      <c r="D21" s="6">
        <v>71756</v>
      </c>
      <c r="E21" s="5">
        <v>206455</v>
      </c>
      <c r="F21" s="6">
        <v>9528</v>
      </c>
      <c r="G21" s="138">
        <v>712</v>
      </c>
      <c r="H21" s="138">
        <v>107</v>
      </c>
      <c r="I21" s="136">
        <v>16</v>
      </c>
      <c r="J21" s="5">
        <f t="shared" ref="J21" si="5">SUM(D21:H21)</f>
        <v>288558</v>
      </c>
      <c r="K21" s="137" t="s">
        <v>17</v>
      </c>
      <c r="L21" s="5">
        <f t="shared" ref="L21:L27" si="6">J21-J20</f>
        <v>4762</v>
      </c>
      <c r="M21" s="151">
        <f t="shared" ref="M21:M27" si="7">(J21/J20)-1</f>
        <v>1.677965862802866E-2</v>
      </c>
    </row>
    <row r="22" spans="3:13">
      <c r="C22" s="136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136">
        <v>17</v>
      </c>
      <c r="J22" s="5">
        <f t="shared" ref="J22" si="8">SUM(D22:H22)</f>
        <v>265144</v>
      </c>
      <c r="K22" s="137" t="s">
        <v>17</v>
      </c>
      <c r="L22" s="5">
        <f t="shared" si="6"/>
        <v>-23414</v>
      </c>
      <c r="M22" s="151">
        <f t="shared" si="7"/>
        <v>-8.1141399649290569E-2</v>
      </c>
    </row>
    <row r="23" spans="3:13">
      <c r="C23" s="153">
        <v>18</v>
      </c>
      <c r="D23" s="154">
        <v>54802</v>
      </c>
      <c r="E23" s="156">
        <v>192317</v>
      </c>
      <c r="F23" s="154">
        <v>9233</v>
      </c>
      <c r="G23" s="155">
        <v>337</v>
      </c>
      <c r="H23" s="156"/>
      <c r="I23" s="153">
        <v>18</v>
      </c>
      <c r="J23" s="156">
        <f t="shared" ref="J23" si="9">SUM(D23:H23)</f>
        <v>256689</v>
      </c>
      <c r="K23" s="157" t="s">
        <v>17</v>
      </c>
      <c r="L23" s="156">
        <f t="shared" si="6"/>
        <v>-8455</v>
      </c>
      <c r="M23" s="151">
        <f t="shared" si="7"/>
        <v>-3.1888332377877693E-2</v>
      </c>
    </row>
    <row r="24" spans="3:13">
      <c r="C24" s="153">
        <v>19</v>
      </c>
      <c r="D24" s="154">
        <v>85146</v>
      </c>
      <c r="E24" s="156">
        <v>180513</v>
      </c>
      <c r="F24" s="156">
        <v>16174</v>
      </c>
      <c r="G24" s="156">
        <v>2271</v>
      </c>
      <c r="H24" s="156">
        <v>227</v>
      </c>
      <c r="I24" s="153">
        <v>19</v>
      </c>
      <c r="J24" s="156">
        <f t="shared" ref="J24" si="10">SUM(D24:H24)</f>
        <v>284331</v>
      </c>
      <c r="K24" s="157" t="s">
        <v>17</v>
      </c>
      <c r="L24" s="156">
        <f t="shared" si="6"/>
        <v>27642</v>
      </c>
      <c r="M24" s="151">
        <f t="shared" si="7"/>
        <v>0.10768673375173843</v>
      </c>
    </row>
    <row r="25" spans="3:13">
      <c r="C25" s="153">
        <v>20</v>
      </c>
      <c r="D25" s="154">
        <v>86212</v>
      </c>
      <c r="E25" s="156">
        <v>202776</v>
      </c>
      <c r="F25" s="156">
        <v>14822</v>
      </c>
      <c r="G25" s="156">
        <v>1469</v>
      </c>
      <c r="H25" s="156">
        <v>113</v>
      </c>
      <c r="I25" s="153">
        <v>20</v>
      </c>
      <c r="J25" s="156">
        <f t="shared" ref="J25" si="11">SUM(D25:H25)</f>
        <v>305392</v>
      </c>
      <c r="K25" s="157" t="s">
        <v>17</v>
      </c>
      <c r="L25" s="156">
        <f t="shared" si="6"/>
        <v>21061</v>
      </c>
      <c r="M25" s="151">
        <f t="shared" si="7"/>
        <v>7.4072120169802025E-2</v>
      </c>
    </row>
    <row r="26" spans="3:13">
      <c r="C26" s="153">
        <v>21</v>
      </c>
      <c r="D26" s="154">
        <v>88440</v>
      </c>
      <c r="E26" s="156">
        <v>196404</v>
      </c>
      <c r="F26" s="156">
        <v>19630</v>
      </c>
      <c r="G26" s="156">
        <v>1052</v>
      </c>
      <c r="H26" s="156"/>
      <c r="I26" s="153">
        <v>21</v>
      </c>
      <c r="J26" s="156">
        <f t="shared" ref="J26" si="12">SUM(D26:H26)</f>
        <v>305526</v>
      </c>
      <c r="K26" s="157" t="s">
        <v>17</v>
      </c>
      <c r="L26" s="156">
        <f t="shared" si="6"/>
        <v>134</v>
      </c>
      <c r="M26" s="151">
        <f t="shared" si="7"/>
        <v>4.3878032168498393E-4</v>
      </c>
    </row>
    <row r="27" spans="3:13">
      <c r="C27" s="153">
        <v>22</v>
      </c>
      <c r="D27" s="154">
        <v>81503</v>
      </c>
      <c r="E27" s="156">
        <v>213144</v>
      </c>
      <c r="F27" s="156">
        <v>12408</v>
      </c>
      <c r="G27" s="156">
        <v>935</v>
      </c>
      <c r="H27" s="156"/>
      <c r="I27" s="153">
        <v>22</v>
      </c>
      <c r="J27" s="156">
        <f t="shared" ref="J27" si="13">SUM(D27:H27)</f>
        <v>307990</v>
      </c>
      <c r="K27" s="157" t="s">
        <v>17</v>
      </c>
      <c r="L27" s="156">
        <f t="shared" si="6"/>
        <v>2464</v>
      </c>
      <c r="M27" s="151">
        <f t="shared" si="7"/>
        <v>8.0647800841826545E-3</v>
      </c>
    </row>
    <row r="28" spans="3:13">
      <c r="C28" s="153">
        <v>23</v>
      </c>
      <c r="D28" s="154">
        <v>93067</v>
      </c>
      <c r="E28" s="156">
        <v>208573</v>
      </c>
      <c r="F28" s="156">
        <v>12301</v>
      </c>
      <c r="G28" s="156">
        <v>485</v>
      </c>
      <c r="H28" s="156">
        <v>317</v>
      </c>
      <c r="I28" s="153">
        <v>23</v>
      </c>
      <c r="J28" s="156">
        <v>314743</v>
      </c>
      <c r="K28" s="157" t="s">
        <v>17</v>
      </c>
      <c r="L28" s="156">
        <v>6753</v>
      </c>
      <c r="M28" s="151">
        <v>2.1926036559628548E-2</v>
      </c>
    </row>
    <row r="29" spans="3:13">
      <c r="C29" s="153">
        <v>24</v>
      </c>
      <c r="D29" s="154">
        <v>102159</v>
      </c>
      <c r="E29" s="156">
        <v>192048</v>
      </c>
      <c r="F29" s="156">
        <v>20021</v>
      </c>
      <c r="G29" s="156">
        <v>1304</v>
      </c>
      <c r="H29" s="156">
        <v>94</v>
      </c>
      <c r="I29" s="153">
        <v>24</v>
      </c>
      <c r="J29" s="156">
        <v>315626</v>
      </c>
      <c r="K29" s="157" t="s">
        <v>17</v>
      </c>
      <c r="L29" s="156">
        <v>883</v>
      </c>
      <c r="M29" s="151">
        <v>2.8054635051455445E-3</v>
      </c>
    </row>
    <row r="30" spans="3:13">
      <c r="C30" s="153">
        <v>25</v>
      </c>
      <c r="D30" s="154">
        <f>'[1]cena_zakol_2021 (E)'!BO44</f>
        <v>95457</v>
      </c>
      <c r="E30" s="156">
        <f>'[1]cena_zakol_2021 (S)'!BN44</f>
        <v>178338</v>
      </c>
      <c r="F30" s="156">
        <v>17325</v>
      </c>
      <c r="G30" s="156">
        <v>1188</v>
      </c>
      <c r="H30" s="156">
        <v>114</v>
      </c>
      <c r="I30" s="153">
        <v>25</v>
      </c>
      <c r="J30" s="156">
        <f t="shared" ref="J30" si="14">SUM(D30:H30)</f>
        <v>292422</v>
      </c>
      <c r="K30" s="157" t="s">
        <v>17</v>
      </c>
      <c r="L30" s="156">
        <f t="shared" ref="L30" si="15">J30-J29</f>
        <v>-23204</v>
      </c>
      <c r="M30" s="151">
        <f t="shared" ref="M30" si="16">(J30/J29)-1</f>
        <v>-7.3517390835989405E-2</v>
      </c>
    </row>
  </sheetData>
  <conditionalFormatting sqref="M6:M11">
    <cfRule type="cellIs" dxfId="20" priority="21" stopIfTrue="1" operator="lessThan">
      <formula>0</formula>
    </cfRule>
  </conditionalFormatting>
  <conditionalFormatting sqref="M5">
    <cfRule type="cellIs" dxfId="19" priority="24" stopIfTrue="1" operator="lessThanOrEqual">
      <formula>0</formula>
    </cfRule>
  </conditionalFormatting>
  <conditionalFormatting sqref="M12">
    <cfRule type="cellIs" dxfId="18" priority="19" stopIfTrue="1" operator="lessThan">
      <formula>0</formula>
    </cfRule>
  </conditionalFormatting>
  <conditionalFormatting sqref="M13">
    <cfRule type="cellIs" dxfId="17" priority="18" stopIfTrue="1" operator="lessThan">
      <formula>0</formula>
    </cfRule>
  </conditionalFormatting>
  <conditionalFormatting sqref="M14">
    <cfRule type="cellIs" dxfId="16" priority="17" stopIfTrue="1" operator="lessThan">
      <formula>0</formula>
    </cfRule>
  </conditionalFormatting>
  <conditionalFormatting sqref="M15">
    <cfRule type="cellIs" dxfId="15" priority="16" stopIfTrue="1" operator="lessThan">
      <formula>0</formula>
    </cfRule>
  </conditionalFormatting>
  <conditionalFormatting sqref="M16">
    <cfRule type="cellIs" dxfId="14" priority="15" stopIfTrue="1" operator="lessThan">
      <formula>0</formula>
    </cfRule>
  </conditionalFormatting>
  <conditionalFormatting sqref="M17">
    <cfRule type="cellIs" dxfId="13" priority="14" stopIfTrue="1" operator="lessThan">
      <formula>0</formula>
    </cfRule>
  </conditionalFormatting>
  <conditionalFormatting sqref="M18">
    <cfRule type="cellIs" dxfId="12" priority="13" stopIfTrue="1" operator="lessThan">
      <formula>0</formula>
    </cfRule>
  </conditionalFormatting>
  <conditionalFormatting sqref="M19">
    <cfRule type="cellIs" dxfId="11" priority="12" stopIfTrue="1" operator="lessThan">
      <formula>0</formula>
    </cfRule>
  </conditionalFormatting>
  <conditionalFormatting sqref="M20">
    <cfRule type="cellIs" dxfId="10" priority="11" stopIfTrue="1" operator="lessThan">
      <formula>0</formula>
    </cfRule>
  </conditionalFormatting>
  <conditionalFormatting sqref="M21">
    <cfRule type="cellIs" dxfId="9" priority="10" stopIfTrue="1" operator="lessThan">
      <formula>0</formula>
    </cfRule>
  </conditionalFormatting>
  <conditionalFormatting sqref="M22">
    <cfRule type="cellIs" dxfId="8" priority="9" stopIfTrue="1" operator="lessThan">
      <formula>0</formula>
    </cfRule>
  </conditionalFormatting>
  <conditionalFormatting sqref="M23">
    <cfRule type="cellIs" dxfId="7" priority="8" stopIfTrue="1" operator="lessThan">
      <formula>0</formula>
    </cfRule>
  </conditionalFormatting>
  <conditionalFormatting sqref="M24">
    <cfRule type="cellIs" dxfId="6" priority="7" stopIfTrue="1" operator="lessThan">
      <formula>0</formula>
    </cfRule>
  </conditionalFormatting>
  <conditionalFormatting sqref="M25">
    <cfRule type="cellIs" dxfId="5" priority="6" stopIfTrue="1" operator="lessThan">
      <formula>0</formula>
    </cfRule>
  </conditionalFormatting>
  <conditionalFormatting sqref="M26">
    <cfRule type="cellIs" dxfId="4" priority="5" stopIfTrue="1" operator="lessThan">
      <formula>0</formula>
    </cfRule>
  </conditionalFormatting>
  <conditionalFormatting sqref="M27">
    <cfRule type="cellIs" dxfId="3" priority="4" stopIfTrue="1" operator="lessThan">
      <formula>0</formula>
    </cfRule>
  </conditionalFormatting>
  <conditionalFormatting sqref="M28">
    <cfRule type="cellIs" dxfId="2" priority="3" stopIfTrue="1" operator="lessThan">
      <formula>0</formula>
    </cfRule>
  </conditionalFormatting>
  <conditionalFormatting sqref="M29">
    <cfRule type="cellIs" dxfId="1" priority="2" stopIfTrue="1" operator="lessThan">
      <formula>0</formula>
    </cfRule>
  </conditionalFormatting>
  <conditionalFormatting sqref="M30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B123"/>
  <sheetViews>
    <sheetView workbookViewId="0"/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</cols>
  <sheetData>
    <row r="2" spans="2:8" ht="17.25">
      <c r="B2" s="123" t="s">
        <v>112</v>
      </c>
    </row>
    <row r="3" spans="2:8">
      <c r="B3" s="175"/>
    </row>
    <row r="4" spans="2:8" ht="17.25">
      <c r="B4" t="s">
        <v>85</v>
      </c>
    </row>
    <row r="5" spans="2:8">
      <c r="B5" t="s">
        <v>110</v>
      </c>
    </row>
    <row r="6" spans="2:8" ht="15.75" thickBot="1"/>
    <row r="7" spans="2:8" ht="15.75" thickBot="1">
      <c r="B7" s="158"/>
      <c r="C7" s="177" t="s">
        <v>39</v>
      </c>
      <c r="D7" s="178" t="s">
        <v>15</v>
      </c>
      <c r="E7" s="179" t="s">
        <v>16</v>
      </c>
      <c r="F7" s="177" t="s">
        <v>40</v>
      </c>
      <c r="G7" s="178" t="s">
        <v>15</v>
      </c>
      <c r="H7" s="179" t="s">
        <v>16</v>
      </c>
    </row>
    <row r="8" spans="2:8" ht="15.75" thickBot="1">
      <c r="B8" s="164"/>
      <c r="C8" s="185" t="s">
        <v>41</v>
      </c>
      <c r="D8" s="186"/>
      <c r="E8" s="187"/>
      <c r="F8" s="177" t="s">
        <v>41</v>
      </c>
      <c r="G8" s="180"/>
      <c r="H8" s="181"/>
    </row>
    <row r="9" spans="2:8">
      <c r="B9" s="160" t="s">
        <v>42</v>
      </c>
      <c r="C9" s="161">
        <v>146.26</v>
      </c>
      <c r="D9" s="162">
        <v>-8.0000000000012506E-2</v>
      </c>
      <c r="E9" s="163">
        <v>-5.4667213338810416E-4</v>
      </c>
      <c r="F9" s="182">
        <v>156.76</v>
      </c>
      <c r="G9" s="183" t="s">
        <v>88</v>
      </c>
      <c r="H9" s="184"/>
    </row>
    <row r="10" spans="2:8">
      <c r="B10" s="64" t="s">
        <v>43</v>
      </c>
      <c r="C10" s="65">
        <v>181.45000000000002</v>
      </c>
      <c r="D10" s="66">
        <v>1.9531000000000063</v>
      </c>
      <c r="E10" s="118">
        <v>1.0880967860726232E-2</v>
      </c>
      <c r="F10" s="65" t="s">
        <v>88</v>
      </c>
      <c r="G10" s="66"/>
      <c r="H10" s="118"/>
    </row>
    <row r="11" spans="2:8">
      <c r="B11" s="64" t="s">
        <v>44</v>
      </c>
      <c r="C11" s="65">
        <v>155.84620000000001</v>
      </c>
      <c r="D11" s="66">
        <v>-0.51650000000000773</v>
      </c>
      <c r="E11" s="118">
        <v>-3.3032174553139226E-3</v>
      </c>
      <c r="F11" s="65">
        <v>159.77379999999999</v>
      </c>
      <c r="G11" s="67">
        <v>-0.33160000000000878</v>
      </c>
      <c r="H11" s="68">
        <v>-2.0711356393976477E-3</v>
      </c>
    </row>
    <row r="12" spans="2:8">
      <c r="B12" s="64" t="s">
        <v>45</v>
      </c>
      <c r="C12" s="65">
        <v>176.6987</v>
      </c>
      <c r="D12" s="66">
        <v>1.4812000000000012</v>
      </c>
      <c r="E12" s="118">
        <v>8.4534935152025259E-3</v>
      </c>
      <c r="F12" s="65">
        <v>181.53980000000001</v>
      </c>
      <c r="G12" s="67">
        <v>0.1366000000000156</v>
      </c>
      <c r="H12" s="68">
        <v>7.5301868985788722E-4</v>
      </c>
    </row>
    <row r="13" spans="2:8">
      <c r="B13" s="64" t="s">
        <v>46</v>
      </c>
      <c r="C13" s="65">
        <v>157.05000000000001</v>
      </c>
      <c r="D13" s="66">
        <v>-5.2199999999999989</v>
      </c>
      <c r="E13" s="118">
        <v>-3.2168607875762589E-2</v>
      </c>
      <c r="F13" s="65">
        <v>160.65</v>
      </c>
      <c r="G13" s="67">
        <v>-4.7299999999999898</v>
      </c>
      <c r="H13" s="68">
        <v>-2.860079816180916E-2</v>
      </c>
    </row>
    <row r="14" spans="2:8">
      <c r="B14" s="64" t="s">
        <v>47</v>
      </c>
      <c r="C14" s="65">
        <v>157.67000000000002</v>
      </c>
      <c r="D14" s="66">
        <v>0.40000000000000568</v>
      </c>
      <c r="E14" s="118">
        <v>2.5433967063013263E-3</v>
      </c>
      <c r="F14" s="65">
        <v>162.43</v>
      </c>
      <c r="G14" s="67">
        <v>0.28999999999999204</v>
      </c>
      <c r="H14" s="68">
        <v>1.7885777722954632E-3</v>
      </c>
    </row>
    <row r="15" spans="2:8">
      <c r="B15" s="64" t="s">
        <v>48</v>
      </c>
      <c r="C15" s="65" t="s">
        <v>88</v>
      </c>
      <c r="D15" s="66"/>
      <c r="E15" s="118"/>
      <c r="F15" s="65" t="s">
        <v>88</v>
      </c>
      <c r="G15" s="66"/>
      <c r="H15" s="118"/>
    </row>
    <row r="16" spans="2:8">
      <c r="B16" s="64" t="s">
        <v>49</v>
      </c>
      <c r="C16" s="65">
        <v>190.16</v>
      </c>
      <c r="D16" s="66">
        <v>1.3100000000000023</v>
      </c>
      <c r="E16" s="118">
        <v>6.9367222663490047E-3</v>
      </c>
      <c r="F16" s="65">
        <v>199.51</v>
      </c>
      <c r="G16" s="67">
        <v>1.3299999999999841</v>
      </c>
      <c r="H16" s="68">
        <v>6.7110707437683104E-3</v>
      </c>
    </row>
    <row r="17" spans="2:8">
      <c r="B17" s="64" t="s">
        <v>50</v>
      </c>
      <c r="C17" s="65">
        <v>167</v>
      </c>
      <c r="D17" s="66">
        <v>0</v>
      </c>
      <c r="E17" s="118">
        <v>0</v>
      </c>
      <c r="F17" s="65">
        <v>174</v>
      </c>
      <c r="G17" s="176" t="s">
        <v>88</v>
      </c>
      <c r="H17" s="68"/>
    </row>
    <row r="18" spans="2:8">
      <c r="B18" s="64" t="s">
        <v>51</v>
      </c>
      <c r="C18" s="65">
        <v>151.5856</v>
      </c>
      <c r="D18" s="66">
        <v>1.4107999999999947</v>
      </c>
      <c r="E18" s="118">
        <v>9.3943857424814148E-3</v>
      </c>
      <c r="F18" s="65">
        <v>147.9828</v>
      </c>
      <c r="G18" s="67">
        <v>1.0088999999999828</v>
      </c>
      <c r="H18" s="68">
        <v>6.8644841022793557E-3</v>
      </c>
    </row>
    <row r="19" spans="2:8">
      <c r="B19" s="64" t="s">
        <v>52</v>
      </c>
      <c r="C19" s="65">
        <v>167.12</v>
      </c>
      <c r="D19" s="66">
        <v>-0.13999999999998636</v>
      </c>
      <c r="E19" s="118">
        <v>-8.3702020805920263E-4</v>
      </c>
      <c r="F19" s="65">
        <v>167.84</v>
      </c>
      <c r="G19" s="66">
        <v>-0.15999999999999659</v>
      </c>
      <c r="H19" s="118">
        <v>-9.5238095238092679E-4</v>
      </c>
    </row>
    <row r="20" spans="2:8">
      <c r="B20" s="64" t="s">
        <v>53</v>
      </c>
      <c r="C20" s="65" t="s">
        <v>88</v>
      </c>
      <c r="D20" s="66"/>
      <c r="E20" s="118"/>
      <c r="F20" s="65" t="s">
        <v>88</v>
      </c>
      <c r="G20" s="66"/>
      <c r="H20" s="118"/>
    </row>
    <row r="21" spans="2:8">
      <c r="B21" s="64" t="s">
        <v>54</v>
      </c>
      <c r="C21" s="65">
        <v>198.94</v>
      </c>
      <c r="D21" s="66">
        <v>12.919999999999987</v>
      </c>
      <c r="E21" s="118">
        <v>6.9454897322868359E-2</v>
      </c>
      <c r="F21" s="65" t="s">
        <v>88</v>
      </c>
      <c r="G21" s="66"/>
      <c r="H21" s="118"/>
    </row>
    <row r="22" spans="2:8">
      <c r="B22" s="64" t="s">
        <v>55</v>
      </c>
      <c r="C22" s="65">
        <v>178.78</v>
      </c>
      <c r="D22" s="66">
        <v>3.1999999999999886</v>
      </c>
      <c r="E22" s="118">
        <v>1.8225310399817785E-2</v>
      </c>
      <c r="F22" s="65">
        <v>172.88</v>
      </c>
      <c r="G22" s="67">
        <v>1.9599999999999795</v>
      </c>
      <c r="H22" s="68">
        <v>1.1467353147671222E-2</v>
      </c>
    </row>
    <row r="23" spans="2:8">
      <c r="B23" s="64" t="s">
        <v>56</v>
      </c>
      <c r="C23" s="65">
        <v>165.79</v>
      </c>
      <c r="D23" s="66">
        <v>-0.15000000000000568</v>
      </c>
      <c r="E23" s="118">
        <v>-9.0394118356040831E-4</v>
      </c>
      <c r="F23" s="65">
        <v>168.77</v>
      </c>
      <c r="G23" s="67">
        <v>0.43000000000000682</v>
      </c>
      <c r="H23" s="68">
        <v>2.554354282998661E-3</v>
      </c>
    </row>
    <row r="24" spans="2:8">
      <c r="B24" s="64" t="s">
        <v>57</v>
      </c>
      <c r="C24" s="65">
        <v>158.94</v>
      </c>
      <c r="D24" s="66">
        <v>-0.36000000000001364</v>
      </c>
      <c r="E24" s="118">
        <v>-2.2598870056498299E-3</v>
      </c>
      <c r="F24" s="65">
        <v>163.91</v>
      </c>
      <c r="G24" s="67">
        <v>-3.3400000000000034</v>
      </c>
      <c r="H24" s="68">
        <v>-1.9970104633781793E-2</v>
      </c>
    </row>
    <row r="25" spans="2:8">
      <c r="B25" s="64" t="s">
        <v>58</v>
      </c>
      <c r="C25" s="65">
        <v>157.57640000000001</v>
      </c>
      <c r="D25" s="66">
        <v>-1.984800000000007</v>
      </c>
      <c r="E25" s="118">
        <v>-1.2439114270887952E-2</v>
      </c>
      <c r="F25" s="65">
        <v>159.40860000000001</v>
      </c>
      <c r="G25" s="67">
        <v>-1.6492000000000075</v>
      </c>
      <c r="H25" s="68">
        <v>-1.0239802108311435E-2</v>
      </c>
    </row>
    <row r="26" spans="2:8">
      <c r="B26" s="64" t="s">
        <v>59</v>
      </c>
      <c r="C26" s="65" t="s">
        <v>88</v>
      </c>
      <c r="D26" s="66"/>
      <c r="E26" s="118"/>
      <c r="F26" s="65" t="s">
        <v>88</v>
      </c>
      <c r="G26" s="66"/>
      <c r="H26" s="118"/>
    </row>
    <row r="27" spans="2:8">
      <c r="B27" s="64" t="s">
        <v>60</v>
      </c>
      <c r="C27" s="65">
        <v>151.42000000000002</v>
      </c>
      <c r="D27" s="66">
        <v>-2.8799999999999955</v>
      </c>
      <c r="E27" s="118">
        <v>-1.8664938431626643E-2</v>
      </c>
      <c r="F27" s="65">
        <v>152.56</v>
      </c>
      <c r="G27" s="67">
        <v>-2.8799999999999955</v>
      </c>
      <c r="H27" s="68">
        <v>-1.8528049408131686E-2</v>
      </c>
    </row>
    <row r="28" spans="2:8">
      <c r="B28" s="64" t="s">
        <v>61</v>
      </c>
      <c r="C28" s="65">
        <v>172.36</v>
      </c>
      <c r="D28" s="66">
        <v>-0.95999999999997954</v>
      </c>
      <c r="E28" s="118">
        <v>-5.5388876067388182E-3</v>
      </c>
      <c r="F28" s="65">
        <v>183.93</v>
      </c>
      <c r="G28" s="67">
        <v>-1.4000000000000057</v>
      </c>
      <c r="H28" s="68">
        <v>-7.5540926995090185E-3</v>
      </c>
    </row>
    <row r="29" spans="2:8">
      <c r="B29" s="64" t="s">
        <v>62</v>
      </c>
      <c r="C29" s="65">
        <v>156.06380000000001</v>
      </c>
      <c r="D29" s="66">
        <v>-6.1195999999999913</v>
      </c>
      <c r="E29" s="118">
        <v>-3.7732591621583933E-2</v>
      </c>
      <c r="F29" s="65">
        <v>158.09350000000001</v>
      </c>
      <c r="G29" s="66">
        <v>-7.1734000000000151</v>
      </c>
      <c r="H29" s="118">
        <v>-4.3404940735259245E-2</v>
      </c>
    </row>
    <row r="30" spans="2:8">
      <c r="B30" s="64" t="s">
        <v>63</v>
      </c>
      <c r="C30" s="65">
        <v>201</v>
      </c>
      <c r="D30" s="66">
        <v>1</v>
      </c>
      <c r="E30" s="118">
        <v>4.9999999999998934E-3</v>
      </c>
      <c r="F30" s="65">
        <v>203</v>
      </c>
      <c r="G30" s="176" t="s">
        <v>88</v>
      </c>
      <c r="H30" s="68"/>
    </row>
    <row r="31" spans="2:8">
      <c r="B31" s="64" t="s">
        <v>64</v>
      </c>
      <c r="C31" s="65">
        <v>155.2689</v>
      </c>
      <c r="D31" s="66">
        <v>5.890199999999993</v>
      </c>
      <c r="E31" s="118">
        <v>3.9431324546270519E-2</v>
      </c>
      <c r="F31" s="65">
        <v>156.93860000000001</v>
      </c>
      <c r="G31" s="67">
        <v>5.8389999999999986</v>
      </c>
      <c r="H31" s="68">
        <v>3.864338489314334E-2</v>
      </c>
    </row>
    <row r="32" spans="2:8">
      <c r="B32" s="69" t="s">
        <v>65</v>
      </c>
      <c r="C32" s="65">
        <v>177.20000000000002</v>
      </c>
      <c r="D32" s="66">
        <v>-1.4399999999999977</v>
      </c>
      <c r="E32" s="118">
        <v>-8.0609046126287609E-3</v>
      </c>
      <c r="F32" s="65">
        <v>192.14000000000001</v>
      </c>
      <c r="G32" s="67">
        <v>-1.3100000000000023</v>
      </c>
      <c r="H32" s="68">
        <v>-6.7717756526234352E-3</v>
      </c>
    </row>
    <row r="33" spans="1:100">
      <c r="B33" s="64" t="s">
        <v>66</v>
      </c>
      <c r="C33" s="65">
        <v>153.92000000000002</v>
      </c>
      <c r="D33" s="66">
        <v>0.90000000000000568</v>
      </c>
      <c r="E33" s="118">
        <v>5.8815841066528485E-3</v>
      </c>
      <c r="F33" s="65">
        <v>155.19</v>
      </c>
      <c r="G33" s="67">
        <v>-0.78000000000000114</v>
      </c>
      <c r="H33" s="68">
        <v>-5.0009617234083592E-3</v>
      </c>
    </row>
    <row r="34" spans="1:100">
      <c r="B34" s="64" t="s">
        <v>67</v>
      </c>
      <c r="C34" s="65">
        <v>158.97</v>
      </c>
      <c r="D34" s="66">
        <v>0.69999999999998863</v>
      </c>
      <c r="E34" s="118">
        <v>4.4228217602830799E-3</v>
      </c>
      <c r="F34" s="65">
        <v>166.51</v>
      </c>
      <c r="G34" s="67">
        <v>0.25</v>
      </c>
      <c r="H34" s="68">
        <v>1.5036689522434088E-3</v>
      </c>
    </row>
    <row r="35" spans="1:100">
      <c r="B35" s="64" t="s">
        <v>68</v>
      </c>
      <c r="C35" s="65">
        <v>199.46700000000001</v>
      </c>
      <c r="D35" s="66">
        <v>2.1631000000000142</v>
      </c>
      <c r="E35" s="118">
        <v>1.0963290639465439E-2</v>
      </c>
      <c r="F35" s="65">
        <v>201.9308</v>
      </c>
      <c r="G35" s="67">
        <v>1.5485999999999933</v>
      </c>
      <c r="H35" s="68">
        <v>7.7282313498903132E-3</v>
      </c>
    </row>
    <row r="36" spans="1:100">
      <c r="B36" s="170"/>
      <c r="C36" s="165"/>
      <c r="D36" s="166"/>
      <c r="E36" s="167"/>
      <c r="F36" s="165"/>
      <c r="G36" s="168"/>
      <c r="H36" s="169"/>
    </row>
    <row r="37" spans="1:100" ht="15.75" thickBot="1">
      <c r="B37" s="70" t="s">
        <v>69</v>
      </c>
      <c r="C37" s="119">
        <v>0</v>
      </c>
      <c r="D37" s="120">
        <v>-166.12623879310345</v>
      </c>
      <c r="E37" s="159">
        <v>-1</v>
      </c>
      <c r="F37" s="119">
        <v>175.40114802446854</v>
      </c>
      <c r="G37" s="121">
        <v>-1.2179863517849867</v>
      </c>
      <c r="H37" s="122">
        <v>-6.8961177739117474E-3</v>
      </c>
    </row>
    <row r="38" spans="1:100">
      <c r="B38" s="71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75">
      <c r="A44" s="72" t="s">
        <v>72</v>
      </c>
      <c r="F44" s="73"/>
    </row>
    <row r="45" spans="1:100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5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</row>
    <row r="46" spans="1:100">
      <c r="A46" s="76"/>
      <c r="B46" s="78">
        <v>2020</v>
      </c>
      <c r="C46" s="78">
        <v>2021</v>
      </c>
    </row>
    <row r="47" spans="1:100">
      <c r="A47" s="77" t="s">
        <v>73</v>
      </c>
      <c r="B47" s="78">
        <v>53</v>
      </c>
      <c r="C47" s="78">
        <v>1</v>
      </c>
      <c r="D47" s="78">
        <v>2</v>
      </c>
      <c r="E47" s="78">
        <v>3</v>
      </c>
      <c r="F47" s="78">
        <v>4</v>
      </c>
      <c r="G47" s="78">
        <v>5</v>
      </c>
      <c r="H47" s="78">
        <v>6</v>
      </c>
      <c r="I47" s="78">
        <v>7</v>
      </c>
      <c r="J47" s="78">
        <v>8</v>
      </c>
      <c r="K47" s="78">
        <v>9</v>
      </c>
      <c r="L47" s="78">
        <v>10</v>
      </c>
      <c r="M47" s="78">
        <v>11</v>
      </c>
      <c r="N47" s="78">
        <v>12</v>
      </c>
      <c r="O47" s="78">
        <v>13</v>
      </c>
      <c r="P47" s="78">
        <v>14</v>
      </c>
      <c r="Q47" s="78">
        <v>15</v>
      </c>
      <c r="R47" s="78">
        <v>16</v>
      </c>
      <c r="S47" s="78">
        <v>17</v>
      </c>
      <c r="T47" s="78">
        <v>18</v>
      </c>
      <c r="U47" s="78">
        <v>19</v>
      </c>
      <c r="V47" s="78">
        <v>20</v>
      </c>
      <c r="W47" s="78">
        <v>21</v>
      </c>
      <c r="X47" s="78">
        <v>22</v>
      </c>
      <c r="Y47" s="78">
        <v>23</v>
      </c>
      <c r="Z47" s="78">
        <v>24</v>
      </c>
    </row>
    <row r="48" spans="1:100">
      <c r="A48" s="79" t="s">
        <v>74</v>
      </c>
      <c r="B48" s="80">
        <v>127.97630417532197</v>
      </c>
      <c r="C48" s="80">
        <v>127.65270482966349</v>
      </c>
      <c r="D48" s="80">
        <v>128.01515799750726</v>
      </c>
      <c r="E48" s="80">
        <v>128.0031819173245</v>
      </c>
      <c r="F48" s="80">
        <v>127.89378149148314</v>
      </c>
      <c r="G48" s="80">
        <v>128.42514867054425</v>
      </c>
      <c r="H48" s="80">
        <v>129.44885446614043</v>
      </c>
      <c r="I48" s="80">
        <v>131.08417556086417</v>
      </c>
      <c r="J48" s="80">
        <v>135.69320090361447</v>
      </c>
      <c r="K48" s="80">
        <v>142.13449773577068</v>
      </c>
      <c r="L48" s="80">
        <v>149.86153095139179</v>
      </c>
      <c r="M48" s="80">
        <v>155.32657498961362</v>
      </c>
      <c r="N48" s="80">
        <v>155.98767802243452</v>
      </c>
      <c r="O48" s="80">
        <v>156.6044115392605</v>
      </c>
      <c r="P48" s="80">
        <v>157.12920333402579</v>
      </c>
      <c r="Q48" s="80">
        <v>157.50377127129207</v>
      </c>
      <c r="R48" s="80">
        <v>156.51517225799753</v>
      </c>
      <c r="S48" s="80">
        <v>154.03815093477354</v>
      </c>
      <c r="T48" s="80">
        <v>154.07625100747822</v>
      </c>
      <c r="U48" s="80">
        <v>155.74865615911921</v>
      </c>
      <c r="V48" s="80">
        <v>160.85462858329871</v>
      </c>
      <c r="W48" s="80">
        <v>165.27</v>
      </c>
      <c r="X48" s="80">
        <v>165.75</v>
      </c>
      <c r="Y48" s="80">
        <v>166.12623879310345</v>
      </c>
      <c r="Z48" s="80">
        <v>163.66358179268801</v>
      </c>
    </row>
    <row r="49" spans="1:106">
      <c r="A49" s="79" t="s">
        <v>75</v>
      </c>
      <c r="B49" s="80">
        <v>199.38380000000001</v>
      </c>
      <c r="C49" s="80">
        <v>199.64320000000001</v>
      </c>
      <c r="D49" s="80">
        <v>197.76580000000001</v>
      </c>
      <c r="E49" s="80">
        <v>198.03970000000001</v>
      </c>
      <c r="F49" s="80">
        <v>197.56190000000001</v>
      </c>
      <c r="G49" s="80">
        <v>198.52080000000001</v>
      </c>
      <c r="H49" s="80">
        <v>198.6875</v>
      </c>
      <c r="I49" s="80">
        <v>199.22650000000002</v>
      </c>
      <c r="J49" s="80">
        <v>197.4837</v>
      </c>
      <c r="K49" s="80">
        <v>197.44320000000002</v>
      </c>
      <c r="L49" s="80">
        <v>196.97300000000001</v>
      </c>
      <c r="M49" s="80">
        <v>196.8955</v>
      </c>
      <c r="N49" s="80">
        <v>196.2903</v>
      </c>
      <c r="O49" s="80">
        <v>194.904</v>
      </c>
      <c r="P49" s="80">
        <v>196.70420000000001</v>
      </c>
      <c r="Q49" s="80">
        <v>197.0025</v>
      </c>
      <c r="R49" s="80">
        <v>196.40620000000001</v>
      </c>
      <c r="S49" s="80">
        <v>196.99030000000002</v>
      </c>
      <c r="T49" s="80">
        <v>196.4648</v>
      </c>
      <c r="U49" s="80">
        <v>196.19490000000002</v>
      </c>
      <c r="V49" s="80">
        <v>198.64350000000002</v>
      </c>
      <c r="W49" s="80">
        <v>198.2</v>
      </c>
      <c r="X49" s="80">
        <v>199</v>
      </c>
      <c r="Y49" s="80">
        <v>200</v>
      </c>
      <c r="Z49" s="80">
        <v>201</v>
      </c>
    </row>
    <row r="50" spans="1:106">
      <c r="A50" s="79" t="s">
        <v>76</v>
      </c>
      <c r="B50" s="80">
        <v>86.8</v>
      </c>
      <c r="C50" s="80">
        <v>87.8</v>
      </c>
      <c r="D50" s="80">
        <v>102.99000000000001</v>
      </c>
      <c r="E50" s="80">
        <v>103</v>
      </c>
      <c r="F50" s="80">
        <v>102.83</v>
      </c>
      <c r="G50" s="80">
        <v>104.68</v>
      </c>
      <c r="H50" s="80">
        <v>106.21000000000001</v>
      </c>
      <c r="I50" s="80">
        <v>109.06</v>
      </c>
      <c r="J50" s="80">
        <v>112.48</v>
      </c>
      <c r="K50" s="80">
        <v>123.86</v>
      </c>
      <c r="L50" s="80">
        <v>130.71080000000001</v>
      </c>
      <c r="M50" s="80">
        <v>137.3066</v>
      </c>
      <c r="N50" s="80">
        <v>138.50740000000002</v>
      </c>
      <c r="O50" s="80">
        <v>139.40219999999999</v>
      </c>
      <c r="P50" s="80">
        <v>139.99</v>
      </c>
      <c r="Q50" s="80">
        <v>140.22999999999999</v>
      </c>
      <c r="R50" s="80">
        <v>139.05000000000001</v>
      </c>
      <c r="S50" s="80">
        <v>132.97999999999999</v>
      </c>
      <c r="T50" s="80">
        <v>129.62</v>
      </c>
      <c r="U50" s="80">
        <v>130.4</v>
      </c>
      <c r="V50" s="80">
        <v>127.03</v>
      </c>
      <c r="W50" s="80">
        <v>145.02000000000001</v>
      </c>
      <c r="X50" s="80">
        <v>145.66</v>
      </c>
      <c r="Y50" s="80">
        <v>146.34</v>
      </c>
      <c r="Z50" s="80">
        <v>146.26</v>
      </c>
    </row>
    <row r="51" spans="1:106">
      <c r="A51" s="79" t="s">
        <v>77</v>
      </c>
      <c r="B51" s="80">
        <v>140</v>
      </c>
      <c r="C51" s="80">
        <v>139</v>
      </c>
      <c r="D51" s="80">
        <v>139.20000000000002</v>
      </c>
      <c r="E51" s="80">
        <v>139.02000000000001</v>
      </c>
      <c r="F51" s="80">
        <v>140.33000000000001</v>
      </c>
      <c r="G51" s="80">
        <v>139.39000000000001</v>
      </c>
      <c r="H51" s="80">
        <v>139.51</v>
      </c>
      <c r="I51" s="134">
        <v>143.63</v>
      </c>
      <c r="J51" s="134">
        <v>145.29</v>
      </c>
      <c r="K51" s="80">
        <v>154.51</v>
      </c>
      <c r="L51" s="80">
        <v>162.77000000000001</v>
      </c>
      <c r="M51" s="80">
        <v>169.33</v>
      </c>
      <c r="N51" s="80">
        <v>170.58</v>
      </c>
      <c r="O51" s="80">
        <v>169.91</v>
      </c>
      <c r="P51" s="80">
        <v>170.99</v>
      </c>
      <c r="Q51" s="80">
        <v>169.28</v>
      </c>
      <c r="R51" s="80">
        <v>169.18</v>
      </c>
      <c r="S51" s="80">
        <v>166.25</v>
      </c>
      <c r="T51" s="80">
        <v>164.36</v>
      </c>
      <c r="U51" s="80">
        <v>165.44</v>
      </c>
      <c r="V51" s="80">
        <v>168.37</v>
      </c>
      <c r="W51" s="80">
        <v>174.21</v>
      </c>
      <c r="X51" s="80">
        <v>175.17000000000002</v>
      </c>
      <c r="Y51" s="80">
        <v>178.64000000000001</v>
      </c>
      <c r="Z51" s="80">
        <v>177.20000000000002</v>
      </c>
    </row>
    <row r="52" spans="1:106">
      <c r="A52" s="82"/>
      <c r="B52" s="83"/>
      <c r="C52" s="83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75">
      <c r="A57" s="72" t="s">
        <v>79</v>
      </c>
      <c r="F57" s="85"/>
    </row>
    <row r="59" spans="1:106">
      <c r="B59" s="78">
        <v>2020</v>
      </c>
    </row>
    <row r="60" spans="1:106">
      <c r="A60" s="86" t="s">
        <v>73</v>
      </c>
      <c r="B60" s="78">
        <v>53</v>
      </c>
      <c r="C60" s="78">
        <v>1</v>
      </c>
      <c r="D60" s="78">
        <v>2</v>
      </c>
      <c r="E60" s="78">
        <v>3</v>
      </c>
      <c r="F60" s="78">
        <v>4</v>
      </c>
      <c r="G60" s="78">
        <v>5</v>
      </c>
      <c r="H60" s="78">
        <v>6</v>
      </c>
      <c r="I60" s="78">
        <v>7</v>
      </c>
      <c r="J60" s="78">
        <v>8</v>
      </c>
      <c r="K60" s="78">
        <v>9</v>
      </c>
      <c r="L60" s="78">
        <v>10</v>
      </c>
      <c r="M60" s="78">
        <v>11</v>
      </c>
      <c r="N60" s="78">
        <v>12</v>
      </c>
      <c r="O60" s="78">
        <v>13</v>
      </c>
      <c r="P60" s="78">
        <v>14</v>
      </c>
      <c r="Q60" s="78">
        <v>15</v>
      </c>
      <c r="R60" s="78">
        <v>16</v>
      </c>
      <c r="S60" s="78">
        <v>17</v>
      </c>
      <c r="T60" s="78">
        <v>18</v>
      </c>
      <c r="U60" s="78">
        <v>19</v>
      </c>
      <c r="V60" s="78">
        <v>20</v>
      </c>
      <c r="W60" s="78">
        <v>21</v>
      </c>
      <c r="X60" s="78">
        <v>22</v>
      </c>
      <c r="Y60" s="78">
        <v>23</v>
      </c>
      <c r="Z60" s="78">
        <v>24</v>
      </c>
    </row>
    <row r="61" spans="1:106">
      <c r="A61" s="87" t="s">
        <v>74</v>
      </c>
      <c r="B61" s="80">
        <v>133.47850112314481</v>
      </c>
      <c r="C61" s="80">
        <v>133.17084885679904</v>
      </c>
      <c r="D61" s="80">
        <v>134.08724300040114</v>
      </c>
      <c r="E61" s="80">
        <v>133.83301914360209</v>
      </c>
      <c r="F61" s="80">
        <v>133.88043452667469</v>
      </c>
      <c r="G61" s="80">
        <v>133.88286386883274</v>
      </c>
      <c r="H61" s="80">
        <v>134.7476074508624</v>
      </c>
      <c r="I61" s="80">
        <v>136.47123205976737</v>
      </c>
      <c r="J61" s="80">
        <v>140.69964440433199</v>
      </c>
      <c r="K61" s="134">
        <v>147.15464726233455</v>
      </c>
      <c r="L61" s="134">
        <v>155.08478837745687</v>
      </c>
      <c r="M61" s="134">
        <v>161.07013569995993</v>
      </c>
      <c r="N61" s="134">
        <v>163.74695205575608</v>
      </c>
      <c r="O61" s="134">
        <v>165.96238554953871</v>
      </c>
      <c r="P61" s="134">
        <v>166.2566941937425</v>
      </c>
      <c r="Q61" s="134">
        <v>166.48650362013638</v>
      </c>
      <c r="R61" s="134">
        <v>165.98841141195348</v>
      </c>
      <c r="S61" s="134">
        <v>164.78917404733252</v>
      </c>
      <c r="T61" s="134">
        <v>165.04804310068189</v>
      </c>
      <c r="U61" s="134">
        <v>166.65679784396312</v>
      </c>
      <c r="V61" s="134">
        <v>169.79232134977934</v>
      </c>
      <c r="W61" s="134">
        <v>174.5</v>
      </c>
      <c r="X61" s="134">
        <v>175.8506450361011</v>
      </c>
      <c r="Y61" s="134">
        <v>176.61913437625353</v>
      </c>
      <c r="Z61" s="134">
        <v>175.40114802446854</v>
      </c>
    </row>
    <row r="62" spans="1:106">
      <c r="A62" s="87" t="s">
        <v>75</v>
      </c>
      <c r="B62" s="80">
        <v>203.75710000000001</v>
      </c>
      <c r="C62" s="80">
        <v>202.92420000000001</v>
      </c>
      <c r="D62" s="80">
        <v>200.83430000000001</v>
      </c>
      <c r="E62" s="80">
        <v>199.8202</v>
      </c>
      <c r="F62" s="80">
        <v>201.12690000000001</v>
      </c>
      <c r="G62" s="80">
        <v>200.49420000000001</v>
      </c>
      <c r="H62" s="80">
        <v>200.96560000000002</v>
      </c>
      <c r="I62" s="80">
        <v>201.1182</v>
      </c>
      <c r="J62" s="80">
        <v>200.45940000000002</v>
      </c>
      <c r="K62" s="134">
        <v>198.7227</v>
      </c>
      <c r="L62" s="134">
        <v>198.5496</v>
      </c>
      <c r="M62" s="134">
        <v>199.15980000000002</v>
      </c>
      <c r="N62" s="134">
        <v>198.84470000000002</v>
      </c>
      <c r="O62" s="134">
        <v>197.24630000000002</v>
      </c>
      <c r="P62" s="134">
        <v>198.75730000000001</v>
      </c>
      <c r="Q62" s="134">
        <v>199.465</v>
      </c>
      <c r="R62" s="134">
        <v>199.46730000000002</v>
      </c>
      <c r="S62" s="134">
        <v>199.8509</v>
      </c>
      <c r="T62" s="134">
        <v>199.02270000000001</v>
      </c>
      <c r="U62" s="134">
        <v>199.45330000000001</v>
      </c>
      <c r="V62" s="134">
        <v>201.79810000000001</v>
      </c>
      <c r="W62" s="134">
        <v>199.09</v>
      </c>
      <c r="X62" s="134">
        <v>201</v>
      </c>
      <c r="Y62" s="134">
        <v>203</v>
      </c>
      <c r="Z62" s="134">
        <v>203</v>
      </c>
    </row>
    <row r="63" spans="1:106">
      <c r="A63" s="87" t="s">
        <v>76</v>
      </c>
      <c r="B63" s="80">
        <v>97.2</v>
      </c>
      <c r="C63" s="80">
        <v>97.4</v>
      </c>
      <c r="D63" s="80">
        <v>113.37</v>
      </c>
      <c r="E63" s="80">
        <v>111.62560000000001</v>
      </c>
      <c r="F63" s="80">
        <v>109.14590000000001</v>
      </c>
      <c r="G63" s="80">
        <v>111.41380000000001</v>
      </c>
      <c r="H63" s="80">
        <v>111.63300000000001</v>
      </c>
      <c r="I63" s="80">
        <v>115.8066</v>
      </c>
      <c r="J63" s="80">
        <v>118.43300000000001</v>
      </c>
      <c r="K63" s="134">
        <v>126.491</v>
      </c>
      <c r="L63" s="134">
        <v>134.02620000000002</v>
      </c>
      <c r="M63" s="134">
        <v>141.0145</v>
      </c>
      <c r="N63" s="134">
        <v>141.79259999999999</v>
      </c>
      <c r="O63" s="134">
        <v>143.19580000000002</v>
      </c>
      <c r="P63" s="134">
        <v>142.8254</v>
      </c>
      <c r="Q63" s="134">
        <v>144.72230000000002</v>
      </c>
      <c r="R63" s="134">
        <v>142.9127</v>
      </c>
      <c r="S63" s="134">
        <v>137.34569999999999</v>
      </c>
      <c r="T63" s="134">
        <v>137.30799999999999</v>
      </c>
      <c r="U63" s="134">
        <v>137.71</v>
      </c>
      <c r="V63" s="134">
        <v>138.8561</v>
      </c>
      <c r="W63" s="134">
        <v>146.26</v>
      </c>
      <c r="X63" s="134">
        <v>146.40700000000001</v>
      </c>
      <c r="Y63" s="134">
        <v>146.97390000000001</v>
      </c>
      <c r="Z63" s="134">
        <v>147.9828</v>
      </c>
    </row>
    <row r="64" spans="1:106">
      <c r="A64" s="87" t="s">
        <v>77</v>
      </c>
      <c r="B64" s="80">
        <v>153</v>
      </c>
      <c r="C64" s="80">
        <v>153</v>
      </c>
      <c r="D64" s="80">
        <v>154.1</v>
      </c>
      <c r="E64" s="80">
        <v>153.47</v>
      </c>
      <c r="F64" s="80">
        <v>154.31</v>
      </c>
      <c r="G64" s="80">
        <v>154.44</v>
      </c>
      <c r="H64" s="80">
        <v>153.22</v>
      </c>
      <c r="I64" s="80">
        <v>158.19</v>
      </c>
      <c r="J64" s="80">
        <v>160.80000000000001</v>
      </c>
      <c r="K64" s="134">
        <v>168.21</v>
      </c>
      <c r="L64" s="134">
        <v>175.4</v>
      </c>
      <c r="M64" s="134">
        <v>184.85</v>
      </c>
      <c r="N64" s="134">
        <v>184.9</v>
      </c>
      <c r="O64" s="134">
        <v>184.83</v>
      </c>
      <c r="P64" s="134">
        <v>187.11</v>
      </c>
      <c r="Q64" s="134">
        <v>185.42000000000002</v>
      </c>
      <c r="R64" s="134">
        <v>184.52</v>
      </c>
      <c r="S64" s="134">
        <v>180.91</v>
      </c>
      <c r="T64" s="134">
        <v>181.41</v>
      </c>
      <c r="U64" s="134">
        <v>181.22</v>
      </c>
      <c r="V64" s="134">
        <v>185.26</v>
      </c>
      <c r="W64" s="134">
        <v>190.14</v>
      </c>
      <c r="X64" s="134">
        <v>190.88</v>
      </c>
      <c r="Y64" s="134">
        <v>193.45000000000002</v>
      </c>
      <c r="Z64" s="134">
        <v>192.14000000000001</v>
      </c>
    </row>
    <row r="67" spans="2:2">
      <c r="B67" s="4" t="s">
        <v>86</v>
      </c>
    </row>
    <row r="91" spans="2:2">
      <c r="B91" s="4" t="s">
        <v>87</v>
      </c>
    </row>
    <row r="116" spans="2:7">
      <c r="B116" s="4" t="s">
        <v>90</v>
      </c>
    </row>
    <row r="118" spans="2:7" ht="15.75" thickBot="1"/>
    <row r="119" spans="2:7" ht="23.25" thickBot="1">
      <c r="B119" s="88" t="s">
        <v>89</v>
      </c>
      <c r="C119" s="89"/>
      <c r="D119" s="90">
        <v>24</v>
      </c>
      <c r="E119" s="91" t="s">
        <v>80</v>
      </c>
      <c r="F119" s="92" t="s">
        <v>81</v>
      </c>
      <c r="G119" s="93" t="s">
        <v>82</v>
      </c>
    </row>
    <row r="120" spans="2:7">
      <c r="B120" s="94" t="s">
        <v>40</v>
      </c>
      <c r="C120" s="95"/>
      <c r="D120" s="96"/>
      <c r="E120" s="97"/>
      <c r="F120" s="98"/>
      <c r="G120" s="99"/>
    </row>
    <row r="121" spans="2:7">
      <c r="B121" s="100" t="s">
        <v>39</v>
      </c>
      <c r="C121" s="101"/>
      <c r="D121" s="102"/>
      <c r="E121" s="103"/>
      <c r="F121" s="104"/>
      <c r="G121" s="105"/>
    </row>
    <row r="122" spans="2:7" ht="15.75" thickBot="1">
      <c r="B122" s="106" t="s">
        <v>83</v>
      </c>
      <c r="C122" s="107"/>
      <c r="D122" s="108"/>
      <c r="E122" s="109"/>
      <c r="F122" s="110"/>
      <c r="G122" s="111"/>
    </row>
    <row r="123" spans="2:7" ht="15.75" thickBot="1">
      <c r="B123" s="112" t="s">
        <v>84</v>
      </c>
      <c r="C123" s="113"/>
      <c r="D123" s="114"/>
      <c r="E123" s="115"/>
      <c r="F123" s="116"/>
      <c r="G123" s="11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TRŽNO POROČILO</vt:lpstr>
      <vt:lpstr>cena_zakol_2021 (S) </vt:lpstr>
      <vt:lpstr>cena_zakol_2021 (E)</vt:lpstr>
      <vt:lpstr>cena_zakol_2021(U)</vt:lpstr>
      <vt:lpstr>cena_zakol_2021_(R)</vt:lpstr>
      <vt:lpstr>cena_zakol_2021_(O)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2021-06-08T06:55:54Z</cp:lastPrinted>
  <dcterms:created xsi:type="dcterms:W3CDTF">2020-10-02T06:43:47Z</dcterms:created>
  <dcterms:modified xsi:type="dcterms:W3CDTF">2021-06-30T08:01:13Z</dcterms:modified>
</cp:coreProperties>
</file>