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22" i="4" l="1"/>
  <c r="D22" i="4"/>
  <c r="J22" i="4" s="1"/>
  <c r="E21" i="4" l="1"/>
  <c r="D21" i="4"/>
  <c r="J21" i="4" l="1"/>
  <c r="L21" i="4"/>
  <c r="E18" i="4"/>
  <c r="D18" i="4"/>
  <c r="M21" i="4" l="1"/>
  <c r="M22" i="4"/>
  <c r="L22" i="4"/>
  <c r="J18" i="4"/>
  <c r="M18" i="4" s="1"/>
  <c r="J13" i="4"/>
  <c r="H10" i="7"/>
  <c r="G10" i="7"/>
  <c r="H10" i="6"/>
  <c r="G10" i="6"/>
  <c r="I11" i="2"/>
  <c r="H11" i="2"/>
  <c r="I11" i="3"/>
  <c r="H11" i="3"/>
  <c r="L18" i="4" l="1"/>
  <c r="J12" i="4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<sst xmlns="http://schemas.openxmlformats.org/spreadsheetml/2006/main" count="186" uniqueCount="115">
  <si>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</si>
  <si>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</si>
  <si>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</si>
  <si>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</si>
  <si>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</si>
  <si>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</si>
  <si>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</si>
  <si>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</si>
  <si>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</si>
  <si>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</si>
  <si>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</si>
  <si>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</si>
  <si>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</si>
  <si>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</si>
  <si>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</si>
  <si>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</si>
  <si>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</si>
  <si>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</si>
  <si>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</si>
  <si>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</si>
  <si>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</si>
  <si>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</si>
  <si>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</si>
  <si>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</si>
  <si>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</si>
  <si>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</si>
  <si>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</si>
  <si>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</si>
  <si>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</si>
  <si>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</si>
  <si>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</si>
  <si>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</si>
  <si>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</si>
  <si>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</si>
  <si>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</si>
  <si>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</si>
  <si>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</si>
  <si>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</si>
  <si>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</si>
  <si>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</si>
  <si>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</si>
  <si>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</si>
  <si>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</si>
  <si>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</si>
  <si>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</si>
  <si>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</si>
  <si>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</si>
  <si>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</si>
  <si>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</si>
  <si>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</si>
  <si>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</si>
  <si>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</si>
  <si>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</si>
  <si>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</si>
  <si>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</si>
  <si>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</si>
  <si>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</si>
  <si>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</si>
  <si>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</si>
  <si>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</si>
  <si>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</si>
  <si>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</si>
  <si>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</si>
  <si>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</si>
  <si>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</si>
  <si>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</si>
  <si>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</si>
  <si>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</si>
  <si>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</si>
  <si>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</si>
  <si>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</si>
  <si>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</si>
  <si>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</si>
  <si>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</si>
  <si>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</si>
  <si>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</si>
  <si>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</si>
  <si>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</si>
  <si>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</si>
  <si>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</si>
  <si>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</si>
  <si>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</si>
  <si>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</si>
  <si>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</si>
  <si>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</si>
  <si>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</si>
  <si>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</si>
  <si>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</si>
  <si>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</si>
  <si>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</si>
  <si>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</si>
  <si>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</si>
  <si>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</si>
  <si>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</si>
  <si>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</si>
  <si>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</si>
  <si>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</si>
  <si>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</si>
  <si>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</si>
  <si>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</si>
  <si>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</si>
  <si>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</si>
  <si>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</si>
  <si>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</si>
  <si>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</si>
  <si>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</si>
  <si>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</si>
  <si>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GB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</si>
  <si>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</si>
  <si>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</si>
  <si>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</si>
  <si>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</si>
  <si>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Teden: 17. teden (26.04.2021-02.05.2021)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</si>
  <si>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16. teden (19.04.2021-25-04.2021)</t>
    </r>
  </si>
  <si>
    <t>Številka: 3305-5/2021/126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</si>
</sst>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10" fontId="22" fillId="0" borderId="15" xfId="44" applyNumberFormat="1" applyFont="1" applyFill="1" applyBorder="1" applyAlignment="1" applyProtection="1">
      <alignment horizontal="center" wrapText="1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9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166" fontId="22" fillId="36" borderId="20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1" xfId="44" applyNumberFormat="1" applyFont="1" applyFill="1" applyBorder="1" applyAlignment="1" applyProtection="1">
      <alignment horizontal="center"/>
    </xf>
    <xf numFmtId="165" fontId="22" fillId="36" borderId="22" xfId="44" applyNumberFormat="1" applyFont="1" applyFill="1" applyBorder="1" applyAlignment="1" applyProtection="1">
      <alignment horizontal="center"/>
    </xf>
    <xf numFmtId="10" fontId="30" fillId="36" borderId="20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3" xfId="0" applyFont="1" applyFill="1" applyBorder="1" applyAlignment="1" applyProtection="1">
      <alignment horizontal="center"/>
    </xf>
    <xf numFmtId="0" fontId="33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9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23" fillId="35" borderId="14" xfId="0" applyFont="1" applyFill="1" applyBorder="1" applyAlignment="1" applyProtection="1">
      <alignment horizontal="center" wrapText="1"/>
    </xf>
    <xf numFmtId="0" fontId="36" fillId="0" borderId="0" xfId="0" applyFont="1"/>
    <xf numFmtId="0" fontId="23" fillId="35" borderId="25" xfId="0" applyFont="1" applyFill="1" applyBorder="1" applyAlignment="1" applyProtection="1">
      <alignment horizontal="center" wrapText="1"/>
    </xf>
    <xf numFmtId="3" fontId="24" fillId="0" borderId="26" xfId="0" applyNumberFormat="1" applyFont="1" applyFill="1" applyBorder="1" applyAlignment="1" applyProtection="1">
      <alignment horizontal="center" wrapText="1"/>
    </xf>
    <xf numFmtId="165" fontId="24" fillId="0" borderId="26" xfId="0" applyNumberFormat="1" applyFont="1" applyFill="1" applyBorder="1" applyAlignment="1" applyProtection="1">
      <alignment horizontal="center" wrapText="1"/>
    </xf>
    <xf numFmtId="10" fontId="22" fillId="0" borderId="27" xfId="44" applyNumberFormat="1" applyFont="1" applyFill="1" applyBorder="1" applyAlignment="1" applyProtection="1">
      <alignment horizontal="center" wrapText="1"/>
    </xf>
    <xf numFmtId="166" fontId="37" fillId="36" borderId="21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8" xfId="0" applyFont="1" applyFill="1" applyBorder="1" applyAlignment="1" applyProtection="1">
      <alignment horizontal="center" wrapText="1"/>
    </xf>
    <xf numFmtId="4" fontId="24" fillId="35" borderId="28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4" xfId="0" applyFont="1" applyFill="1" applyBorder="1" applyAlignment="1" applyProtection="1">
      <alignment horizontal="center"/>
    </xf>
    <xf numFmtId="2" fontId="39" fillId="37" borderId="29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5" borderId="25" xfId="0" applyFont="1" applyFill="1" applyBorder="1" applyAlignment="1">
      <alignment vertical="center"/>
    </xf>
    <xf numFmtId="0" fontId="42" fillId="35" borderId="26" xfId="0" applyFont="1" applyFill="1" applyBorder="1" applyAlignment="1">
      <alignment horizontal="center" vertical="center"/>
    </xf>
    <xf numFmtId="0" fontId="41" fillId="35" borderId="14" xfId="0" applyFont="1" applyFill="1" applyBorder="1" applyAlignment="1">
      <alignment vertical="center"/>
    </xf>
    <xf numFmtId="0" fontId="42" fillId="35" borderId="17" xfId="0" applyFont="1" applyFill="1" applyBorder="1" applyAlignment="1">
      <alignment horizontal="center" vertical="center"/>
    </xf>
    <xf numFmtId="0" fontId="42" fillId="35" borderId="17" xfId="0" applyFont="1" applyFill="1" applyBorder="1" applyAlignment="1">
      <alignment vertical="center"/>
    </xf>
    <xf numFmtId="0" fontId="42" fillId="39" borderId="30" xfId="0" applyFont="1" applyFill="1" applyBorder="1" applyAlignment="1">
      <alignment vertical="center"/>
    </xf>
    <xf numFmtId="2" fontId="41" fillId="0" borderId="25" xfId="0" applyNumberFormat="1" applyFont="1" applyBorder="1" applyAlignment="1">
      <alignment horizontal="center" vertical="center"/>
    </xf>
    <xf numFmtId="2" fontId="43" fillId="0" borderId="26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/>
    </xf>
    <xf numFmtId="2" fontId="41" fillId="0" borderId="26" xfId="0" applyNumberFormat="1" applyFont="1" applyBorder="1" applyAlignment="1">
      <alignment horizontal="center" vertical="center"/>
    </xf>
    <xf numFmtId="2" fontId="43" fillId="0" borderId="26" xfId="0" applyNumberFormat="1" applyFont="1" applyBorder="1" applyAlignment="1">
      <alignment horizontal="center" vertical="center" wrapText="1"/>
    </xf>
    <xf numFmtId="10" fontId="43" fillId="0" borderId="27" xfId="0" applyNumberFormat="1" applyFont="1" applyBorder="1" applyAlignment="1">
      <alignment horizontal="center" vertical="center" wrapText="1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10" fontId="43" fillId="0" borderId="10" xfId="0" applyNumberFormat="1" applyFont="1" applyBorder="1" applyAlignment="1">
      <alignment horizontal="center" vertical="center"/>
    </xf>
    <xf numFmtId="2" fontId="41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30" xfId="0" applyFont="1" applyFill="1" applyBorder="1" applyAlignment="1">
      <alignment vertical="center"/>
    </xf>
    <xf numFmtId="0" fontId="45" fillId="39" borderId="31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2" xfId="46" applyFont="1" applyBorder="1"/>
    <xf numFmtId="2" fontId="50" fillId="0" borderId="10" xfId="48" applyNumberFormat="1" applyFont="1" applyBorder="1" applyProtection="1"/>
    <xf numFmtId="0" fontId="27" fillId="35" borderId="33" xfId="0" applyFont="1" applyFill="1" applyBorder="1" applyAlignment="1">
      <alignment vertical="center"/>
    </xf>
    <xf numFmtId="0" fontId="27" fillId="35" borderId="34" xfId="0" applyFont="1" applyFill="1" applyBorder="1" applyAlignment="1">
      <alignment vertical="center"/>
    </xf>
    <xf numFmtId="0" fontId="52" fillId="35" borderId="34" xfId="0" applyFont="1" applyFill="1" applyBorder="1" applyAlignment="1">
      <alignment horizontal="center" vertical="center"/>
    </xf>
    <xf numFmtId="0" fontId="53" fillId="35" borderId="34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54" fillId="35" borderId="35" xfId="0" applyFont="1" applyFill="1" applyBorder="1" applyAlignment="1">
      <alignment horizontal="center" vertical="center" wrapText="1"/>
    </xf>
    <xf numFmtId="0" fontId="28" fillId="34" borderId="36" xfId="0" applyFont="1" applyFill="1" applyBorder="1" applyAlignment="1"/>
    <xf numFmtId="0" fontId="28" fillId="34" borderId="37" xfId="0" applyFont="1" applyFill="1" applyBorder="1" applyAlignment="1"/>
    <xf numFmtId="167" fontId="28" fillId="34" borderId="38" xfId="0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168" fontId="28" fillId="34" borderId="41" xfId="47" applyNumberFormat="1" applyFont="1" applyFill="1" applyBorder="1" applyAlignment="1">
      <alignment horizontal="center"/>
    </xf>
    <xf numFmtId="0" fontId="28" fillId="34" borderId="42" xfId="0" applyFont="1" applyFill="1" applyBorder="1" applyAlignment="1"/>
    <xf numFmtId="0" fontId="28" fillId="34" borderId="43" xfId="0" applyFont="1" applyFill="1" applyBorder="1" applyAlignment="1"/>
    <xf numFmtId="167" fontId="28" fillId="34" borderId="44" xfId="0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168" fontId="28" fillId="34" borderId="47" xfId="47" applyNumberFormat="1" applyFont="1" applyFill="1" applyBorder="1" applyAlignment="1">
      <alignment horizontal="center"/>
    </xf>
    <xf numFmtId="0" fontId="28" fillId="34" borderId="48" xfId="0" applyFont="1" applyFill="1" applyBorder="1" applyAlignment="1"/>
    <xf numFmtId="0" fontId="28" fillId="34" borderId="49" xfId="0" applyFont="1" applyFill="1" applyBorder="1" applyAlignment="1"/>
    <xf numFmtId="167" fontId="28" fillId="34" borderId="50" xfId="0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168" fontId="28" fillId="34" borderId="53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9" xfId="0" applyFont="1" applyFill="1" applyBorder="1" applyAlignment="1"/>
    <xf numFmtId="167" fontId="50" fillId="35" borderId="54" xfId="0" applyNumberFormat="1" applyFont="1" applyFill="1" applyBorder="1" applyAlignment="1">
      <alignment horizontal="center"/>
    </xf>
    <xf numFmtId="168" fontId="50" fillId="35" borderId="55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168" fontId="50" fillId="35" borderId="35" xfId="47" applyNumberFormat="1" applyFont="1" applyFill="1" applyBorder="1" applyAlignment="1">
      <alignment horizontal="center"/>
    </xf>
    <xf numFmtId="0" fontId="42" fillId="35" borderId="27" xfId="0" applyFont="1" applyFill="1" applyBorder="1" applyAlignment="1">
      <alignment horizontal="center" vertical="center"/>
    </xf>
    <xf numFmtId="0" fontId="42" fillId="35" borderId="56" xfId="0" applyFont="1" applyFill="1" applyBorder="1" applyAlignment="1">
      <alignment vertic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7" xfId="0" applyNumberFormat="1" applyFont="1" applyBorder="1" applyAlignment="1">
      <alignment horizontal="center" vertical="center"/>
    </xf>
    <xf numFmtId="2" fontId="43" fillId="0" borderId="58" xfId="0" applyNumberFormat="1" applyFont="1" applyBorder="1" applyAlignment="1">
      <alignment horizontal="center" vertical="center"/>
    </xf>
    <xf numFmtId="10" fontId="43" fillId="0" borderId="58" xfId="0" applyNumberFormat="1" applyFont="1" applyBorder="1" applyAlignment="1">
      <alignment horizontal="center" vertical="center"/>
    </xf>
    <xf numFmtId="2" fontId="41" fillId="0" borderId="58" xfId="0" applyNumberFormat="1" applyFont="1" applyBorder="1" applyAlignment="1">
      <alignment horizontal="center" vertical="center"/>
    </xf>
    <xf numFmtId="2" fontId="43" fillId="0" borderId="58" xfId="0" applyNumberFormat="1" applyFont="1" applyBorder="1" applyAlignment="1">
      <alignment horizontal="center" vertical="center" wrapText="1"/>
    </xf>
    <xf numFmtId="10" fontId="43" fillId="0" borderId="59" xfId="0" applyNumberFormat="1" applyFont="1" applyBorder="1" applyAlignment="1">
      <alignment horizontal="center" vertical="center" wrapText="1"/>
    </xf>
    <xf numFmtId="0" fontId="23" fillId="35" borderId="57" xfId="0" applyFont="1" applyFill="1" applyBorder="1" applyAlignment="1" applyProtection="1">
      <alignment horizontal="center" wrapText="1"/>
    </xf>
    <xf numFmtId="3" fontId="24" fillId="0" borderId="58" xfId="0" applyNumberFormat="1" applyFont="1" applyFill="1" applyBorder="1" applyAlignment="1" applyProtection="1">
      <alignment horizontal="center" wrapText="1"/>
    </xf>
    <xf numFmtId="165" fontId="24" fillId="0" borderId="58" xfId="0" applyNumberFormat="1" applyFont="1" applyFill="1" applyBorder="1" applyAlignment="1" applyProtection="1">
      <alignment horizontal="center" wrapText="1"/>
    </xf>
    <xf numFmtId="10" fontId="22" fillId="0" borderId="59" xfId="44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60" xfId="0" applyFont="1" applyFill="1" applyBorder="1" applyAlignment="1" applyProtection="1">
      <alignment horizontal="center"/>
    </xf>
    <xf numFmtId="0" fontId="33" fillId="37" borderId="30" xfId="0" applyFont="1" applyFill="1" applyBorder="1" applyAlignment="1" applyProtection="1">
      <alignment horizontal="center"/>
    </xf>
    <xf numFmtId="0" fontId="20" fillId="37" borderId="30" xfId="0" applyFont="1" applyFill="1" applyBorder="1" applyAlignment="1" applyProtection="1">
      <alignment horizontal="center"/>
    </xf>
    <xf numFmtId="0" fontId="33" fillId="37" borderId="61" xfId="0" applyFont="1" applyFill="1" applyBorder="1" applyAlignment="1" applyProtection="1">
      <alignment horizontal="center"/>
    </xf>
    <xf numFmtId="40" fontId="29" fillId="36" borderId="21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18" fillId="0" borderId="10" xfId="46" applyNumberFormat="1" applyBorder="1"/>
    <xf numFmtId="0" fontId="0" fillId="0" borderId="58" xfId="0" applyBorder="1" applyAlignment="1">
      <alignment horizontal="center"/>
    </xf>
    <xf numFmtId="3" fontId="0" fillId="0" borderId="5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42" fillId="39" borderId="61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0" fillId="0" borderId="26" xfId="0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23" fillId="35" borderId="62" xfId="0" applyFont="1" applyFill="1" applyBorder="1" applyAlignment="1" applyProtection="1">
      <alignment horizontal="center" wrapText="1"/>
    </xf>
    <xf numFmtId="0" fontId="24" fillId="35" borderId="63" xfId="0" applyFont="1" applyFill="1" applyBorder="1" applyAlignment="1" applyProtection="1">
      <alignment horizontal="center" wrapText="1"/>
    </xf>
    <xf numFmtId="4" fontId="24" fillId="35" borderId="63" xfId="0" applyNumberFormat="1" applyFont="1" applyFill="1" applyBorder="1" applyAlignment="1" applyProtection="1">
      <alignment horizontal="center" wrapText="1"/>
    </xf>
    <xf numFmtId="0" fontId="22" fillId="35" borderId="63" xfId="0" applyFont="1" applyFill="1" applyBorder="1" applyAlignment="1" applyProtection="1">
      <alignment wrapText="1"/>
    </xf>
    <xf numFmtId="10" fontId="22" fillId="35" borderId="64" xfId="44" applyNumberFormat="1" applyFont="1" applyFill="1" applyBorder="1" applyAlignment="1" applyProtection="1">
      <alignment horizontal="center" wrapText="1"/>
    </xf>
    <xf numFmtId="2" fontId="0" fillId="0" borderId="26" xfId="0" applyNumberFormat="1" applyBorder="1" applyAlignment="1">
      <alignment horizontal="center"/>
    </xf>
    <xf numFmtId="0" fontId="24" fillId="35" borderId="62" xfId="0" applyFont="1" applyFill="1" applyBorder="1" applyAlignment="1" applyProtection="1">
      <alignment horizontal="center" wrapText="1"/>
    </xf>
    <xf numFmtId="0" fontId="23" fillId="38" borderId="25" xfId="0" applyFont="1" applyFill="1" applyBorder="1" applyAlignment="1" applyProtection="1">
      <alignment horizontal="center" wrapText="1"/>
    </xf>
    <xf numFmtId="164" fontId="24" fillId="0" borderId="26" xfId="0" applyNumberFormat="1" applyFont="1" applyFill="1" applyBorder="1" applyAlignment="1" applyProtection="1">
      <alignment horizontal="center" wrapText="1"/>
    </xf>
    <xf numFmtId="0" fontId="23" fillId="38" borderId="26" xfId="0" applyFont="1" applyFill="1" applyBorder="1" applyAlignment="1" applyProtection="1">
      <alignment horizontal="center" wrapText="1"/>
    </xf>
    <xf numFmtId="165" fontId="24" fillId="35" borderId="26" xfId="0" applyNumberFormat="1" applyFont="1" applyFill="1" applyBorder="1" applyAlignment="1" applyProtection="1">
      <alignment horizontal="center" wrapText="1"/>
    </xf>
    <xf numFmtId="0" fontId="23" fillId="38" borderId="14" xfId="0" applyFont="1" applyFill="1" applyBorder="1" applyAlignment="1" applyProtection="1">
      <alignment horizontal="center" wrapText="1"/>
    </xf>
    <xf numFmtId="0" fontId="23" fillId="38" borderId="57" xfId="0" applyFont="1" applyFill="1" applyBorder="1" applyAlignment="1" applyProtection="1">
      <alignment horizontal="center" wrapText="1"/>
    </xf>
    <xf numFmtId="164" fontId="24" fillId="0" borderId="58" xfId="0" applyNumberFormat="1" applyFont="1" applyFill="1" applyBorder="1" applyAlignment="1" applyProtection="1">
      <alignment horizontal="center" wrapText="1"/>
    </xf>
    <xf numFmtId="0" fontId="23" fillId="38" borderId="58" xfId="0" applyFont="1" applyFill="1" applyBorder="1" applyAlignment="1" applyProtection="1">
      <alignment horizontal="center" wrapText="1"/>
    </xf>
    <xf numFmtId="165" fontId="24" fillId="35" borderId="58" xfId="0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'!$E$48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'!$B$49:$B$100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'!$E$49:$E$100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'!$B$49:$B$100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'!$F$49:$F$100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'!$B$49:$B$100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'!$G$49:$G$100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53832"/>
        <c:axId val="413455792"/>
      </c:lineChart>
      <c:catAx>
        <c:axId val="413453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55792"/>
        <c:crosses val="autoZero"/>
        <c:auto val="1"/>
        <c:lblAlgn val="ctr"/>
        <c:lblOffset val="100"/>
        <c:noMultiLvlLbl val="0"/>
      </c:catAx>
      <c:valAx>
        <c:axId val="41345579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5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'cena_zakol_2021 (S) '!$F$5:$F$21</c:f>
              <c:numCache>
                <c:formatCode>#,##0</c:formatCode>
                <c:ptCount val="17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3460104"/>
        <c:axId val="41346049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'cena_zakol_2021 (S) '!$G$5:$G$21</c:f>
              <c:numCache>
                <c:formatCode>0.00_ ;[Red]\-0.00\ </c:formatCode>
                <c:ptCount val="17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52264"/>
        <c:axId val="413454224"/>
      </c:lineChart>
      <c:catAx>
        <c:axId val="413460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60496"/>
        <c:crosses val="autoZero"/>
        <c:auto val="1"/>
        <c:lblAlgn val="ctr"/>
        <c:lblOffset val="100"/>
        <c:noMultiLvlLbl val="0"/>
      </c:catAx>
      <c:valAx>
        <c:axId val="41346049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60104"/>
        <c:crosses val="autoZero"/>
        <c:crossBetween val="between"/>
      </c:valAx>
      <c:valAx>
        <c:axId val="4134542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52264"/>
        <c:crosses val="max"/>
        <c:crossBetween val="between"/>
      </c:valAx>
      <c:catAx>
        <c:axId val="413452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54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'cena_zakol_2021 (E)'!$F$5:$F$21</c:f>
              <c:numCache>
                <c:formatCode>#,##0</c:formatCode>
                <c:ptCount val="17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3455008"/>
        <c:axId val="41345657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'cena_zakol_2021 (E)'!$G$5:$G$21</c:f>
              <c:numCache>
                <c:formatCode>0.00_ ;[Red]\-0.00\ </c:formatCode>
                <c:ptCount val="17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55400"/>
        <c:axId val="413451088"/>
      </c:lineChart>
      <c:catAx>
        <c:axId val="41345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56576"/>
        <c:crossesAt val="0"/>
        <c:auto val="1"/>
        <c:lblAlgn val="ctr"/>
        <c:lblOffset val="100"/>
        <c:noMultiLvlLbl val="0"/>
      </c:catAx>
      <c:valAx>
        <c:axId val="413456576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55008"/>
        <c:crosses val="autoZero"/>
        <c:crossBetween val="between"/>
        <c:majorUnit val="20000"/>
        <c:minorUnit val="10000"/>
      </c:valAx>
      <c:valAx>
        <c:axId val="413451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55400"/>
        <c:crosses val="max"/>
        <c:crossBetween val="between"/>
      </c:valAx>
      <c:catAx>
        <c:axId val="41345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5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(E)'!$E$48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(E)'!$B$49:$B$101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(E)'!$E$49:$E$100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(E)'!$B$49:$B$101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(E)'!$F$49:$F$100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(E)'!$B$49:$B$101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(E)'!$G$49:$G$101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57752"/>
        <c:axId val="413458536"/>
      </c:lineChart>
      <c:catAx>
        <c:axId val="413457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58536"/>
        <c:crosses val="autoZero"/>
        <c:auto val="1"/>
        <c:lblAlgn val="ctr"/>
        <c:lblOffset val="100"/>
        <c:noMultiLvlLbl val="0"/>
      </c:catAx>
      <c:valAx>
        <c:axId val="41345853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5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'cena_zakol_2021(U)'!$C$4:$C$20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'cena_zakol_2021(U)'!$E$4:$E$20</c:f>
              <c:numCache>
                <c:formatCode>#,##0</c:formatCode>
                <c:ptCount val="17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459712"/>
        <c:axId val="413461280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'cena_zakol_2021(U)'!$C$4:$C$20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'cena_zakol_2021(U)'!$F$4:$F$20</c:f>
              <c:numCache>
                <c:formatCode>0.00_ ;[Red]\-0.00\ </c:formatCode>
                <c:ptCount val="17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62064"/>
        <c:axId val="413461672"/>
      </c:lineChart>
      <c:catAx>
        <c:axId val="413459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61280"/>
        <c:crosses val="autoZero"/>
        <c:auto val="1"/>
        <c:lblAlgn val="ctr"/>
        <c:lblOffset val="100"/>
        <c:noMultiLvlLbl val="0"/>
      </c:catAx>
      <c:valAx>
        <c:axId val="413461280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59712"/>
        <c:crosses val="autoZero"/>
        <c:crossBetween val="between"/>
      </c:valAx>
      <c:valAx>
        <c:axId val="413461672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62064"/>
        <c:crosses val="max"/>
        <c:crossBetween val="between"/>
      </c:valAx>
      <c:catAx>
        <c:axId val="41346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61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'cena_zakol_2021_(R)'!$E$4:$E$19</c:f>
              <c:numCache>
                <c:formatCode>General</c:formatCode>
                <c:ptCount val="16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465200"/>
        <c:axId val="41346441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'cena_zakol_2021_(R)'!$C$4:$C$19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</c:numCache>
            </c:numRef>
          </c:cat>
          <c:val>
            <c:numRef>
              <c:f>'cena_zakol_2021_(R)'!$F$4:$F$19</c:f>
              <c:numCache>
                <c:formatCode>General</c:formatCode>
                <c:ptCount val="16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65592"/>
        <c:axId val="413464808"/>
      </c:lineChart>
      <c:catAx>
        <c:axId val="41346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64416"/>
        <c:crosses val="autoZero"/>
        <c:auto val="1"/>
        <c:lblAlgn val="ctr"/>
        <c:lblOffset val="100"/>
        <c:noMultiLvlLbl val="0"/>
      </c:catAx>
      <c:valAx>
        <c:axId val="41346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65200"/>
        <c:crosses val="autoZero"/>
        <c:crossBetween val="between"/>
      </c:valAx>
      <c:valAx>
        <c:axId val="41346480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65592"/>
        <c:crosses val="max"/>
        <c:crossBetween val="between"/>
      </c:valAx>
      <c:catAx>
        <c:axId val="413465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64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S'!$D$47:$R$47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'EU CENE E in S'!$D$48:$R$48</c:f>
              <c:numCache>
                <c:formatCode>0.00</c:formatCode>
                <c:ptCount val="15"/>
                <c:pt idx="0">
                  <c:v>128.01515799750726</c:v>
                </c:pt>
                <c:pt idx="1">
                  <c:v>128.04187635022851</c:v>
                </c:pt>
                <c:pt idx="2">
                  <c:v>127.8494743664312</c:v>
                </c:pt>
                <c:pt idx="3">
                  <c:v>128.43099723722474</c:v>
                </c:pt>
                <c:pt idx="4">
                  <c:v>129.45094908599916</c:v>
                </c:pt>
                <c:pt idx="5">
                  <c:v>131.07393875155796</c:v>
                </c:pt>
                <c:pt idx="6">
                  <c:v>135.68942015995015</c:v>
                </c:pt>
                <c:pt idx="7">
                  <c:v>142.15021849813047</c:v>
                </c:pt>
                <c:pt idx="8">
                  <c:v>149.86153095139179</c:v>
                </c:pt>
                <c:pt idx="9">
                  <c:v>155.18986320108019</c:v>
                </c:pt>
                <c:pt idx="10">
                  <c:v>155.96663107602822</c:v>
                </c:pt>
                <c:pt idx="11">
                  <c:v>156.60457356668053</c:v>
                </c:pt>
                <c:pt idx="12">
                  <c:v>157.12757475072709</c:v>
                </c:pt>
                <c:pt idx="13">
                  <c:v>157.51671165351058</c:v>
                </c:pt>
                <c:pt idx="14">
                  <c:v>156.4837638658081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S'!$D$47:$R$47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'EU CENE E in S'!$D$49:$R$49</c:f>
              <c:numCache>
                <c:formatCode>0.00</c:formatCode>
                <c:ptCount val="15"/>
                <c:pt idx="0">
                  <c:v>197.76580000000001</c:v>
                </c:pt>
                <c:pt idx="1">
                  <c:v>198.03970000000001</c:v>
                </c:pt>
                <c:pt idx="2">
                  <c:v>197.56190000000001</c:v>
                </c:pt>
                <c:pt idx="3">
                  <c:v>198.52080000000001</c:v>
                </c:pt>
                <c:pt idx="4">
                  <c:v>198.6875</c:v>
                </c:pt>
                <c:pt idx="5">
                  <c:v>199.22650000000002</c:v>
                </c:pt>
                <c:pt idx="6">
                  <c:v>197.4837</c:v>
                </c:pt>
                <c:pt idx="7">
                  <c:v>197.44320000000002</c:v>
                </c:pt>
                <c:pt idx="8">
                  <c:v>196.97300000000001</c:v>
                </c:pt>
                <c:pt idx="9">
                  <c:v>196.8955</c:v>
                </c:pt>
                <c:pt idx="10">
                  <c:v>196.2903</c:v>
                </c:pt>
                <c:pt idx="11">
                  <c:v>194.904</c:v>
                </c:pt>
                <c:pt idx="12">
                  <c:v>196.70420000000001</c:v>
                </c:pt>
                <c:pt idx="13">
                  <c:v>197.0025</c:v>
                </c:pt>
                <c:pt idx="14">
                  <c:v>196.40620000000001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S'!$D$47:$R$47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'EU CENE E in S'!$D$50:$R$50</c:f>
              <c:numCache>
                <c:formatCode>0.00</c:formatCode>
                <c:ptCount val="15"/>
                <c:pt idx="0">
                  <c:v>102.99000000000001</c:v>
                </c:pt>
                <c:pt idx="1">
                  <c:v>103</c:v>
                </c:pt>
                <c:pt idx="2">
                  <c:v>102.83</c:v>
                </c:pt>
                <c:pt idx="3">
                  <c:v>104.68</c:v>
                </c:pt>
                <c:pt idx="4">
                  <c:v>106.21000000000001</c:v>
                </c:pt>
                <c:pt idx="5">
                  <c:v>109.06</c:v>
                </c:pt>
                <c:pt idx="6">
                  <c:v>112.48</c:v>
                </c:pt>
                <c:pt idx="7">
                  <c:v>123.86</c:v>
                </c:pt>
                <c:pt idx="8">
                  <c:v>130.71080000000001</c:v>
                </c:pt>
                <c:pt idx="9">
                  <c:v>126.2821</c:v>
                </c:pt>
                <c:pt idx="10">
                  <c:v>138.50740000000002</c:v>
                </c:pt>
                <c:pt idx="11">
                  <c:v>139.40219999999999</c:v>
                </c:pt>
                <c:pt idx="12">
                  <c:v>139.99</c:v>
                </c:pt>
                <c:pt idx="13">
                  <c:v>140.22999999999999</c:v>
                </c:pt>
                <c:pt idx="14">
                  <c:v>139.05000000000001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S'!$D$47:$R$47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'EU CENE E in S'!$D$51:$R$51</c:f>
              <c:numCache>
                <c:formatCode>0.00</c:formatCode>
                <c:ptCount val="15"/>
                <c:pt idx="0">
                  <c:v>139.20000000000002</c:v>
                </c:pt>
                <c:pt idx="1">
                  <c:v>139.02000000000001</c:v>
                </c:pt>
                <c:pt idx="2">
                  <c:v>140.33000000000001</c:v>
                </c:pt>
                <c:pt idx="3">
                  <c:v>139.39000000000001</c:v>
                </c:pt>
                <c:pt idx="4">
                  <c:v>139.51</c:v>
                </c:pt>
                <c:pt idx="5">
                  <c:v>143.63</c:v>
                </c:pt>
                <c:pt idx="6">
                  <c:v>145.29</c:v>
                </c:pt>
                <c:pt idx="7">
                  <c:v>154.51</c:v>
                </c:pt>
                <c:pt idx="8">
                  <c:v>162.77000000000001</c:v>
                </c:pt>
                <c:pt idx="9">
                  <c:v>169.33</c:v>
                </c:pt>
                <c:pt idx="10">
                  <c:v>170.58</c:v>
                </c:pt>
                <c:pt idx="11">
                  <c:v>169.91</c:v>
                </c:pt>
                <c:pt idx="12">
                  <c:v>170.99</c:v>
                </c:pt>
                <c:pt idx="13">
                  <c:v>169.28</c:v>
                </c:pt>
                <c:pt idx="14">
                  <c:v>169.18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59320"/>
        <c:axId val="413400912"/>
      </c:lineChart>
      <c:catAx>
        <c:axId val="413459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00912"/>
        <c:crosses val="autoZero"/>
        <c:auto val="1"/>
        <c:lblAlgn val="ctr"/>
        <c:lblOffset val="100"/>
        <c:noMultiLvlLbl val="0"/>
      </c:catAx>
      <c:valAx>
        <c:axId val="4134009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5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S'!$D$60:$R$60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'EU CENE E in S'!$D$61:$R$61</c:f>
              <c:numCache>
                <c:formatCode>0.00</c:formatCode>
                <c:ptCount val="15"/>
                <c:pt idx="0">
                  <c:v>134.05397284396309</c:v>
                </c:pt>
                <c:pt idx="1">
                  <c:v>133.85418841756922</c:v>
                </c:pt>
                <c:pt idx="2">
                  <c:v>133.8591682009627</c:v>
                </c:pt>
                <c:pt idx="3">
                  <c:v>133.89421765944647</c:v>
                </c:pt>
                <c:pt idx="4">
                  <c:v>134.75284281989568</c:v>
                </c:pt>
                <c:pt idx="5">
                  <c:v>136.46206238467713</c:v>
                </c:pt>
                <c:pt idx="6">
                  <c:v>140.69964440433219</c:v>
                </c:pt>
                <c:pt idx="7">
                  <c:v>147.23020883473728</c:v>
                </c:pt>
                <c:pt idx="8">
                  <c:v>155.08478837745687</c:v>
                </c:pt>
                <c:pt idx="9">
                  <c:v>161.03150955675895</c:v>
                </c:pt>
                <c:pt idx="10">
                  <c:v>163.67304511632571</c:v>
                </c:pt>
                <c:pt idx="11">
                  <c:v>165.96298522864018</c:v>
                </c:pt>
                <c:pt idx="12">
                  <c:v>166.25491120136383</c:v>
                </c:pt>
                <c:pt idx="13">
                  <c:v>166.49199299037303</c:v>
                </c:pt>
                <c:pt idx="14">
                  <c:v>165.97593046530284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S'!$D$60:$R$60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'EU CENE E in S'!$D$62:$R$62</c:f>
              <c:numCache>
                <c:formatCode>0.00</c:formatCode>
                <c:ptCount val="15"/>
                <c:pt idx="0">
                  <c:v>200.83430000000001</c:v>
                </c:pt>
                <c:pt idx="1">
                  <c:v>199.8202</c:v>
                </c:pt>
                <c:pt idx="2">
                  <c:v>201.12690000000001</c:v>
                </c:pt>
                <c:pt idx="3">
                  <c:v>200.49420000000001</c:v>
                </c:pt>
                <c:pt idx="4">
                  <c:v>200.96560000000002</c:v>
                </c:pt>
                <c:pt idx="5">
                  <c:v>201.1182</c:v>
                </c:pt>
                <c:pt idx="6">
                  <c:v>200.45940000000002</c:v>
                </c:pt>
                <c:pt idx="7">
                  <c:v>198.7227</c:v>
                </c:pt>
                <c:pt idx="8">
                  <c:v>198.5496</c:v>
                </c:pt>
                <c:pt idx="9">
                  <c:v>199.15980000000002</c:v>
                </c:pt>
                <c:pt idx="10">
                  <c:v>198.84470000000002</c:v>
                </c:pt>
                <c:pt idx="11">
                  <c:v>197.24630000000002</c:v>
                </c:pt>
                <c:pt idx="12">
                  <c:v>198.75730000000001</c:v>
                </c:pt>
                <c:pt idx="13">
                  <c:v>199.465</c:v>
                </c:pt>
                <c:pt idx="14">
                  <c:v>199.46730000000002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S'!$D$60:$R$60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'EU CENE E in S'!$D$63:$R$63</c:f>
              <c:numCache>
                <c:formatCode>0.00</c:formatCode>
                <c:ptCount val="15"/>
                <c:pt idx="0">
                  <c:v>113.37</c:v>
                </c:pt>
                <c:pt idx="1">
                  <c:v>111.62560000000001</c:v>
                </c:pt>
                <c:pt idx="2">
                  <c:v>109.14590000000001</c:v>
                </c:pt>
                <c:pt idx="3">
                  <c:v>111.41380000000001</c:v>
                </c:pt>
                <c:pt idx="4">
                  <c:v>111.63300000000001</c:v>
                </c:pt>
                <c:pt idx="5">
                  <c:v>115.8066</c:v>
                </c:pt>
                <c:pt idx="6">
                  <c:v>118.43300000000001</c:v>
                </c:pt>
                <c:pt idx="7">
                  <c:v>126.491</c:v>
                </c:pt>
                <c:pt idx="8">
                  <c:v>134.02620000000002</c:v>
                </c:pt>
                <c:pt idx="9">
                  <c:v>127.20580000000001</c:v>
                </c:pt>
                <c:pt idx="10">
                  <c:v>141.79259999999999</c:v>
                </c:pt>
                <c:pt idx="11">
                  <c:v>143.19580000000002</c:v>
                </c:pt>
                <c:pt idx="12">
                  <c:v>142.8254</c:v>
                </c:pt>
                <c:pt idx="13">
                  <c:v>144.72230000000002</c:v>
                </c:pt>
                <c:pt idx="14">
                  <c:v>142.9127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S'!$D$60:$R$60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cat>
          <c:val>
            <c:numRef>
              <c:f>'EU CENE E in S'!$D$64:$R$64</c:f>
              <c:numCache>
                <c:formatCode>0.00</c:formatCode>
                <c:ptCount val="15"/>
                <c:pt idx="0">
                  <c:v>154.1</c:v>
                </c:pt>
                <c:pt idx="1">
                  <c:v>153.47</c:v>
                </c:pt>
                <c:pt idx="2">
                  <c:v>154.31</c:v>
                </c:pt>
                <c:pt idx="3">
                  <c:v>154.44</c:v>
                </c:pt>
                <c:pt idx="4">
                  <c:v>153.22</c:v>
                </c:pt>
                <c:pt idx="5">
                  <c:v>158.19</c:v>
                </c:pt>
                <c:pt idx="6">
                  <c:v>160.80000000000001</c:v>
                </c:pt>
                <c:pt idx="7">
                  <c:v>168.21</c:v>
                </c:pt>
                <c:pt idx="8">
                  <c:v>175.4</c:v>
                </c:pt>
                <c:pt idx="9">
                  <c:v>184.85</c:v>
                </c:pt>
                <c:pt idx="10">
                  <c:v>184.9</c:v>
                </c:pt>
                <c:pt idx="11">
                  <c:v>184.83</c:v>
                </c:pt>
                <c:pt idx="12">
                  <c:v>187.11</c:v>
                </c:pt>
                <c:pt idx="13">
                  <c:v>185.42000000000002</c:v>
                </c:pt>
                <c:pt idx="14">
                  <c:v>184.52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01696"/>
        <c:axId val="413406792"/>
      </c:lineChart>
      <c:catAx>
        <c:axId val="41340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06792"/>
        <c:crosses val="autoZero"/>
        <c:auto val="1"/>
        <c:lblAlgn val="ctr"/>
        <c:lblOffset val="100"/>
        <c:noMultiLvlLbl val="0"/>
      </c:catAx>
      <c:valAx>
        <c:axId val="41340679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0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105</xdr:row>
      <xdr:rowOff>90486</xdr:rowOff>
    </xdr:from>
    <xdr:to>
      <xdr:col>10</xdr:col>
      <xdr:colOff>57150</xdr:colOff>
      <xdr:row>125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24</xdr:row>
      <xdr:rowOff>19049</xdr:rowOff>
    </xdr:from>
    <xdr:to>
      <xdr:col>9</xdr:col>
      <xdr:colOff>590550</xdr:colOff>
      <xdr:row>43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152399</xdr:rowOff>
    </xdr:from>
    <xdr:to>
      <xdr:col>8</xdr:col>
      <xdr:colOff>1543050</xdr:colOff>
      <xdr:row>44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104</xdr:row>
      <xdr:rowOff>71436</xdr:rowOff>
    </xdr:from>
    <xdr:to>
      <xdr:col>7</xdr:col>
      <xdr:colOff>1543051</xdr:colOff>
      <xdr:row>122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22</xdr:row>
      <xdr:rowOff>19050</xdr:rowOff>
    </xdr:from>
    <xdr:to>
      <xdr:col>11</xdr:col>
      <xdr:colOff>361951</xdr:colOff>
      <xdr:row>48</xdr:row>
      <xdr:rowOff>28575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22</xdr:row>
      <xdr:rowOff>19050</xdr:rowOff>
    </xdr:from>
    <xdr:to>
      <xdr:col>10</xdr:col>
      <xdr:colOff>590550</xdr:colOff>
      <xdr:row>38</xdr:row>
      <xdr:rowOff>171450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32">
          <cell r="BN32">
            <v>192422</v>
          </cell>
        </row>
        <row r="35">
          <cell r="BN35">
            <v>206455</v>
          </cell>
        </row>
        <row r="36">
          <cell r="BN36">
            <v>206314</v>
          </cell>
        </row>
      </sheetData>
      <sheetData sheetId="2">
        <row r="32">
          <cell r="BO32">
            <v>93359</v>
          </cell>
        </row>
        <row r="35">
          <cell r="BO35">
            <v>71756</v>
          </cell>
        </row>
        <row r="36">
          <cell r="BO36">
            <v>53334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71" t="s">
        <v>0</v>
      </c>
      <c r="B1" s="41"/>
    </row>
    <row r="2" spans="1:6" ht="27" customHeight="1">
      <c r="A2" s="172" t="s">
        <v>1</v>
      </c>
      <c r="B2" s="173" t="s">
        <v>9</v>
      </c>
      <c r="C2" s="1"/>
      <c r="D2" s="1"/>
      <c r="E2" s="1"/>
      <c r="F2" s="1"/>
    </row>
    <row r="3" spans="1:6">
      <c r="A3" s="174" t="s">
        <v>2</v>
      </c>
      <c r="B3" s="41"/>
    </row>
    <row r="4" spans="1:6">
      <c r="A4" s="174" t="s">
        <v>3</v>
      </c>
      <c r="B4" s="41"/>
    </row>
    <row r="5" spans="1:6">
      <c r="A5" s="174" t="s">
        <v>4</v>
      </c>
      <c r="B5" s="41"/>
    </row>
    <row r="6" spans="1:6">
      <c r="A6" s="171" t="s">
        <v>5</v>
      </c>
      <c r="B6" s="41"/>
    </row>
    <row r="7" spans="1:6">
      <c r="A7" s="41"/>
      <c r="B7" s="41"/>
    </row>
    <row r="8" spans="1:6">
      <c r="A8" s="175" t="s">
        <v>6</v>
      </c>
      <c r="B8" s="41"/>
    </row>
    <row r="9" spans="1:6">
      <c r="A9" s="175" t="s">
        <v>7</v>
      </c>
      <c r="B9" s="41"/>
    </row>
    <row r="10" spans="1:6">
      <c r="A10" s="175" t="s">
        <v>8</v>
      </c>
      <c r="B10" s="41"/>
    </row>
    <row r="11" spans="1:6">
      <c r="A11" s="41"/>
      <c r="B11" s="41"/>
    </row>
    <row r="12" spans="1:6">
      <c r="A12" s="41"/>
      <c r="B12" s="41"/>
    </row>
    <row r="13" spans="1:6" ht="16.5" customHeight="1">
      <c r="A13" s="175" t="s">
        <v>112</v>
      </c>
      <c r="B13" s="41" t="s">
        <v>10</v>
      </c>
    </row>
    <row r="14" spans="1:6" ht="15.75">
      <c r="A14" s="175" t="s">
        <v>114</v>
      </c>
      <c r="B14" s="41" t="s">
        <v>109</v>
      </c>
    </row>
    <row r="15" spans="1:6">
      <c r="A15" s="41"/>
      <c r="B15" s="41"/>
    </row>
    <row r="16" spans="1:6">
      <c r="A16" s="41"/>
      <c r="B16" s="41"/>
    </row>
    <row r="17" spans="1:2">
      <c r="A17" s="41"/>
      <c r="B17" s="41" t="s">
        <v>29</v>
      </c>
    </row>
    <row r="18" spans="1:2">
      <c r="A18" s="176"/>
      <c r="B18" s="176"/>
    </row>
    <row r="19" spans="1:2">
      <c r="A19" s="176"/>
      <c r="B19" s="176"/>
    </row>
    <row r="20" spans="1:2">
      <c r="A20" s="176"/>
      <c r="B20" s="17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04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50" t="s">
        <v>97</v>
      </c>
      <c r="C1" s="4"/>
      <c r="D1" s="4"/>
      <c r="E1" s="4"/>
      <c r="F1" s="4"/>
      <c r="G1" s="4"/>
      <c r="H1" s="4"/>
      <c r="AV1" s="22"/>
      <c r="AW1" s="22"/>
      <c r="AX1" s="22"/>
      <c r="AY1" s="22"/>
      <c r="AZ1" s="22"/>
    </row>
    <row r="2" spans="2:53">
      <c r="AV2" s="22"/>
      <c r="AW2" s="22"/>
      <c r="AX2" s="22"/>
      <c r="AY2" s="22"/>
      <c r="AZ2" s="22"/>
    </row>
    <row r="3" spans="2:53" ht="15.75" thickBot="1">
      <c r="AV3" s="22"/>
      <c r="AW3" s="22"/>
      <c r="AX3" s="22"/>
      <c r="AY3" s="22"/>
      <c r="AZ3" s="22"/>
    </row>
    <row r="4" spans="2:53" ht="25.5" thickBot="1">
      <c r="D4" s="48" t="s">
        <v>11</v>
      </c>
      <c r="E4" s="49" t="s">
        <v>96</v>
      </c>
      <c r="F4" s="49" t="s">
        <v>18</v>
      </c>
      <c r="G4" s="50" t="s">
        <v>19</v>
      </c>
      <c r="H4" s="51" t="s">
        <v>15</v>
      </c>
      <c r="I4" s="52" t="s">
        <v>16</v>
      </c>
      <c r="AV4" s="2"/>
      <c r="AW4" s="9"/>
      <c r="AX4" s="23"/>
      <c r="AY4" s="24"/>
      <c r="AZ4" s="25"/>
      <c r="BA4" s="26"/>
    </row>
    <row r="5" spans="2:53" ht="15.75" thickBot="1">
      <c r="C5" s="61">
        <v>2021</v>
      </c>
      <c r="D5" s="195">
        <v>1</v>
      </c>
      <c r="E5" s="69">
        <v>2249</v>
      </c>
      <c r="F5" s="6">
        <v>219671</v>
      </c>
      <c r="G5" s="3">
        <v>152.96</v>
      </c>
      <c r="H5" s="3">
        <v>-3.0000000000001137E-2</v>
      </c>
      <c r="I5" s="196">
        <v>-1.9609124779396137E-4</v>
      </c>
      <c r="AV5" s="7"/>
      <c r="AW5" s="9"/>
      <c r="AX5" s="27"/>
      <c r="AY5" s="28"/>
      <c r="AZ5" s="28"/>
      <c r="BA5" s="26"/>
    </row>
    <row r="6" spans="2:53">
      <c r="D6" s="195">
        <v>2</v>
      </c>
      <c r="E6" s="69">
        <v>2220</v>
      </c>
      <c r="F6" s="6">
        <v>205882</v>
      </c>
      <c r="G6" s="3">
        <v>154.1</v>
      </c>
      <c r="H6" s="3">
        <v>1.1399999999999864</v>
      </c>
      <c r="I6" s="196">
        <v>7.4529288702926966E-3</v>
      </c>
      <c r="AQ6" s="2"/>
      <c r="AR6" s="9"/>
      <c r="AS6" s="27"/>
      <c r="AT6" s="28"/>
      <c r="AU6" s="28"/>
      <c r="AV6" s="26"/>
    </row>
    <row r="7" spans="2:53">
      <c r="D7" s="195">
        <v>3</v>
      </c>
      <c r="E7" s="69">
        <v>2297</v>
      </c>
      <c r="F7" s="6">
        <v>218459</v>
      </c>
      <c r="G7" s="3">
        <v>153.47</v>
      </c>
      <c r="H7" s="3">
        <v>-0.62999999999999545</v>
      </c>
      <c r="I7" s="196">
        <v>-4.0882543802724935E-3</v>
      </c>
      <c r="AQ7" s="2"/>
      <c r="AR7" s="9"/>
      <c r="AS7" s="27"/>
      <c r="AT7" s="28"/>
      <c r="AU7" s="28"/>
      <c r="AV7" s="26"/>
    </row>
    <row r="8" spans="2:53">
      <c r="D8" s="195">
        <v>4</v>
      </c>
      <c r="E8" s="69">
        <v>2114</v>
      </c>
      <c r="F8" s="6">
        <v>198700</v>
      </c>
      <c r="G8" s="3">
        <v>154.31</v>
      </c>
      <c r="H8" s="3">
        <v>0.84000000000000341</v>
      </c>
      <c r="I8" s="196">
        <v>5.4733824200170478E-3</v>
      </c>
      <c r="AQ8" s="2"/>
      <c r="AR8" s="9"/>
      <c r="AS8" s="27"/>
      <c r="AT8" s="28"/>
      <c r="AU8" s="28"/>
      <c r="AV8" s="26"/>
    </row>
    <row r="9" spans="2:53">
      <c r="D9" s="195">
        <v>5</v>
      </c>
      <c r="E9" s="69">
        <v>1877</v>
      </c>
      <c r="F9" s="6">
        <v>186057</v>
      </c>
      <c r="G9" s="3">
        <v>154.44</v>
      </c>
      <c r="H9" s="3">
        <v>0.12999999999999545</v>
      </c>
      <c r="I9" s="196">
        <v>8.424599831506896E-4</v>
      </c>
      <c r="AQ9" s="2"/>
      <c r="AR9" s="9"/>
      <c r="AS9" s="27"/>
      <c r="AT9" s="28"/>
      <c r="AU9" s="28"/>
      <c r="AV9" s="26"/>
    </row>
    <row r="10" spans="2:53">
      <c r="D10" s="195">
        <v>6</v>
      </c>
      <c r="E10" s="69">
        <v>2041</v>
      </c>
      <c r="F10" s="6">
        <v>196194</v>
      </c>
      <c r="G10" s="3">
        <v>153.22</v>
      </c>
      <c r="H10" s="3">
        <v>-1.2199999999999989</v>
      </c>
      <c r="I10" s="196">
        <v>-7.8995078995078849E-3</v>
      </c>
      <c r="AQ10" s="2"/>
      <c r="AR10" s="9"/>
      <c r="AS10" s="27"/>
      <c r="AT10" s="28"/>
      <c r="AU10" s="28"/>
      <c r="AV10" s="26"/>
    </row>
    <row r="11" spans="2:53">
      <c r="D11" s="195">
        <v>7</v>
      </c>
      <c r="E11" s="69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96">
        <f t="shared" ref="I11" si="1">(G11/G10)-1</f>
        <v>3.2437018665970596E-2</v>
      </c>
      <c r="AP11" s="2"/>
      <c r="AQ11" s="9"/>
      <c r="AR11" s="27"/>
      <c r="AS11" s="28"/>
      <c r="AT11" s="28"/>
      <c r="AU11" s="26"/>
    </row>
    <row r="12" spans="2:53">
      <c r="D12" s="195">
        <v>8</v>
      </c>
      <c r="E12" s="69">
        <v>2213</v>
      </c>
      <c r="F12" s="6">
        <v>210110</v>
      </c>
      <c r="G12" s="3">
        <v>160.80000000000001</v>
      </c>
      <c r="H12" s="3">
        <v>2.6100000000000136</v>
      </c>
      <c r="I12" s="196">
        <v>1.649914659586571E-2</v>
      </c>
      <c r="AP12" s="2"/>
      <c r="AQ12" s="9"/>
      <c r="AR12" s="27"/>
      <c r="AS12" s="28"/>
      <c r="AT12" s="28"/>
      <c r="AU12" s="26"/>
    </row>
    <row r="13" spans="2:53">
      <c r="C13" s="4"/>
      <c r="D13" s="195">
        <v>9</v>
      </c>
      <c r="E13" s="69">
        <v>1816</v>
      </c>
      <c r="F13" s="6">
        <v>174710</v>
      </c>
      <c r="G13" s="3">
        <v>168.21</v>
      </c>
      <c r="H13" s="3">
        <v>7.4099999999999966</v>
      </c>
      <c r="I13" s="196">
        <v>4.6082089552238692E-2</v>
      </c>
      <c r="AP13" s="2"/>
      <c r="AQ13" s="9"/>
      <c r="AR13" s="27"/>
      <c r="AS13" s="28"/>
      <c r="AT13" s="28"/>
      <c r="AU13" s="26"/>
    </row>
    <row r="14" spans="2:53">
      <c r="C14" s="4"/>
      <c r="D14" s="195">
        <v>10</v>
      </c>
      <c r="E14" s="69">
        <v>2145</v>
      </c>
      <c r="F14" s="6">
        <v>204935</v>
      </c>
      <c r="G14" s="3">
        <v>175.40099387610701</v>
      </c>
      <c r="H14" s="3">
        <v>7.1909938761070009</v>
      </c>
      <c r="I14" s="196">
        <v>4.2750097355133576E-2</v>
      </c>
      <c r="AP14" s="2"/>
      <c r="AQ14" s="9"/>
      <c r="AR14" s="27"/>
      <c r="AS14" s="28"/>
      <c r="AT14" s="28"/>
      <c r="AU14" s="26"/>
    </row>
    <row r="15" spans="2:53">
      <c r="C15" s="4"/>
      <c r="D15" s="195">
        <v>11</v>
      </c>
      <c r="E15" s="69">
        <v>1937</v>
      </c>
      <c r="F15" s="6">
        <v>183578</v>
      </c>
      <c r="G15" s="3">
        <v>184.85</v>
      </c>
      <c r="H15" s="3">
        <v>9.4490061238929854</v>
      </c>
      <c r="I15" s="196">
        <v>5.3870881316483432E-2</v>
      </c>
      <c r="AP15" s="2"/>
      <c r="AQ15" s="9"/>
      <c r="AR15" s="27"/>
      <c r="AS15" s="28"/>
      <c r="AT15" s="28"/>
      <c r="AU15" s="26"/>
    </row>
    <row r="16" spans="2:53">
      <c r="C16" s="4"/>
      <c r="D16" s="195">
        <v>12</v>
      </c>
      <c r="E16" s="69">
        <v>2071</v>
      </c>
      <c r="F16" s="6">
        <v>196878</v>
      </c>
      <c r="G16" s="3">
        <v>184.9</v>
      </c>
      <c r="H16" s="3">
        <v>5.0000000000011369E-2</v>
      </c>
      <c r="I16" s="196">
        <v>2.7048958615094598E-4</v>
      </c>
      <c r="AP16" s="2"/>
      <c r="AQ16" s="9"/>
      <c r="AR16" s="27"/>
      <c r="AS16" s="28"/>
      <c r="AT16" s="28"/>
      <c r="AU16" s="26"/>
    </row>
    <row r="17" spans="2:47">
      <c r="C17" s="4"/>
      <c r="D17" s="195">
        <v>13</v>
      </c>
      <c r="E17" s="69">
        <v>1996</v>
      </c>
      <c r="F17" s="6">
        <v>192422</v>
      </c>
      <c r="G17" s="3">
        <v>184.83</v>
      </c>
      <c r="H17" s="3">
        <v>-6.9999999999993179E-2</v>
      </c>
      <c r="I17" s="196">
        <v>-3.7858301784743364E-4</v>
      </c>
      <c r="AP17" s="2"/>
      <c r="AQ17" s="9"/>
      <c r="AR17" s="27"/>
      <c r="AS17" s="28"/>
      <c r="AT17" s="28"/>
      <c r="AU17" s="26"/>
    </row>
    <row r="18" spans="2:47">
      <c r="C18" s="4"/>
      <c r="D18" s="195">
        <v>14</v>
      </c>
      <c r="E18" s="69">
        <v>2028</v>
      </c>
      <c r="F18" s="6">
        <v>193095</v>
      </c>
      <c r="G18" s="3">
        <v>187.11</v>
      </c>
      <c r="H18" s="3">
        <v>2.2800000000000011</v>
      </c>
      <c r="I18" s="196">
        <v>1.2335659795487786E-2</v>
      </c>
      <c r="AP18" s="2"/>
      <c r="AQ18" s="9"/>
      <c r="AR18" s="27"/>
      <c r="AS18" s="28"/>
      <c r="AT18" s="28"/>
      <c r="AU18" s="26"/>
    </row>
    <row r="19" spans="2:47">
      <c r="C19" s="4"/>
      <c r="D19" s="195">
        <v>15</v>
      </c>
      <c r="E19" s="69">
        <v>2115</v>
      </c>
      <c r="F19" s="6">
        <v>207873</v>
      </c>
      <c r="G19" s="3">
        <v>185.42</v>
      </c>
      <c r="H19" s="3">
        <v>-1.6900000000000261</v>
      </c>
      <c r="I19" s="196">
        <v>-9.0321201432314036E-3</v>
      </c>
      <c r="AP19" s="2"/>
      <c r="AQ19" s="9"/>
      <c r="AR19" s="27"/>
      <c r="AS19" s="28"/>
      <c r="AT19" s="28"/>
      <c r="AU19" s="26"/>
    </row>
    <row r="20" spans="2:47">
      <c r="C20" s="4"/>
      <c r="D20" s="195">
        <v>16</v>
      </c>
      <c r="E20" s="69">
        <v>2096</v>
      </c>
      <c r="F20" s="6">
        <v>206455</v>
      </c>
      <c r="G20" s="3">
        <v>184.52</v>
      </c>
      <c r="H20" s="3">
        <v>-0.89999999999997726</v>
      </c>
      <c r="I20" s="196">
        <v>-4.8538453241289137E-3</v>
      </c>
      <c r="AP20" s="2"/>
      <c r="AQ20" s="9"/>
      <c r="AR20" s="27"/>
      <c r="AS20" s="28"/>
      <c r="AT20" s="28"/>
      <c r="AU20" s="26"/>
    </row>
    <row r="21" spans="2:47">
      <c r="C21" s="4"/>
      <c r="D21" s="195">
        <v>17</v>
      </c>
      <c r="E21" s="69">
        <v>2160</v>
      </c>
      <c r="F21" s="6">
        <v>206314</v>
      </c>
      <c r="G21" s="3">
        <v>180.91</v>
      </c>
      <c r="H21" s="3">
        <v>-3.6100000000000136</v>
      </c>
      <c r="I21" s="196">
        <v>-1.9564274875352283E-2</v>
      </c>
      <c r="AP21" s="2"/>
      <c r="AQ21" s="9"/>
      <c r="AR21" s="27"/>
      <c r="AS21" s="28"/>
      <c r="AT21" s="28"/>
      <c r="AU21" s="26"/>
    </row>
    <row r="22" spans="2:47">
      <c r="F22" s="58"/>
      <c r="G22" s="59"/>
      <c r="H22" s="59"/>
      <c r="I22" s="60"/>
      <c r="AP22" s="2"/>
      <c r="AQ22" s="9"/>
      <c r="AR22" s="27"/>
      <c r="AS22" s="28"/>
      <c r="AT22" s="28"/>
      <c r="AU22" s="26"/>
    </row>
    <row r="23" spans="2:47">
      <c r="B23" s="150" t="s">
        <v>100</v>
      </c>
      <c r="C23" s="4"/>
      <c r="AP23" s="2"/>
      <c r="AQ23" s="9"/>
      <c r="AR23" s="27"/>
      <c r="AS23" s="28"/>
      <c r="AT23" s="28"/>
      <c r="AU23" s="26"/>
    </row>
    <row r="24" spans="2:47">
      <c r="B24" s="4"/>
      <c r="AP24" s="2"/>
      <c r="AQ24" s="9"/>
      <c r="AR24" s="27"/>
      <c r="AS24" s="29"/>
      <c r="AT24" s="28"/>
      <c r="AU24" s="26"/>
    </row>
    <row r="25" spans="2:47">
      <c r="AP25" s="2"/>
      <c r="AQ25" s="9"/>
      <c r="AR25" s="27"/>
      <c r="AS25" s="29"/>
      <c r="AT25" s="28"/>
      <c r="AU25" s="26"/>
    </row>
    <row r="26" spans="2:47">
      <c r="AP26" s="2"/>
      <c r="AQ26" s="9"/>
      <c r="AR26" s="27"/>
      <c r="AS26" s="29"/>
      <c r="AT26" s="28"/>
      <c r="AU26" s="26"/>
    </row>
    <row r="27" spans="2:47">
      <c r="AP27" s="2"/>
      <c r="AQ27" s="9"/>
      <c r="AR27" s="27"/>
      <c r="AS27" s="29"/>
      <c r="AT27" s="28"/>
      <c r="AU27" s="26"/>
    </row>
    <row r="28" spans="2:47">
      <c r="AP28" s="2"/>
      <c r="AQ28" s="9"/>
      <c r="AR28" s="27"/>
      <c r="AS28" s="29"/>
      <c r="AT28" s="28"/>
      <c r="AU28" s="26"/>
    </row>
    <row r="29" spans="2:47">
      <c r="AP29" s="2"/>
      <c r="AQ29" s="9"/>
      <c r="AR29" s="27"/>
      <c r="AS29" s="29"/>
      <c r="AT29" s="28"/>
      <c r="AU29" s="26"/>
    </row>
    <row r="30" spans="2:47">
      <c r="AP30" s="2"/>
      <c r="AQ30" s="9"/>
      <c r="AR30" s="27"/>
      <c r="AS30" s="29"/>
      <c r="AT30" s="28"/>
      <c r="AU30" s="26"/>
    </row>
    <row r="45" spans="2:9">
      <c r="C45" s="4"/>
    </row>
    <row r="46" spans="2:9">
      <c r="B46" s="150" t="s">
        <v>92</v>
      </c>
    </row>
    <row r="47" spans="2:9" ht="15.75" thickBot="1">
      <c r="C47" s="66"/>
    </row>
    <row r="48" spans="2:9" ht="15.75" thickBot="1">
      <c r="B48" s="34" t="s">
        <v>20</v>
      </c>
      <c r="C48" s="55" t="s">
        <v>37</v>
      </c>
      <c r="D48" s="55" t="s">
        <v>24</v>
      </c>
      <c r="E48" s="35" t="s">
        <v>25</v>
      </c>
      <c r="F48" s="36" t="s">
        <v>26</v>
      </c>
      <c r="G48" s="37" t="s">
        <v>32</v>
      </c>
      <c r="H48" s="38" t="s">
        <v>30</v>
      </c>
      <c r="I48" s="39" t="s">
        <v>31</v>
      </c>
    </row>
    <row r="49" spans="2:9">
      <c r="B49" s="30">
        <v>1</v>
      </c>
      <c r="C49" s="56">
        <v>173.68</v>
      </c>
      <c r="D49" s="56">
        <v>163.34</v>
      </c>
      <c r="E49" s="14">
        <v>159.72</v>
      </c>
      <c r="F49" s="15">
        <v>219.3</v>
      </c>
      <c r="G49" s="17">
        <v>152.96</v>
      </c>
      <c r="H49" s="18">
        <v>-66.34</v>
      </c>
      <c r="I49" s="19">
        <v>-0.30250797993616052</v>
      </c>
    </row>
    <row r="50" spans="2:9">
      <c r="B50" s="31">
        <v>2</v>
      </c>
      <c r="C50" s="56">
        <v>174.76</v>
      </c>
      <c r="D50" s="56">
        <v>163.71</v>
      </c>
      <c r="E50" s="14">
        <v>160.94</v>
      </c>
      <c r="F50" s="15">
        <v>219.04</v>
      </c>
      <c r="G50" s="17">
        <v>154.1</v>
      </c>
      <c r="H50" s="18">
        <v>-64.94</v>
      </c>
      <c r="I50" s="20">
        <v>-0.29647552958363765</v>
      </c>
    </row>
    <row r="51" spans="2:9">
      <c r="B51" s="31">
        <v>3</v>
      </c>
      <c r="C51" s="56">
        <v>170.74</v>
      </c>
      <c r="D51" s="56">
        <v>160.29</v>
      </c>
      <c r="E51" s="14">
        <v>160.19</v>
      </c>
      <c r="F51" s="15">
        <v>210.06</v>
      </c>
      <c r="G51" s="17">
        <v>153.47</v>
      </c>
      <c r="H51" s="18">
        <v>-56.59</v>
      </c>
      <c r="I51" s="21">
        <v>-0.26939921927068455</v>
      </c>
    </row>
    <row r="52" spans="2:9">
      <c r="B52" s="31">
        <v>4</v>
      </c>
      <c r="C52" s="56">
        <v>171.07</v>
      </c>
      <c r="D52" s="56">
        <v>159.52000000000001</v>
      </c>
      <c r="E52" s="14">
        <v>158.96</v>
      </c>
      <c r="F52" s="15">
        <v>206.21</v>
      </c>
      <c r="G52" s="17">
        <v>154.31</v>
      </c>
      <c r="H52" s="18">
        <v>-51.900000000000006</v>
      </c>
      <c r="I52" s="21">
        <v>-0.25168517530672618</v>
      </c>
    </row>
    <row r="53" spans="2:9">
      <c r="B53" s="31">
        <v>5</v>
      </c>
      <c r="C53" s="56">
        <v>174.07</v>
      </c>
      <c r="D53" s="56">
        <v>158.99</v>
      </c>
      <c r="E53" s="14">
        <v>157.65</v>
      </c>
      <c r="F53" s="16">
        <v>206.26</v>
      </c>
      <c r="G53" s="17">
        <v>154.44</v>
      </c>
      <c r="H53" s="18">
        <v>-51.819999999999993</v>
      </c>
      <c r="I53" s="21">
        <v>-0.25123630369436634</v>
      </c>
    </row>
    <row r="54" spans="2:9">
      <c r="B54" s="31">
        <v>6</v>
      </c>
      <c r="C54" s="56">
        <v>170.66</v>
      </c>
      <c r="D54" s="56">
        <v>160.85</v>
      </c>
      <c r="E54" s="14">
        <v>158.31</v>
      </c>
      <c r="F54" s="16">
        <v>209.09</v>
      </c>
      <c r="G54" s="17">
        <v>153.22</v>
      </c>
      <c r="H54" s="18">
        <v>-55.870000000000005</v>
      </c>
      <c r="I54" s="21">
        <v>-0.26720550958917211</v>
      </c>
    </row>
    <row r="55" spans="2:9">
      <c r="B55" s="31">
        <v>7</v>
      </c>
      <c r="C55" s="56">
        <v>169.96</v>
      </c>
      <c r="D55" s="56">
        <v>165.22</v>
      </c>
      <c r="E55" s="14">
        <v>160.43</v>
      </c>
      <c r="F55" s="16">
        <v>209.63</v>
      </c>
      <c r="G55" s="17">
        <v>158.19</v>
      </c>
      <c r="H55" s="18">
        <v>-51.44</v>
      </c>
      <c r="I55" s="21">
        <v>-0.24538472546868295</v>
      </c>
    </row>
    <row r="56" spans="2:9">
      <c r="B56" s="31">
        <v>8</v>
      </c>
      <c r="C56" s="56">
        <v>170.47</v>
      </c>
      <c r="D56" s="56">
        <v>169.03</v>
      </c>
      <c r="E56" s="14">
        <v>161.33000000000001</v>
      </c>
      <c r="F56" s="16">
        <v>215.37</v>
      </c>
      <c r="G56" s="17">
        <v>160.80000000000001</v>
      </c>
      <c r="H56" s="18">
        <v>-54.569999999999993</v>
      </c>
      <c r="I56" s="21">
        <v>-0.25337790778659974</v>
      </c>
    </row>
    <row r="57" spans="2:9">
      <c r="B57" s="31">
        <v>9</v>
      </c>
      <c r="C57" s="56">
        <v>169.93</v>
      </c>
      <c r="D57" s="56">
        <v>173.56</v>
      </c>
      <c r="E57" s="14">
        <v>161.44</v>
      </c>
      <c r="F57" s="16">
        <v>220.46</v>
      </c>
      <c r="G57" s="46">
        <v>168.21</v>
      </c>
      <c r="H57" s="18">
        <v>-52.25</v>
      </c>
      <c r="I57" s="21">
        <v>-0.23700444525083919</v>
      </c>
    </row>
    <row r="58" spans="2:9">
      <c r="B58" s="31">
        <v>10</v>
      </c>
      <c r="C58" s="56">
        <v>171.8</v>
      </c>
      <c r="D58" s="56">
        <v>176.42</v>
      </c>
      <c r="E58" s="14">
        <v>160.04</v>
      </c>
      <c r="F58" s="16">
        <v>225.94</v>
      </c>
      <c r="G58" s="17">
        <v>175.40099387610701</v>
      </c>
      <c r="H58" s="18">
        <v>-50.539006123892989</v>
      </c>
      <c r="I58" s="21">
        <v>-0.22368330585063734</v>
      </c>
    </row>
    <row r="59" spans="2:9">
      <c r="B59" s="31">
        <v>11</v>
      </c>
      <c r="C59" s="56">
        <v>174.33</v>
      </c>
      <c r="D59" s="56">
        <v>171.7</v>
      </c>
      <c r="E59" s="14">
        <v>161.83000000000001</v>
      </c>
      <c r="F59" s="16">
        <v>225.42</v>
      </c>
      <c r="G59" s="17">
        <v>184.85</v>
      </c>
      <c r="H59" s="18">
        <v>-40.569999999999993</v>
      </c>
      <c r="I59" s="21">
        <v>-0.17997515748380799</v>
      </c>
    </row>
    <row r="60" spans="2:9">
      <c r="B60" s="32">
        <v>12</v>
      </c>
      <c r="C60" s="56">
        <v>175.47</v>
      </c>
      <c r="D60" s="57">
        <v>167.69</v>
      </c>
      <c r="E60" s="14">
        <v>162.65</v>
      </c>
      <c r="F60" s="16">
        <v>219.88</v>
      </c>
      <c r="G60" s="17">
        <v>184.9</v>
      </c>
      <c r="H60" s="18">
        <v>-34.97999999999999</v>
      </c>
      <c r="I60" s="21">
        <v>-0.15908677460432963</v>
      </c>
    </row>
    <row r="61" spans="2:9">
      <c r="B61" s="31">
        <v>13</v>
      </c>
      <c r="C61" s="56">
        <v>176.56</v>
      </c>
      <c r="D61" s="56">
        <v>165.71</v>
      </c>
      <c r="E61" s="14">
        <v>166.97</v>
      </c>
      <c r="F61" s="16">
        <v>216.08</v>
      </c>
      <c r="G61" s="17">
        <v>184.83</v>
      </c>
      <c r="H61" s="18">
        <v>-31.25</v>
      </c>
      <c r="I61" s="21">
        <v>-0.14462236208811552</v>
      </c>
    </row>
    <row r="62" spans="2:9">
      <c r="B62" s="31">
        <v>14</v>
      </c>
      <c r="C62" s="56">
        <v>184</v>
      </c>
      <c r="D62" s="56">
        <v>169.11</v>
      </c>
      <c r="E62" s="14">
        <v>175.07</v>
      </c>
      <c r="F62" s="16">
        <v>216.22</v>
      </c>
      <c r="G62" s="17">
        <v>187.11</v>
      </c>
      <c r="H62" s="18">
        <v>-29.109999999999985</v>
      </c>
      <c r="I62" s="21">
        <v>-0.13463139395060575</v>
      </c>
    </row>
    <row r="63" spans="2:9">
      <c r="B63" s="31">
        <v>15</v>
      </c>
      <c r="C63" s="56">
        <v>187.56</v>
      </c>
      <c r="D63" s="56">
        <v>168.25</v>
      </c>
      <c r="E63" s="14">
        <v>184.81</v>
      </c>
      <c r="F63" s="16">
        <v>213.05</v>
      </c>
      <c r="G63" s="46">
        <v>185.42</v>
      </c>
      <c r="H63" s="18">
        <v>-27.630000000000024</v>
      </c>
      <c r="I63" s="20">
        <v>-0.12968786669795829</v>
      </c>
    </row>
    <row r="64" spans="2:9">
      <c r="B64" s="31">
        <v>16</v>
      </c>
      <c r="C64" s="56">
        <v>187.44</v>
      </c>
      <c r="D64" s="56">
        <v>169.43</v>
      </c>
      <c r="E64" s="14">
        <v>183.65</v>
      </c>
      <c r="F64" s="16">
        <v>208.1</v>
      </c>
      <c r="G64" s="17">
        <v>184.52</v>
      </c>
      <c r="H64" s="18">
        <v>-23.579999999999984</v>
      </c>
      <c r="I64" s="21">
        <v>-0.11331090821720324</v>
      </c>
    </row>
    <row r="65" spans="2:9">
      <c r="B65" s="31">
        <v>17</v>
      </c>
      <c r="C65" s="56">
        <v>188.16</v>
      </c>
      <c r="D65" s="56">
        <v>169.16</v>
      </c>
      <c r="E65" s="14">
        <v>180.19</v>
      </c>
      <c r="F65" s="16">
        <v>206.28</v>
      </c>
      <c r="G65" s="17">
        <v>180.91</v>
      </c>
      <c r="H65" s="18">
        <v>-25.370000000000005</v>
      </c>
      <c r="I65" s="21">
        <v>-0.12298817141749085</v>
      </c>
    </row>
    <row r="66" spans="2:9">
      <c r="B66" s="31">
        <v>18</v>
      </c>
      <c r="C66" s="56">
        <v>190.2</v>
      </c>
      <c r="D66" s="56">
        <v>168.63</v>
      </c>
      <c r="E66" s="14">
        <v>183.24</v>
      </c>
      <c r="F66" s="16">
        <v>195.51</v>
      </c>
      <c r="G66" s="17"/>
      <c r="H66" s="18"/>
      <c r="I66" s="21"/>
    </row>
    <row r="67" spans="2:9">
      <c r="B67" s="31">
        <v>19</v>
      </c>
      <c r="C67" s="56">
        <v>190.54</v>
      </c>
      <c r="D67" s="56">
        <v>166.46</v>
      </c>
      <c r="E67" s="14">
        <v>182.7</v>
      </c>
      <c r="F67" s="16">
        <v>189.59</v>
      </c>
      <c r="G67" s="17"/>
      <c r="H67" s="18"/>
      <c r="I67" s="21"/>
    </row>
    <row r="68" spans="2:9">
      <c r="B68" s="31">
        <v>20</v>
      </c>
      <c r="C68" s="56">
        <v>191.86</v>
      </c>
      <c r="D68" s="56">
        <v>166.62</v>
      </c>
      <c r="E68" s="14">
        <v>182.92</v>
      </c>
      <c r="F68" s="16">
        <v>179.2</v>
      </c>
      <c r="G68" s="17"/>
      <c r="H68" s="18"/>
      <c r="I68" s="21"/>
    </row>
    <row r="69" spans="2:9">
      <c r="B69" s="31">
        <v>21</v>
      </c>
      <c r="C69" s="56">
        <v>192.52</v>
      </c>
      <c r="D69" s="56">
        <v>167.67</v>
      </c>
      <c r="E69" s="14">
        <v>187.57</v>
      </c>
      <c r="F69" s="16">
        <v>179.64</v>
      </c>
      <c r="G69" s="17"/>
      <c r="H69" s="18"/>
      <c r="I69" s="21"/>
    </row>
    <row r="70" spans="2:9">
      <c r="B70" s="31">
        <v>22</v>
      </c>
      <c r="C70" s="56">
        <v>194.66</v>
      </c>
      <c r="D70" s="56">
        <v>168.79</v>
      </c>
      <c r="E70" s="14">
        <v>183.26</v>
      </c>
      <c r="F70" s="16">
        <v>184.89</v>
      </c>
      <c r="G70" s="17"/>
      <c r="H70" s="18"/>
      <c r="I70" s="21"/>
    </row>
    <row r="71" spans="2:9">
      <c r="B71" s="31">
        <v>23</v>
      </c>
      <c r="C71" s="56">
        <v>192.69</v>
      </c>
      <c r="D71" s="56">
        <v>166.21</v>
      </c>
      <c r="E71" s="14">
        <v>200.77</v>
      </c>
      <c r="F71" s="16">
        <v>183.75</v>
      </c>
      <c r="G71" s="17"/>
      <c r="H71" s="18"/>
      <c r="I71" s="21"/>
    </row>
    <row r="72" spans="2:9">
      <c r="B72" s="31">
        <v>24</v>
      </c>
      <c r="C72" s="56">
        <v>191.33</v>
      </c>
      <c r="D72" s="56">
        <v>170.22</v>
      </c>
      <c r="E72" s="14">
        <v>201.9</v>
      </c>
      <c r="F72" s="16">
        <v>188.07</v>
      </c>
      <c r="G72" s="17"/>
      <c r="H72" s="18"/>
      <c r="I72" s="21"/>
    </row>
    <row r="73" spans="2:9">
      <c r="B73" s="31">
        <v>25</v>
      </c>
      <c r="C73" s="56">
        <v>192.71</v>
      </c>
      <c r="D73" s="56">
        <v>168.89</v>
      </c>
      <c r="E73" s="14">
        <v>201.45</v>
      </c>
      <c r="F73" s="16">
        <v>189.46</v>
      </c>
      <c r="G73" s="17"/>
      <c r="H73" s="18"/>
      <c r="I73" s="21"/>
    </row>
    <row r="74" spans="2:9">
      <c r="B74" s="31">
        <v>26</v>
      </c>
      <c r="C74" s="56">
        <v>194.66</v>
      </c>
      <c r="D74" s="56">
        <v>168.65</v>
      </c>
      <c r="E74" s="14">
        <v>202.94928681529572</v>
      </c>
      <c r="F74" s="16">
        <v>188.4</v>
      </c>
      <c r="G74" s="17"/>
      <c r="H74" s="18"/>
      <c r="I74" s="21"/>
    </row>
    <row r="75" spans="2:9">
      <c r="B75" s="31">
        <v>27</v>
      </c>
      <c r="C75" s="56">
        <v>190.15</v>
      </c>
      <c r="D75" s="56">
        <v>168.03</v>
      </c>
      <c r="E75" s="14">
        <v>202.8</v>
      </c>
      <c r="F75" s="16">
        <v>188.81</v>
      </c>
      <c r="G75" s="17"/>
      <c r="H75" s="18"/>
      <c r="I75" s="21"/>
    </row>
    <row r="76" spans="2:9">
      <c r="B76" s="31">
        <v>28</v>
      </c>
      <c r="C76" s="56">
        <v>185.83</v>
      </c>
      <c r="D76" s="56">
        <v>168.06</v>
      </c>
      <c r="E76" s="14">
        <v>206.39</v>
      </c>
      <c r="F76" s="16">
        <v>186.1</v>
      </c>
      <c r="G76" s="17"/>
      <c r="H76" s="18"/>
      <c r="I76" s="21"/>
    </row>
    <row r="77" spans="2:9">
      <c r="B77" s="31">
        <v>29</v>
      </c>
      <c r="C77" s="56">
        <v>186.26</v>
      </c>
      <c r="D77" s="56">
        <v>168.03</v>
      </c>
      <c r="E77" s="14">
        <v>201.66</v>
      </c>
      <c r="F77" s="16">
        <v>174.2</v>
      </c>
      <c r="G77" s="17"/>
      <c r="H77" s="18"/>
      <c r="I77" s="21"/>
    </row>
    <row r="78" spans="2:9">
      <c r="B78" s="31">
        <v>30</v>
      </c>
      <c r="C78" s="56">
        <v>186.4</v>
      </c>
      <c r="D78" s="56">
        <v>168.8</v>
      </c>
      <c r="E78" s="14">
        <v>206.29</v>
      </c>
      <c r="F78" s="16">
        <v>174.99</v>
      </c>
      <c r="G78" s="17"/>
      <c r="H78" s="18"/>
      <c r="I78" s="21"/>
    </row>
    <row r="79" spans="2:9">
      <c r="B79" s="31">
        <v>31</v>
      </c>
      <c r="C79" s="56">
        <v>188.89</v>
      </c>
      <c r="D79" s="56">
        <v>166.32</v>
      </c>
      <c r="E79" s="14">
        <v>200.04</v>
      </c>
      <c r="F79" s="16">
        <v>176.94</v>
      </c>
      <c r="G79" s="17"/>
      <c r="H79" s="18"/>
      <c r="I79" s="21"/>
    </row>
    <row r="80" spans="2:9">
      <c r="B80" s="31">
        <v>32</v>
      </c>
      <c r="C80" s="56">
        <v>185.44</v>
      </c>
      <c r="D80" s="56">
        <v>167.39</v>
      </c>
      <c r="E80" s="14">
        <v>202.86</v>
      </c>
      <c r="F80" s="16">
        <v>179.04</v>
      </c>
      <c r="G80" s="17"/>
      <c r="H80" s="18"/>
      <c r="I80" s="21"/>
    </row>
    <row r="81" spans="2:9">
      <c r="B81" s="31">
        <v>33</v>
      </c>
      <c r="C81" s="56">
        <v>189.97</v>
      </c>
      <c r="D81" s="56">
        <v>171.34</v>
      </c>
      <c r="E81" s="14">
        <v>206.77</v>
      </c>
      <c r="F81" s="16">
        <v>180.99</v>
      </c>
      <c r="G81" s="17"/>
      <c r="H81" s="18"/>
      <c r="I81" s="21"/>
    </row>
    <row r="82" spans="2:9">
      <c r="B82" s="31">
        <v>34</v>
      </c>
      <c r="C82" s="56">
        <v>187.9</v>
      </c>
      <c r="D82" s="56">
        <v>173.73</v>
      </c>
      <c r="E82" s="14">
        <v>210.13</v>
      </c>
      <c r="F82" s="16">
        <v>181.53</v>
      </c>
      <c r="G82" s="17"/>
      <c r="H82" s="18"/>
      <c r="I82" s="21"/>
    </row>
    <row r="83" spans="2:9">
      <c r="B83" s="31">
        <v>35</v>
      </c>
      <c r="C83" s="56">
        <v>187.57</v>
      </c>
      <c r="D83" s="56">
        <v>172.15</v>
      </c>
      <c r="E83" s="14">
        <v>207.82</v>
      </c>
      <c r="F83" s="16">
        <v>180.69</v>
      </c>
      <c r="G83" s="17"/>
      <c r="H83" s="18"/>
      <c r="I83" s="21"/>
    </row>
    <row r="84" spans="2:9">
      <c r="B84" s="31">
        <v>36</v>
      </c>
      <c r="C84" s="56">
        <v>189.33</v>
      </c>
      <c r="D84" s="56">
        <v>175.03</v>
      </c>
      <c r="E84" s="14">
        <v>209.72</v>
      </c>
      <c r="F84" s="16">
        <v>182.79</v>
      </c>
      <c r="G84" s="17"/>
      <c r="H84" s="18"/>
      <c r="I84" s="21"/>
    </row>
    <row r="85" spans="2:9">
      <c r="B85" s="31">
        <v>37</v>
      </c>
      <c r="C85" s="56">
        <v>188.76</v>
      </c>
      <c r="D85" s="56">
        <v>170.71</v>
      </c>
      <c r="E85" s="14">
        <v>209.69</v>
      </c>
      <c r="F85" s="16">
        <v>183.3</v>
      </c>
      <c r="G85" s="17"/>
      <c r="H85" s="18"/>
      <c r="I85" s="21"/>
    </row>
    <row r="86" spans="2:9">
      <c r="B86" s="31">
        <v>38</v>
      </c>
      <c r="C86" s="56">
        <v>180.59</v>
      </c>
      <c r="D86" s="56">
        <v>168.52</v>
      </c>
      <c r="E86" s="14">
        <v>209.15</v>
      </c>
      <c r="F86" s="16">
        <v>181.87</v>
      </c>
      <c r="G86" s="17"/>
      <c r="H86" s="18"/>
      <c r="I86" s="21"/>
    </row>
    <row r="87" spans="2:9">
      <c r="B87" s="31">
        <v>39</v>
      </c>
      <c r="C87" s="56">
        <v>178.57</v>
      </c>
      <c r="D87" s="56">
        <v>165.43</v>
      </c>
      <c r="E87" s="14">
        <v>208.64</v>
      </c>
      <c r="F87" s="16">
        <v>174.3</v>
      </c>
      <c r="G87" s="17"/>
      <c r="H87" s="18"/>
      <c r="I87" s="21"/>
    </row>
    <row r="88" spans="2:9">
      <c r="B88" s="31">
        <v>40</v>
      </c>
      <c r="C88" s="56">
        <v>175</v>
      </c>
      <c r="D88" s="56">
        <v>162.05000000000001</v>
      </c>
      <c r="E88" s="14">
        <v>209.8</v>
      </c>
      <c r="F88" s="16">
        <v>174.65</v>
      </c>
      <c r="G88" s="17"/>
      <c r="H88" s="18"/>
      <c r="I88" s="21"/>
    </row>
    <row r="89" spans="2:9">
      <c r="B89" s="31">
        <v>41</v>
      </c>
      <c r="C89" s="56">
        <v>172.78</v>
      </c>
      <c r="D89" s="56">
        <v>163.53</v>
      </c>
      <c r="E89" s="14">
        <v>210.69</v>
      </c>
      <c r="F89" s="16">
        <v>174.32</v>
      </c>
      <c r="G89" s="17"/>
      <c r="H89" s="18"/>
      <c r="I89" s="21"/>
    </row>
    <row r="90" spans="2:9">
      <c r="B90" s="31">
        <v>42</v>
      </c>
      <c r="C90" s="56">
        <v>171.48</v>
      </c>
      <c r="D90" s="56">
        <v>161.56</v>
      </c>
      <c r="E90" s="14">
        <v>209.81</v>
      </c>
      <c r="F90" s="16">
        <v>174.16</v>
      </c>
      <c r="G90" s="17"/>
      <c r="H90" s="18"/>
      <c r="I90" s="21"/>
    </row>
    <row r="91" spans="2:9">
      <c r="B91" s="31">
        <v>43</v>
      </c>
      <c r="C91" s="56">
        <v>171.35</v>
      </c>
      <c r="D91" s="56">
        <v>161.59</v>
      </c>
      <c r="E91" s="14">
        <v>209.71</v>
      </c>
      <c r="F91" s="16">
        <v>174.26</v>
      </c>
      <c r="G91" s="46"/>
      <c r="H91" s="18"/>
      <c r="I91" s="21"/>
    </row>
    <row r="92" spans="2:9">
      <c r="B92" s="31">
        <v>44</v>
      </c>
      <c r="C92" s="56">
        <v>168.64</v>
      </c>
      <c r="D92" s="56">
        <v>160.84</v>
      </c>
      <c r="E92" s="14">
        <v>209.38</v>
      </c>
      <c r="F92" s="16">
        <v>173.88</v>
      </c>
      <c r="G92" s="46"/>
      <c r="H92" s="18"/>
      <c r="I92" s="47"/>
    </row>
    <row r="93" spans="2:9">
      <c r="B93" s="31">
        <v>45</v>
      </c>
      <c r="C93" s="56">
        <v>167.92</v>
      </c>
      <c r="D93" s="56">
        <v>160.96</v>
      </c>
      <c r="E93" s="14">
        <v>209.46</v>
      </c>
      <c r="F93" s="16">
        <v>173.41</v>
      </c>
      <c r="G93" s="46"/>
      <c r="H93" s="18"/>
      <c r="I93" s="21"/>
    </row>
    <row r="94" spans="2:9">
      <c r="B94" s="31">
        <v>46</v>
      </c>
      <c r="C94" s="56">
        <v>168.06</v>
      </c>
      <c r="D94" s="56">
        <v>161.15</v>
      </c>
      <c r="E94" s="14">
        <v>210.05</v>
      </c>
      <c r="F94" s="16">
        <v>163.62</v>
      </c>
      <c r="G94" s="17"/>
      <c r="H94" s="18"/>
      <c r="I94" s="21"/>
    </row>
    <row r="95" spans="2:9">
      <c r="B95" s="31">
        <v>47</v>
      </c>
      <c r="C95" s="56">
        <v>168.29</v>
      </c>
      <c r="D95" s="56">
        <v>160.69</v>
      </c>
      <c r="E95" s="14">
        <v>213.64</v>
      </c>
      <c r="F95" s="16">
        <v>162.18</v>
      </c>
      <c r="G95" s="17"/>
      <c r="H95" s="18"/>
      <c r="I95" s="21"/>
    </row>
    <row r="96" spans="2:9">
      <c r="B96" s="31">
        <v>48</v>
      </c>
      <c r="C96" s="56">
        <v>168.77</v>
      </c>
      <c r="D96" s="56">
        <v>160.69999999999999</v>
      </c>
      <c r="E96" s="14">
        <v>220.89</v>
      </c>
      <c r="F96" s="16">
        <v>153.11000000000001</v>
      </c>
      <c r="G96" s="17"/>
      <c r="H96" s="18"/>
      <c r="I96" s="21"/>
    </row>
    <row r="97" spans="2:9">
      <c r="B97" s="31">
        <v>49</v>
      </c>
      <c r="C97" s="56">
        <v>168.5</v>
      </c>
      <c r="D97" s="56">
        <v>160.25</v>
      </c>
      <c r="E97" s="14">
        <v>224.59</v>
      </c>
      <c r="F97" s="16">
        <v>154.15</v>
      </c>
      <c r="G97" s="17"/>
      <c r="H97" s="18"/>
      <c r="I97" s="21"/>
    </row>
    <row r="98" spans="2:9">
      <c r="B98" s="31">
        <v>50</v>
      </c>
      <c r="C98" s="56">
        <v>168.28</v>
      </c>
      <c r="D98" s="56">
        <v>160.74</v>
      </c>
      <c r="E98" s="14">
        <v>228.87</v>
      </c>
      <c r="F98" s="16">
        <v>152.74</v>
      </c>
      <c r="G98" s="17"/>
      <c r="H98" s="18"/>
      <c r="I98" s="21"/>
    </row>
    <row r="99" spans="2:9">
      <c r="B99" s="31">
        <v>51</v>
      </c>
      <c r="C99" s="56">
        <v>164.52</v>
      </c>
      <c r="D99" s="56">
        <v>162.12</v>
      </c>
      <c r="E99" s="14">
        <v>227</v>
      </c>
      <c r="F99" s="16">
        <v>152.03</v>
      </c>
      <c r="G99" s="17"/>
      <c r="H99" s="18"/>
      <c r="I99" s="21"/>
    </row>
    <row r="100" spans="2:9">
      <c r="B100" s="63">
        <v>52</v>
      </c>
      <c r="C100" s="56">
        <v>163.05000000000001</v>
      </c>
      <c r="D100" s="62">
        <v>161.93</v>
      </c>
      <c r="E100" s="14">
        <v>219.77</v>
      </c>
      <c r="F100" s="16">
        <v>153.44</v>
      </c>
      <c r="G100" s="17"/>
      <c r="H100" s="18"/>
      <c r="I100" s="21"/>
    </row>
    <row r="103" spans="2:9">
      <c r="C103" s="4"/>
    </row>
    <row r="104" spans="2:9">
      <c r="B104" s="150" t="s">
        <v>93</v>
      </c>
    </row>
  </sheetData>
  <conditionalFormatting sqref="BA4 B67 B60 D60 D67">
    <cfRule type="cellIs" dxfId="81" priority="53" stopIfTrue="1" operator="lessThanOrEqual">
      <formula>0</formula>
    </cfRule>
  </conditionalFormatting>
  <conditionalFormatting sqref="AU11:AU30 AV6:AV10 BA5 I5">
    <cfRule type="cellIs" dxfId="80" priority="54" stopIfTrue="1" operator="lessThan">
      <formula>0</formula>
    </cfRule>
  </conditionalFormatting>
  <conditionalFormatting sqref="I4">
    <cfRule type="cellIs" dxfId="79" priority="49" stopIfTrue="1" operator="lessThanOrEqual">
      <formula>0</formula>
    </cfRule>
  </conditionalFormatting>
  <conditionalFormatting sqref="H49">
    <cfRule type="cellIs" dxfId="78" priority="38" stopIfTrue="1" operator="lessThanOrEqual">
      <formula>0</formula>
    </cfRule>
  </conditionalFormatting>
  <conditionalFormatting sqref="I49:I61 I97:I100 I63:I95">
    <cfRule type="cellIs" dxfId="77" priority="36" stopIfTrue="1" operator="lessThan">
      <formula>0</formula>
    </cfRule>
  </conditionalFormatting>
  <conditionalFormatting sqref="F49:F51">
    <cfRule type="cellIs" dxfId="76" priority="44" stopIfTrue="1" operator="greaterThanOrEqual">
      <formula>0</formula>
    </cfRule>
    <cfRule type="cellIs" dxfId="75" priority="45" stopIfTrue="1" operator="lessThan">
      <formula>0</formula>
    </cfRule>
  </conditionalFormatting>
  <conditionalFormatting sqref="G97:G100 G49:G61 G63:G95">
    <cfRule type="cellIs" dxfId="74" priority="46" stopIfTrue="1" operator="lessThanOrEqual">
      <formula>0</formula>
    </cfRule>
  </conditionalFormatting>
  <conditionalFormatting sqref="F53:F100">
    <cfRule type="cellIs" dxfId="73" priority="42" stopIfTrue="1" operator="greaterThanOrEqual">
      <formula>0</formula>
    </cfRule>
    <cfRule type="cellIs" dxfId="72" priority="43" stopIfTrue="1" operator="lessThan">
      <formula>0</formula>
    </cfRule>
  </conditionalFormatting>
  <conditionalFormatting sqref="F52">
    <cfRule type="cellIs" dxfId="71" priority="40" stopIfTrue="1" operator="greaterThanOrEqual">
      <formula>0</formula>
    </cfRule>
    <cfRule type="cellIs" dxfId="70" priority="41" stopIfTrue="1" operator="lessThan">
      <formula>0</formula>
    </cfRule>
  </conditionalFormatting>
  <conditionalFormatting sqref="H49:H61 H97:H100 H63:H95">
    <cfRule type="cellIs" dxfId="69" priority="39" stopIfTrue="1" operator="lessThan">
      <formula>0</formula>
    </cfRule>
  </conditionalFormatting>
  <conditionalFormatting sqref="H50:H61 H97:H100 H63:H95">
    <cfRule type="cellIs" dxfId="68" priority="37" stopIfTrue="1" operator="lessThanOrEqual">
      <formula>0</formula>
    </cfRule>
  </conditionalFormatting>
  <conditionalFormatting sqref="G96">
    <cfRule type="cellIs" dxfId="67" priority="22" stopIfTrue="1" operator="lessThanOrEqual">
      <formula>0</formula>
    </cfRule>
  </conditionalFormatting>
  <conditionalFormatting sqref="H96">
    <cfRule type="cellIs" dxfId="66" priority="21" stopIfTrue="1" operator="lessThan">
      <formula>0</formula>
    </cfRule>
  </conditionalFormatting>
  <conditionalFormatting sqref="H96">
    <cfRule type="cellIs" dxfId="65" priority="20" stopIfTrue="1" operator="lessThanOrEqual">
      <formula>0</formula>
    </cfRule>
  </conditionalFormatting>
  <conditionalFormatting sqref="I96">
    <cfRule type="cellIs" dxfId="64" priority="19" stopIfTrue="1" operator="lessThan">
      <formula>0</formula>
    </cfRule>
  </conditionalFormatting>
  <conditionalFormatting sqref="I10">
    <cfRule type="cellIs" dxfId="63" priority="16" stopIfTrue="1" operator="lessThan">
      <formula>0</formula>
    </cfRule>
  </conditionalFormatting>
  <conditionalFormatting sqref="I6">
    <cfRule type="cellIs" dxfId="62" priority="14" stopIfTrue="1" operator="lessThan">
      <formula>0</formula>
    </cfRule>
  </conditionalFormatting>
  <conditionalFormatting sqref="I7">
    <cfRule type="cellIs" dxfId="61" priority="13" stopIfTrue="1" operator="lessThan">
      <formula>0</formula>
    </cfRule>
  </conditionalFormatting>
  <conditionalFormatting sqref="I8:I9">
    <cfRule type="cellIs" dxfId="60" priority="12" stopIfTrue="1" operator="lessThan">
      <formula>0</formula>
    </cfRule>
  </conditionalFormatting>
  <conditionalFormatting sqref="I11:I12">
    <cfRule type="cellIs" dxfId="59" priority="11" stopIfTrue="1" operator="lessThan">
      <formula>0</formula>
    </cfRule>
  </conditionalFormatting>
  <conditionalFormatting sqref="I13:I16 I22">
    <cfRule type="cellIs" dxfId="58" priority="10" stopIfTrue="1" operator="lessThan">
      <formula>0</formula>
    </cfRule>
  </conditionalFormatting>
  <conditionalFormatting sqref="I62">
    <cfRule type="cellIs" dxfId="57" priority="5" stopIfTrue="1" operator="lessThan">
      <formula>0</formula>
    </cfRule>
  </conditionalFormatting>
  <conditionalFormatting sqref="G62">
    <cfRule type="cellIs" dxfId="56" priority="8" stopIfTrue="1" operator="lessThanOrEqual">
      <formula>0</formula>
    </cfRule>
  </conditionalFormatting>
  <conditionalFormatting sqref="H62">
    <cfRule type="cellIs" dxfId="55" priority="7" stopIfTrue="1" operator="lessThan">
      <formula>0</formula>
    </cfRule>
  </conditionalFormatting>
  <conditionalFormatting sqref="H62">
    <cfRule type="cellIs" dxfId="54" priority="6" stopIfTrue="1" operator="lessThanOrEqual">
      <formula>0</formula>
    </cfRule>
  </conditionalFormatting>
  <conditionalFormatting sqref="I18">
    <cfRule type="cellIs" dxfId="53" priority="3" stopIfTrue="1" operator="lessThan">
      <formula>0</formula>
    </cfRule>
  </conditionalFormatting>
  <conditionalFormatting sqref="I17">
    <cfRule type="cellIs" dxfId="52" priority="2" stopIfTrue="1" operator="lessThan">
      <formula>0</formula>
    </cfRule>
  </conditionalFormatting>
  <conditionalFormatting sqref="I19:I21">
    <cfRule type="cellIs" dxfId="5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4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50" t="s">
        <v>98</v>
      </c>
      <c r="C1" s="4"/>
    </row>
    <row r="3" spans="2:9" ht="15.75" thickBot="1"/>
    <row r="4" spans="2:9" ht="25.5" thickBot="1">
      <c r="B4" s="53"/>
      <c r="C4" s="2"/>
      <c r="D4" s="48" t="s">
        <v>11</v>
      </c>
      <c r="E4" s="49" t="s">
        <v>96</v>
      </c>
      <c r="F4" s="49" t="s">
        <v>18</v>
      </c>
      <c r="G4" s="50" t="s">
        <v>19</v>
      </c>
      <c r="H4" s="51" t="s">
        <v>15</v>
      </c>
      <c r="I4" s="52" t="s">
        <v>16</v>
      </c>
    </row>
    <row r="5" spans="2:9" ht="15.75" thickBot="1">
      <c r="B5" s="54"/>
      <c r="C5" s="65">
        <v>2021</v>
      </c>
      <c r="D5" s="42">
        <v>1</v>
      </c>
      <c r="E5" s="43">
        <v>773</v>
      </c>
      <c r="F5" s="43">
        <v>79259</v>
      </c>
      <c r="G5" s="44">
        <v>138.65</v>
      </c>
      <c r="H5" s="44">
        <v>-1.1399999999999864</v>
      </c>
      <c r="I5" s="45">
        <v>-8.1550897775233278E-3</v>
      </c>
    </row>
    <row r="6" spans="2:9">
      <c r="B6" s="2"/>
      <c r="C6" s="2"/>
      <c r="D6" s="40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8">
        <v>9.1597547782185096E-3</v>
      </c>
    </row>
    <row r="7" spans="2:9">
      <c r="B7" s="2"/>
      <c r="C7" s="2"/>
      <c r="D7" s="40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8">
        <v>-6.4322469982845965E-3</v>
      </c>
    </row>
    <row r="8" spans="2:9">
      <c r="B8" s="2"/>
      <c r="C8" s="2" t="s">
        <v>36</v>
      </c>
      <c r="D8" s="40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8">
        <v>9.4231045892676502E-3</v>
      </c>
    </row>
    <row r="9" spans="2:9">
      <c r="B9" s="2"/>
      <c r="C9" s="2"/>
      <c r="D9" s="40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8">
        <v>-6.698496401339904E-3</v>
      </c>
    </row>
    <row r="10" spans="2:9">
      <c r="B10" s="2"/>
      <c r="C10" s="2"/>
      <c r="D10" s="40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8">
        <v>8.6089389482757461E-4</v>
      </c>
    </row>
    <row r="11" spans="2:9">
      <c r="D11" s="40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8">
        <f t="shared" ref="I11" si="1">(G11/G10)-1</f>
        <v>2.9531933194753002E-2</v>
      </c>
    </row>
    <row r="12" spans="2:9">
      <c r="D12" s="40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8">
        <v>1.1557474065306605E-2</v>
      </c>
    </row>
    <row r="13" spans="2:9">
      <c r="D13" s="40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8">
        <v>6.3459288319911877E-2</v>
      </c>
    </row>
    <row r="14" spans="2:9">
      <c r="D14" s="40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8">
        <v>5.3468840021466901E-2</v>
      </c>
    </row>
    <row r="15" spans="2:9">
      <c r="D15" s="40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8">
        <v>4.0292868948571536E-2</v>
      </c>
    </row>
    <row r="16" spans="2:9">
      <c r="D16" s="40">
        <v>12</v>
      </c>
      <c r="E16" s="6">
        <v>860</v>
      </c>
      <c r="F16" s="6">
        <v>86357</v>
      </c>
      <c r="G16" s="3">
        <v>170.58</v>
      </c>
      <c r="H16" s="3">
        <v>1.25</v>
      </c>
      <c r="I16" s="8">
        <v>7.3820350794306933E-3</v>
      </c>
    </row>
    <row r="17" spans="2:9">
      <c r="D17" s="40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8">
        <v>-3.9277758236605509E-3</v>
      </c>
    </row>
    <row r="18" spans="2:9">
      <c r="D18" s="40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8">
        <v>6.3563062797953318E-3</v>
      </c>
    </row>
    <row r="19" spans="2:9">
      <c r="D19" s="40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8">
        <v>-1.0000584829522263E-2</v>
      </c>
    </row>
    <row r="20" spans="2:9">
      <c r="D20" s="40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8">
        <v>-5.9073724007563388E-4</v>
      </c>
    </row>
    <row r="21" spans="2:9" ht="15.75" thickBot="1">
      <c r="D21" s="146">
        <v>17</v>
      </c>
      <c r="E21" s="147">
        <v>527</v>
      </c>
      <c r="F21" s="147">
        <v>53334</v>
      </c>
      <c r="G21" s="148">
        <v>166.25</v>
      </c>
      <c r="H21" s="148">
        <v>-2.9300000000000068</v>
      </c>
      <c r="I21" s="149">
        <v>-1.7318832013240359E-2</v>
      </c>
    </row>
    <row r="22" spans="2:9">
      <c r="C22" s="4"/>
    </row>
    <row r="23" spans="2:9">
      <c r="B23" s="150" t="s">
        <v>101</v>
      </c>
    </row>
    <row r="45" spans="2:9">
      <c r="C45" s="4"/>
    </row>
    <row r="46" spans="2:9">
      <c r="B46" s="150" t="s">
        <v>94</v>
      </c>
      <c r="C46" s="4"/>
    </row>
    <row r="47" spans="2:9" ht="15.75" thickBot="1">
      <c r="B47" s="4"/>
      <c r="C47" s="66"/>
    </row>
    <row r="48" spans="2:9" ht="15.75" thickBot="1">
      <c r="B48" s="151" t="s">
        <v>20</v>
      </c>
      <c r="C48" s="157" t="s">
        <v>38</v>
      </c>
      <c r="D48" s="157" t="s">
        <v>21</v>
      </c>
      <c r="E48" s="33" t="s">
        <v>22</v>
      </c>
      <c r="F48" s="10" t="s">
        <v>23</v>
      </c>
      <c r="G48" s="11" t="s">
        <v>27</v>
      </c>
      <c r="H48" s="12" t="s">
        <v>30</v>
      </c>
      <c r="I48" s="13" t="s">
        <v>31</v>
      </c>
    </row>
    <row r="49" spans="2:9">
      <c r="B49" s="152">
        <v>1</v>
      </c>
      <c r="C49" s="62">
        <v>161.28</v>
      </c>
      <c r="D49" s="62">
        <v>152.26</v>
      </c>
      <c r="E49" s="156">
        <v>148.01</v>
      </c>
      <c r="F49" s="15">
        <v>202.97</v>
      </c>
      <c r="G49" s="17">
        <v>138.65</v>
      </c>
      <c r="H49" s="18">
        <v>-64.319999999999993</v>
      </c>
      <c r="I49" s="19">
        <v>-0.31689412228408131</v>
      </c>
    </row>
    <row r="50" spans="2:9">
      <c r="B50" s="153">
        <v>2</v>
      </c>
      <c r="C50" s="62">
        <v>162.76</v>
      </c>
      <c r="D50" s="62">
        <v>152.33000000000001</v>
      </c>
      <c r="E50" s="156">
        <v>150.57</v>
      </c>
      <c r="F50" s="15">
        <v>204.13</v>
      </c>
      <c r="G50" s="17">
        <v>139.91999999999999</v>
      </c>
      <c r="H50" s="18">
        <v>-64.210000000000008</v>
      </c>
      <c r="I50" s="20">
        <v>-0.31455445059520903</v>
      </c>
    </row>
    <row r="51" spans="2:9">
      <c r="B51" s="153">
        <v>3</v>
      </c>
      <c r="C51" s="62">
        <v>158.47999999999999</v>
      </c>
      <c r="D51" s="62">
        <v>148.41999999999999</v>
      </c>
      <c r="E51" s="156">
        <v>150.12</v>
      </c>
      <c r="F51" s="15">
        <v>195.15</v>
      </c>
      <c r="G51" s="17">
        <v>139.02000000000001</v>
      </c>
      <c r="H51" s="18">
        <v>-56.129999999999995</v>
      </c>
      <c r="I51" s="21">
        <v>-0.28762490392006146</v>
      </c>
    </row>
    <row r="52" spans="2:9">
      <c r="B52" s="153">
        <v>4</v>
      </c>
      <c r="C52" s="62">
        <v>158.6</v>
      </c>
      <c r="D52" s="62">
        <v>147.41999999999999</v>
      </c>
      <c r="E52" s="156">
        <v>147.52000000000001</v>
      </c>
      <c r="F52" s="15">
        <v>189.75</v>
      </c>
      <c r="G52" s="17">
        <v>140.33000000000001</v>
      </c>
      <c r="H52" s="18">
        <v>-49.419999999999987</v>
      </c>
      <c r="I52" s="21">
        <v>-0.26044795783926211</v>
      </c>
    </row>
    <row r="53" spans="2:9">
      <c r="B53" s="153">
        <v>5</v>
      </c>
      <c r="C53" s="62">
        <v>161.78</v>
      </c>
      <c r="D53" s="62">
        <v>145.66</v>
      </c>
      <c r="E53" s="156">
        <v>148.72</v>
      </c>
      <c r="F53" s="16">
        <v>191.4</v>
      </c>
      <c r="G53" s="17">
        <v>139.38999999999999</v>
      </c>
      <c r="H53" s="18">
        <v>-52.010000000000019</v>
      </c>
      <c r="I53" s="21">
        <v>-0.27173458725182875</v>
      </c>
    </row>
    <row r="54" spans="2:9">
      <c r="B54" s="153">
        <v>6</v>
      </c>
      <c r="C54" s="62">
        <v>158.75</v>
      </c>
      <c r="D54" s="62">
        <v>146.82</v>
      </c>
      <c r="E54" s="156">
        <v>148.29</v>
      </c>
      <c r="F54" s="16">
        <v>194.6</v>
      </c>
      <c r="G54" s="17">
        <v>139.51</v>
      </c>
      <c r="H54" s="18">
        <v>-55.09</v>
      </c>
      <c r="I54" s="21">
        <v>-0.28309352517985609</v>
      </c>
    </row>
    <row r="55" spans="2:9">
      <c r="B55" s="153">
        <v>7</v>
      </c>
      <c r="C55" s="62">
        <v>156.96</v>
      </c>
      <c r="D55" s="62">
        <v>152.85</v>
      </c>
      <c r="E55" s="156">
        <v>150.61000000000001</v>
      </c>
      <c r="F55" s="16">
        <v>193.63</v>
      </c>
      <c r="G55" s="17">
        <v>143.63</v>
      </c>
      <c r="H55" s="18">
        <v>-50</v>
      </c>
      <c r="I55" s="21">
        <v>-0.25822444869080208</v>
      </c>
    </row>
    <row r="56" spans="2:9">
      <c r="B56" s="153">
        <v>8</v>
      </c>
      <c r="C56" s="62">
        <v>158.44</v>
      </c>
      <c r="D56" s="62">
        <v>157.27000000000001</v>
      </c>
      <c r="E56" s="156">
        <v>150.06</v>
      </c>
      <c r="F56" s="16">
        <v>197.22</v>
      </c>
      <c r="G56" s="17">
        <v>145.29</v>
      </c>
      <c r="H56" s="18">
        <v>-51.930000000000007</v>
      </c>
      <c r="I56" s="21">
        <v>-0.26331000912686342</v>
      </c>
    </row>
    <row r="57" spans="2:9">
      <c r="B57" s="153">
        <v>9</v>
      </c>
      <c r="C57" s="62">
        <v>157.68</v>
      </c>
      <c r="D57" s="62">
        <v>160.63</v>
      </c>
      <c r="E57" s="156">
        <v>152.11000000000001</v>
      </c>
      <c r="F57" s="16">
        <v>203.46</v>
      </c>
      <c r="G57" s="17">
        <v>154.51</v>
      </c>
      <c r="H57" s="18">
        <v>-48.950000000000017</v>
      </c>
      <c r="I57" s="21">
        <v>-0.24058783053179988</v>
      </c>
    </row>
    <row r="58" spans="2:9">
      <c r="B58" s="153">
        <v>10</v>
      </c>
      <c r="C58" s="62">
        <v>159.29</v>
      </c>
      <c r="D58" s="62">
        <v>163.95</v>
      </c>
      <c r="E58" s="156">
        <v>151.6</v>
      </c>
      <c r="F58" s="16">
        <v>209.77</v>
      </c>
      <c r="G58" s="17">
        <v>162.77147047171684</v>
      </c>
      <c r="H58" s="18">
        <v>-46.998529528283171</v>
      </c>
      <c r="I58" s="21">
        <v>-0.22404790736655944</v>
      </c>
    </row>
    <row r="59" spans="2:9">
      <c r="B59" s="153">
        <v>11</v>
      </c>
      <c r="C59" s="62">
        <v>162.38</v>
      </c>
      <c r="D59" s="62">
        <v>159.21</v>
      </c>
      <c r="E59" s="156">
        <v>152.68</v>
      </c>
      <c r="F59" s="16">
        <v>209.51</v>
      </c>
      <c r="G59" s="17">
        <v>169.33</v>
      </c>
      <c r="H59" s="18">
        <v>-40.179999999999978</v>
      </c>
      <c r="I59" s="21">
        <v>-0.1917808219178081</v>
      </c>
    </row>
    <row r="60" spans="2:9">
      <c r="B60" s="154">
        <v>12</v>
      </c>
      <c r="C60" s="62">
        <v>163.88</v>
      </c>
      <c r="D60" s="158">
        <v>155.22999999999999</v>
      </c>
      <c r="E60" s="156">
        <v>153.02000000000001</v>
      </c>
      <c r="F60" s="16">
        <v>202.99</v>
      </c>
      <c r="G60" s="17">
        <v>170.58</v>
      </c>
      <c r="H60" s="18">
        <v>-32.409999999999997</v>
      </c>
      <c r="I60" s="21">
        <v>-0.15966303758805855</v>
      </c>
    </row>
    <row r="61" spans="2:9">
      <c r="B61" s="153">
        <v>13</v>
      </c>
      <c r="C61" s="62">
        <v>165.02</v>
      </c>
      <c r="D61" s="62">
        <v>162.06</v>
      </c>
      <c r="E61" s="156">
        <v>158.13999999999999</v>
      </c>
      <c r="F61" s="16">
        <v>198.69</v>
      </c>
      <c r="G61" s="17">
        <v>169.91</v>
      </c>
      <c r="H61" s="18">
        <v>-28.78</v>
      </c>
      <c r="I61" s="21">
        <v>-0.14484875937389907</v>
      </c>
    </row>
    <row r="62" spans="2:9">
      <c r="B62" s="153">
        <v>14</v>
      </c>
      <c r="C62" s="62">
        <v>171.99</v>
      </c>
      <c r="D62" s="62">
        <v>155.96</v>
      </c>
      <c r="E62" s="156">
        <v>165.44</v>
      </c>
      <c r="F62" s="16">
        <v>200.83</v>
      </c>
      <c r="G62" s="17">
        <v>170.99</v>
      </c>
      <c r="H62" s="18">
        <v>-29.840000000000003</v>
      </c>
      <c r="I62" s="21">
        <v>-0.1485833789772445</v>
      </c>
    </row>
    <row r="63" spans="2:9">
      <c r="B63" s="153">
        <v>15</v>
      </c>
      <c r="C63" s="62">
        <v>175.23</v>
      </c>
      <c r="D63" s="62">
        <v>153.91</v>
      </c>
      <c r="E63" s="156">
        <v>175.35</v>
      </c>
      <c r="F63" s="16">
        <v>198.08</v>
      </c>
      <c r="G63" s="46">
        <v>169.28</v>
      </c>
      <c r="H63" s="18">
        <v>-28.800000000000011</v>
      </c>
      <c r="I63" s="20">
        <v>-0.14539579967689831</v>
      </c>
    </row>
    <row r="64" spans="2:9">
      <c r="B64" s="153">
        <v>16</v>
      </c>
      <c r="C64" s="62">
        <v>171.55</v>
      </c>
      <c r="D64" s="62">
        <v>155.69999999999999</v>
      </c>
      <c r="E64" s="156">
        <v>175.82</v>
      </c>
      <c r="F64" s="16">
        <v>192.38</v>
      </c>
      <c r="G64" s="17">
        <v>169.18</v>
      </c>
      <c r="H64" s="18">
        <v>-23.199999999999989</v>
      </c>
      <c r="I64" s="21">
        <v>-0.12059465640919009</v>
      </c>
    </row>
    <row r="65" spans="2:9">
      <c r="B65" s="153">
        <v>17</v>
      </c>
      <c r="C65" s="62">
        <v>176.78</v>
      </c>
      <c r="D65" s="62">
        <v>155.76</v>
      </c>
      <c r="E65" s="156">
        <v>172.55</v>
      </c>
      <c r="F65" s="16">
        <v>190.68</v>
      </c>
      <c r="G65" s="17">
        <v>166.25</v>
      </c>
      <c r="H65" s="18">
        <v>-24.430000000000007</v>
      </c>
      <c r="I65" s="21">
        <v>-0.12812041116005879</v>
      </c>
    </row>
    <row r="66" spans="2:9">
      <c r="B66" s="153">
        <v>18</v>
      </c>
      <c r="C66" s="62">
        <v>177.14</v>
      </c>
      <c r="D66" s="62">
        <v>157.02000000000001</v>
      </c>
      <c r="E66" s="156">
        <v>176.59</v>
      </c>
      <c r="F66" s="16">
        <v>179.46</v>
      </c>
      <c r="G66" s="17"/>
      <c r="H66" s="18"/>
      <c r="I66" s="21"/>
    </row>
    <row r="67" spans="2:9">
      <c r="B67" s="153">
        <v>19</v>
      </c>
      <c r="C67" s="62">
        <v>177.63</v>
      </c>
      <c r="D67" s="62">
        <v>154.38</v>
      </c>
      <c r="E67" s="156">
        <v>174.5</v>
      </c>
      <c r="F67" s="16">
        <v>174.61</v>
      </c>
      <c r="G67" s="17"/>
      <c r="H67" s="18"/>
      <c r="I67" s="21"/>
    </row>
    <row r="68" spans="2:9">
      <c r="B68" s="153">
        <v>20</v>
      </c>
      <c r="C68" s="62">
        <v>179.36</v>
      </c>
      <c r="D68" s="62">
        <v>154.31</v>
      </c>
      <c r="E68" s="156">
        <v>173.95</v>
      </c>
      <c r="F68" s="16">
        <v>164.88</v>
      </c>
      <c r="G68" s="17"/>
      <c r="H68" s="18"/>
      <c r="I68" s="21"/>
    </row>
    <row r="69" spans="2:9">
      <c r="B69" s="153">
        <v>21</v>
      </c>
      <c r="C69" s="62">
        <v>181.6</v>
      </c>
      <c r="D69" s="62">
        <v>155.83000000000001</v>
      </c>
      <c r="E69" s="156">
        <v>179.13</v>
      </c>
      <c r="F69" s="16">
        <v>173.01</v>
      </c>
      <c r="G69" s="17"/>
      <c r="H69" s="18"/>
      <c r="I69" s="21"/>
    </row>
    <row r="70" spans="2:9">
      <c r="B70" s="153">
        <v>22</v>
      </c>
      <c r="C70" s="62">
        <v>184.14</v>
      </c>
      <c r="D70" s="62">
        <v>157.26</v>
      </c>
      <c r="E70" s="156">
        <v>183.03</v>
      </c>
      <c r="F70" s="16">
        <v>170.15</v>
      </c>
      <c r="G70" s="17"/>
      <c r="H70" s="18"/>
      <c r="I70" s="21"/>
    </row>
    <row r="71" spans="2:9">
      <c r="B71" s="153">
        <v>23</v>
      </c>
      <c r="C71" s="62">
        <v>180.48</v>
      </c>
      <c r="D71" s="62">
        <v>156.84</v>
      </c>
      <c r="E71" s="156">
        <v>188.02</v>
      </c>
      <c r="F71" s="16">
        <v>168.7</v>
      </c>
      <c r="G71" s="17"/>
      <c r="H71" s="18"/>
      <c r="I71" s="21"/>
    </row>
    <row r="72" spans="2:9">
      <c r="B72" s="153">
        <v>24</v>
      </c>
      <c r="C72" s="62">
        <v>180.27</v>
      </c>
      <c r="D72" s="62">
        <v>160.02000000000001</v>
      </c>
      <c r="E72" s="156">
        <v>188.8</v>
      </c>
      <c r="F72" s="16">
        <v>173.54</v>
      </c>
      <c r="G72" s="17"/>
      <c r="H72" s="18"/>
      <c r="I72" s="21"/>
    </row>
    <row r="73" spans="2:9">
      <c r="B73" s="153">
        <v>25</v>
      </c>
      <c r="C73" s="62">
        <v>182.58</v>
      </c>
      <c r="D73" s="62">
        <v>159.84</v>
      </c>
      <c r="E73" s="156">
        <v>189.75</v>
      </c>
      <c r="F73" s="16">
        <v>173.74</v>
      </c>
      <c r="G73" s="17"/>
      <c r="H73" s="18"/>
      <c r="I73" s="21"/>
    </row>
    <row r="74" spans="2:9">
      <c r="B74" s="153">
        <v>26</v>
      </c>
      <c r="C74" s="62">
        <v>182.12</v>
      </c>
      <c r="D74" s="62">
        <v>160.38999999999999</v>
      </c>
      <c r="E74" s="156">
        <v>190.14</v>
      </c>
      <c r="F74" s="16">
        <v>172.86</v>
      </c>
      <c r="G74" s="17"/>
      <c r="H74" s="18"/>
      <c r="I74" s="21"/>
    </row>
    <row r="75" spans="2:9">
      <c r="B75" s="153">
        <v>27</v>
      </c>
      <c r="C75" s="62">
        <v>179.39</v>
      </c>
      <c r="D75" s="62">
        <v>160.65</v>
      </c>
      <c r="E75" s="156">
        <v>187.91</v>
      </c>
      <c r="F75" s="16">
        <v>173.62</v>
      </c>
      <c r="G75" s="17"/>
      <c r="H75" s="18"/>
      <c r="I75" s="21"/>
    </row>
    <row r="76" spans="2:9">
      <c r="B76" s="153">
        <v>28</v>
      </c>
      <c r="C76" s="62">
        <v>176.85</v>
      </c>
      <c r="D76" s="62">
        <v>160.24</v>
      </c>
      <c r="E76" s="156">
        <v>191</v>
      </c>
      <c r="F76" s="16">
        <v>172.65</v>
      </c>
      <c r="G76" s="17"/>
      <c r="H76" s="18"/>
      <c r="I76" s="21"/>
    </row>
    <row r="77" spans="2:9">
      <c r="B77" s="153">
        <v>29</v>
      </c>
      <c r="C77" s="62">
        <v>175.28</v>
      </c>
      <c r="D77" s="62">
        <v>160.29</v>
      </c>
      <c r="E77" s="156">
        <v>189.89</v>
      </c>
      <c r="F77" s="16">
        <v>160.08000000000001</v>
      </c>
      <c r="G77" s="17"/>
      <c r="H77" s="18"/>
      <c r="I77" s="21"/>
    </row>
    <row r="78" spans="2:9">
      <c r="B78" s="153">
        <v>30</v>
      </c>
      <c r="C78" s="62">
        <v>175.14</v>
      </c>
      <c r="D78" s="62">
        <v>160.4</v>
      </c>
      <c r="E78" s="156">
        <v>184.96</v>
      </c>
      <c r="F78" s="16">
        <v>160.38999999999999</v>
      </c>
      <c r="G78" s="17"/>
      <c r="H78" s="18"/>
      <c r="I78" s="21"/>
    </row>
    <row r="79" spans="2:9">
      <c r="B79" s="153">
        <v>31</v>
      </c>
      <c r="C79" s="62">
        <v>178.61</v>
      </c>
      <c r="D79" s="62">
        <v>159.11000000000001</v>
      </c>
      <c r="E79" s="156">
        <v>188.09</v>
      </c>
      <c r="F79" s="16">
        <v>162.29</v>
      </c>
      <c r="G79" s="17"/>
      <c r="H79" s="18"/>
      <c r="I79" s="21"/>
    </row>
    <row r="80" spans="2:9">
      <c r="B80" s="153">
        <v>32</v>
      </c>
      <c r="C80" s="62">
        <v>177.65</v>
      </c>
      <c r="D80" s="62">
        <v>158.19999999999999</v>
      </c>
      <c r="E80" s="156">
        <v>192.34</v>
      </c>
      <c r="F80" s="16">
        <v>163.31</v>
      </c>
      <c r="G80" s="17"/>
      <c r="H80" s="18"/>
      <c r="I80" s="21"/>
    </row>
    <row r="81" spans="2:9">
      <c r="B81" s="153">
        <v>33</v>
      </c>
      <c r="C81" s="62">
        <v>179.7</v>
      </c>
      <c r="D81" s="62">
        <v>160.99</v>
      </c>
      <c r="E81" s="156">
        <v>196.17</v>
      </c>
      <c r="F81" s="16">
        <v>165.96</v>
      </c>
      <c r="G81" s="17"/>
      <c r="H81" s="18"/>
      <c r="I81" s="21"/>
    </row>
    <row r="82" spans="2:9">
      <c r="B82" s="153">
        <v>34</v>
      </c>
      <c r="C82" s="62">
        <v>177.99</v>
      </c>
      <c r="D82" s="62">
        <v>166.57</v>
      </c>
      <c r="E82" s="156">
        <v>199.54</v>
      </c>
      <c r="F82" s="16">
        <v>165.96</v>
      </c>
      <c r="G82" s="17"/>
      <c r="H82" s="18"/>
      <c r="I82" s="21"/>
    </row>
    <row r="83" spans="2:9">
      <c r="B83" s="153">
        <v>35</v>
      </c>
      <c r="C83" s="62">
        <v>172.22</v>
      </c>
      <c r="D83" s="62">
        <v>166.47</v>
      </c>
      <c r="E83" s="156">
        <v>197.21</v>
      </c>
      <c r="F83" s="16">
        <v>167.33</v>
      </c>
      <c r="G83" s="17"/>
      <c r="H83" s="18"/>
      <c r="I83" s="21"/>
    </row>
    <row r="84" spans="2:9">
      <c r="B84" s="153">
        <v>36</v>
      </c>
      <c r="C84" s="62">
        <v>177.29</v>
      </c>
      <c r="D84" s="62">
        <v>168.23</v>
      </c>
      <c r="E84" s="156">
        <v>193.36</v>
      </c>
      <c r="F84" s="16">
        <v>167.98</v>
      </c>
      <c r="G84" s="17"/>
      <c r="H84" s="18"/>
      <c r="I84" s="21"/>
    </row>
    <row r="85" spans="2:9">
      <c r="B85" s="153">
        <v>37</v>
      </c>
      <c r="C85" s="62">
        <v>175.24</v>
      </c>
      <c r="D85" s="62">
        <v>163.04</v>
      </c>
      <c r="E85" s="156">
        <v>193.37</v>
      </c>
      <c r="F85" s="16">
        <v>170.24</v>
      </c>
      <c r="G85" s="17"/>
      <c r="H85" s="18"/>
      <c r="I85" s="21"/>
    </row>
    <row r="86" spans="2:9">
      <c r="B86" s="153">
        <v>38</v>
      </c>
      <c r="C86" s="62">
        <v>169.3</v>
      </c>
      <c r="D86" s="62">
        <v>161.02000000000001</v>
      </c>
      <c r="E86" s="156">
        <v>192.92</v>
      </c>
      <c r="F86" s="16">
        <v>169.01</v>
      </c>
      <c r="G86" s="17"/>
      <c r="H86" s="18"/>
      <c r="I86" s="21"/>
    </row>
    <row r="87" spans="2:9">
      <c r="B87" s="153">
        <v>39</v>
      </c>
      <c r="C87" s="62">
        <v>166.4</v>
      </c>
      <c r="D87" s="62">
        <v>157.66</v>
      </c>
      <c r="E87" s="156">
        <v>194.38</v>
      </c>
      <c r="F87" s="16">
        <v>161.85</v>
      </c>
      <c r="G87" s="17"/>
      <c r="H87" s="18"/>
      <c r="I87" s="21"/>
    </row>
    <row r="88" spans="2:9">
      <c r="B88" s="153">
        <v>40</v>
      </c>
      <c r="C88" s="62">
        <v>163.47999999999999</v>
      </c>
      <c r="D88" s="62">
        <v>155.31</v>
      </c>
      <c r="E88" s="156">
        <v>194.84</v>
      </c>
      <c r="F88" s="16">
        <v>161.85</v>
      </c>
      <c r="G88" s="17"/>
      <c r="H88" s="18"/>
      <c r="I88" s="21"/>
    </row>
    <row r="89" spans="2:9">
      <c r="B89" s="153">
        <v>41</v>
      </c>
      <c r="C89" s="62">
        <v>161.66</v>
      </c>
      <c r="D89" s="62">
        <v>155.38</v>
      </c>
      <c r="E89" s="156">
        <v>195.01</v>
      </c>
      <c r="F89" s="16">
        <v>159.29</v>
      </c>
      <c r="G89" s="17"/>
      <c r="H89" s="18"/>
      <c r="I89" s="21"/>
    </row>
    <row r="90" spans="2:9">
      <c r="B90" s="153">
        <v>42</v>
      </c>
      <c r="C90" s="62">
        <v>161.08000000000001</v>
      </c>
      <c r="D90" s="62">
        <v>151.69999999999999</v>
      </c>
      <c r="E90" s="156">
        <v>195.02</v>
      </c>
      <c r="F90" s="16">
        <v>159.81</v>
      </c>
      <c r="G90" s="17"/>
      <c r="H90" s="18"/>
      <c r="I90" s="21"/>
    </row>
    <row r="91" spans="2:9">
      <c r="B91" s="153">
        <v>43</v>
      </c>
      <c r="C91" s="62">
        <v>161.26</v>
      </c>
      <c r="D91" s="62">
        <v>151.85</v>
      </c>
      <c r="E91" s="156">
        <v>194.99</v>
      </c>
      <c r="F91" s="16">
        <v>159.49</v>
      </c>
      <c r="G91" s="17"/>
      <c r="H91" s="18"/>
      <c r="I91" s="21"/>
    </row>
    <row r="92" spans="2:9">
      <c r="B92" s="153">
        <v>44</v>
      </c>
      <c r="C92" s="62">
        <v>157.80000000000001</v>
      </c>
      <c r="D92" s="62">
        <v>151.76</v>
      </c>
      <c r="E92" s="156">
        <v>193.97</v>
      </c>
      <c r="F92" s="16">
        <v>157.59</v>
      </c>
      <c r="G92" s="17"/>
      <c r="H92" s="18"/>
      <c r="I92" s="21"/>
    </row>
    <row r="93" spans="2:9">
      <c r="B93" s="153">
        <v>45</v>
      </c>
      <c r="C93" s="62">
        <v>157.36000000000001</v>
      </c>
      <c r="D93" s="62">
        <v>150.96</v>
      </c>
      <c r="E93" s="156">
        <v>193.84</v>
      </c>
      <c r="F93" s="16">
        <v>157.6</v>
      </c>
      <c r="G93" s="17"/>
      <c r="H93" s="18"/>
      <c r="I93" s="21"/>
    </row>
    <row r="94" spans="2:9">
      <c r="B94" s="153">
        <v>46</v>
      </c>
      <c r="C94" s="62">
        <v>157.44</v>
      </c>
      <c r="D94" s="62">
        <v>150.24</v>
      </c>
      <c r="E94" s="156">
        <v>193.34</v>
      </c>
      <c r="F94" s="16">
        <v>149.29</v>
      </c>
      <c r="G94" s="17"/>
      <c r="H94" s="18"/>
      <c r="I94" s="21"/>
    </row>
    <row r="95" spans="2:9">
      <c r="B95" s="153">
        <v>47</v>
      </c>
      <c r="C95" s="62">
        <v>156.80000000000001</v>
      </c>
      <c r="D95" s="62">
        <v>151.22999999999999</v>
      </c>
      <c r="E95" s="156">
        <v>199.38</v>
      </c>
      <c r="F95" s="16">
        <v>147.77000000000001</v>
      </c>
      <c r="G95" s="17"/>
      <c r="H95" s="18"/>
      <c r="I95" s="21"/>
    </row>
    <row r="96" spans="2:9">
      <c r="B96" s="153">
        <v>48</v>
      </c>
      <c r="C96" s="62">
        <v>157.35</v>
      </c>
      <c r="D96" s="62">
        <v>149.9</v>
      </c>
      <c r="E96" s="156">
        <v>205.33</v>
      </c>
      <c r="F96" s="16">
        <v>139.44999999999999</v>
      </c>
      <c r="G96" s="17"/>
      <c r="H96" s="18"/>
      <c r="I96" s="21"/>
    </row>
    <row r="97" spans="2:9">
      <c r="B97" s="153">
        <v>49</v>
      </c>
      <c r="C97" s="62">
        <v>157.52000000000001</v>
      </c>
      <c r="D97" s="62">
        <v>150.75</v>
      </c>
      <c r="E97" s="156">
        <v>210.61</v>
      </c>
      <c r="F97" s="16">
        <v>140.22999999999999</v>
      </c>
      <c r="G97" s="17"/>
      <c r="H97" s="18"/>
      <c r="I97" s="21"/>
    </row>
    <row r="98" spans="2:9">
      <c r="B98" s="153">
        <v>50</v>
      </c>
      <c r="C98" s="62">
        <v>157.04</v>
      </c>
      <c r="D98" s="62">
        <v>150.77000000000001</v>
      </c>
      <c r="E98" s="156">
        <v>212.61</v>
      </c>
      <c r="F98" s="16">
        <v>139.77000000000001</v>
      </c>
      <c r="G98" s="17"/>
      <c r="H98" s="18"/>
      <c r="I98" s="21"/>
    </row>
    <row r="99" spans="2:9">
      <c r="B99" s="155">
        <v>51</v>
      </c>
      <c r="C99" s="62">
        <v>153.04</v>
      </c>
      <c r="D99" s="62">
        <v>150.22</v>
      </c>
      <c r="E99" s="156">
        <v>211.25</v>
      </c>
      <c r="F99" s="16">
        <v>140.32</v>
      </c>
      <c r="G99" s="17"/>
      <c r="H99" s="18"/>
      <c r="I99" s="21"/>
    </row>
    <row r="100" spans="2:9">
      <c r="B100" s="153">
        <v>52</v>
      </c>
      <c r="C100" s="62">
        <v>151.28</v>
      </c>
      <c r="D100" s="62">
        <v>150.06</v>
      </c>
      <c r="E100" s="156">
        <v>204.38</v>
      </c>
      <c r="F100" s="16">
        <v>141.6</v>
      </c>
      <c r="G100" s="17"/>
      <c r="H100" s="18"/>
      <c r="I100" s="21"/>
    </row>
    <row r="101" spans="2:9">
      <c r="B101" s="153">
        <v>53</v>
      </c>
      <c r="C101" s="62"/>
      <c r="D101" s="62"/>
      <c r="E101" s="64"/>
      <c r="F101" s="64">
        <v>139.79</v>
      </c>
      <c r="G101" s="64"/>
      <c r="H101" s="64"/>
      <c r="I101" s="64"/>
    </row>
    <row r="103" spans="2:9">
      <c r="C103" s="4"/>
    </row>
    <row r="104" spans="2:9">
      <c r="B104" s="4" t="s">
        <v>28</v>
      </c>
    </row>
  </sheetData>
  <conditionalFormatting sqref="I5:I10">
    <cfRule type="cellIs" dxfId="50" priority="34" stopIfTrue="1" operator="lessThan">
      <formula>0</formula>
    </cfRule>
  </conditionalFormatting>
  <conditionalFormatting sqref="I4 B68 D67 B61 D60">
    <cfRule type="cellIs" dxfId="49" priority="35" stopIfTrue="1" operator="lessThanOrEqual">
      <formula>0</formula>
    </cfRule>
  </conditionalFormatting>
  <conditionalFormatting sqref="H49">
    <cfRule type="cellIs" dxfId="48" priority="22" stopIfTrue="1" operator="lessThanOrEqual">
      <formula>0</formula>
    </cfRule>
  </conditionalFormatting>
  <conditionalFormatting sqref="I49:I61 I63:I100">
    <cfRule type="cellIs" dxfId="47" priority="20" stopIfTrue="1" operator="lessThan">
      <formula>0</formula>
    </cfRule>
  </conditionalFormatting>
  <conditionalFormatting sqref="F49:F51">
    <cfRule type="cellIs" dxfId="46" priority="28" stopIfTrue="1" operator="greaterThanOrEqual">
      <formula>0</formula>
    </cfRule>
    <cfRule type="cellIs" dxfId="45" priority="29" stopIfTrue="1" operator="lessThan">
      <formula>0</formula>
    </cfRule>
  </conditionalFormatting>
  <conditionalFormatting sqref="G49:G61 G63:G64 G66:G100">
    <cfRule type="cellIs" dxfId="44" priority="30" stopIfTrue="1" operator="lessThanOrEqual">
      <formula>0</formula>
    </cfRule>
  </conditionalFormatting>
  <conditionalFormatting sqref="F53:F100">
    <cfRule type="cellIs" dxfId="43" priority="26" stopIfTrue="1" operator="greaterThanOrEqual">
      <formula>0</formula>
    </cfRule>
    <cfRule type="cellIs" dxfId="42" priority="27" stopIfTrue="1" operator="lessThan">
      <formula>0</formula>
    </cfRule>
  </conditionalFormatting>
  <conditionalFormatting sqref="F52">
    <cfRule type="cellIs" dxfId="41" priority="24" stopIfTrue="1" operator="greaterThanOrEqual">
      <formula>0</formula>
    </cfRule>
    <cfRule type="cellIs" dxfId="40" priority="25" stopIfTrue="1" operator="lessThan">
      <formula>0</formula>
    </cfRule>
  </conditionalFormatting>
  <conditionalFormatting sqref="H49:H61 H63:H100">
    <cfRule type="cellIs" dxfId="39" priority="23" stopIfTrue="1" operator="lessThan">
      <formula>0</formula>
    </cfRule>
  </conditionalFormatting>
  <conditionalFormatting sqref="H50:H61 H63:H100">
    <cfRule type="cellIs" dxfId="38" priority="21" stopIfTrue="1" operator="lessThanOrEqual">
      <formula>0</formula>
    </cfRule>
  </conditionalFormatting>
  <conditionalFormatting sqref="B67 B60">
    <cfRule type="cellIs" dxfId="37" priority="10" stopIfTrue="1" operator="lessThanOrEqual">
      <formula>0</formula>
    </cfRule>
  </conditionalFormatting>
  <conditionalFormatting sqref="I11">
    <cfRule type="cellIs" dxfId="36" priority="9" stopIfTrue="1" operator="lessThan">
      <formula>0</formula>
    </cfRule>
  </conditionalFormatting>
  <conditionalFormatting sqref="I12:I17">
    <cfRule type="cellIs" dxfId="35" priority="8" stopIfTrue="1" operator="lessThan">
      <formula>0</formula>
    </cfRule>
  </conditionalFormatting>
  <conditionalFormatting sqref="I18">
    <cfRule type="cellIs" dxfId="34" priority="7" stopIfTrue="1" operator="lessThan">
      <formula>0</formula>
    </cfRule>
  </conditionalFormatting>
  <conditionalFormatting sqref="I62">
    <cfRule type="cellIs" dxfId="33" priority="3" stopIfTrue="1" operator="lessThan">
      <formula>0</formula>
    </cfRule>
  </conditionalFormatting>
  <conditionalFormatting sqref="G62">
    <cfRule type="cellIs" dxfId="32" priority="6" stopIfTrue="1" operator="lessThanOrEqual">
      <formula>0</formula>
    </cfRule>
  </conditionalFormatting>
  <conditionalFormatting sqref="H62">
    <cfRule type="cellIs" dxfId="31" priority="5" stopIfTrue="1" operator="lessThan">
      <formula>0</formula>
    </cfRule>
  </conditionalFormatting>
  <conditionalFormatting sqref="H62">
    <cfRule type="cellIs" dxfId="30" priority="4" stopIfTrue="1" operator="lessThanOrEqual">
      <formula>0</formula>
    </cfRule>
  </conditionalFormatting>
  <conditionalFormatting sqref="I19:I21">
    <cfRule type="cellIs" dxfId="29" priority="2" stopIfTrue="1" operator="lessThan">
      <formula>0</formula>
    </cfRule>
  </conditionalFormatting>
  <conditionalFormatting sqref="G65">
    <cfRule type="cellIs" dxfId="28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J16" sqref="J16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50" t="s">
        <v>104</v>
      </c>
    </row>
    <row r="2" spans="2:9" ht="15.75" thickBot="1"/>
    <row r="3" spans="2:9" ht="25.5" thickBot="1">
      <c r="C3" s="48" t="s">
        <v>11</v>
      </c>
      <c r="D3" s="49" t="s">
        <v>96</v>
      </c>
      <c r="E3" s="49" t="s">
        <v>18</v>
      </c>
      <c r="F3" s="50" t="s">
        <v>19</v>
      </c>
      <c r="G3" s="51" t="s">
        <v>15</v>
      </c>
      <c r="H3" s="52" t="s">
        <v>16</v>
      </c>
    </row>
    <row r="4" spans="2:9" ht="15.75" thickBot="1">
      <c r="B4" s="65">
        <v>2021</v>
      </c>
      <c r="C4" s="195">
        <v>1</v>
      </c>
      <c r="D4" s="68">
        <v>88</v>
      </c>
      <c r="E4" s="67">
        <v>9149</v>
      </c>
      <c r="F4" s="68">
        <v>122.33</v>
      </c>
      <c r="G4" s="3"/>
      <c r="H4" s="196"/>
      <c r="I4" t="s">
        <v>33</v>
      </c>
    </row>
    <row r="5" spans="2:9">
      <c r="C5" s="195">
        <v>2</v>
      </c>
      <c r="D5" s="68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96">
        <f t="shared" ref="H5" si="1">(F5/F4)-1</f>
        <v>1.1607945720591761E-2</v>
      </c>
    </row>
    <row r="6" spans="2:9">
      <c r="C6" s="195">
        <v>3</v>
      </c>
      <c r="D6" s="68">
        <v>73</v>
      </c>
      <c r="E6" s="6">
        <v>7657</v>
      </c>
      <c r="F6" s="3">
        <v>121.69</v>
      </c>
      <c r="G6" s="3">
        <v>-2.0600000000000023</v>
      </c>
      <c r="H6" s="196">
        <v>-1.6646464646464687E-2</v>
      </c>
    </row>
    <row r="7" spans="2:9">
      <c r="C7" s="195">
        <v>4</v>
      </c>
      <c r="D7" s="68">
        <v>68</v>
      </c>
      <c r="E7" s="6">
        <v>7056</v>
      </c>
      <c r="F7" s="3">
        <v>121.64</v>
      </c>
      <c r="G7" s="3">
        <v>-4.9999999999997158E-2</v>
      </c>
      <c r="H7" s="196">
        <v>-4.1088010518530727E-4</v>
      </c>
    </row>
    <row r="8" spans="2:9">
      <c r="C8" s="195">
        <v>5</v>
      </c>
      <c r="D8" s="68">
        <v>93</v>
      </c>
      <c r="E8" s="6">
        <v>9821</v>
      </c>
      <c r="F8" s="3">
        <v>119.11</v>
      </c>
      <c r="G8" s="3">
        <v>-2.5300000000000011</v>
      </c>
      <c r="H8" s="196">
        <v>-2.0799079250246599E-2</v>
      </c>
    </row>
    <row r="9" spans="2:9">
      <c r="C9" s="195">
        <v>6</v>
      </c>
      <c r="D9" s="68">
        <v>73</v>
      </c>
      <c r="E9" s="6">
        <v>7729</v>
      </c>
      <c r="F9" s="3">
        <v>122.59</v>
      </c>
      <c r="G9" s="3">
        <v>3.480000000000004</v>
      </c>
      <c r="H9" s="196">
        <v>2.9216690454201943E-2</v>
      </c>
    </row>
    <row r="10" spans="2:9">
      <c r="C10" s="195">
        <v>7</v>
      </c>
      <c r="D10" s="68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96">
        <f t="shared" ref="H10" si="3">(F10/F9)-1</f>
        <v>5.0167224080267525E-2</v>
      </c>
    </row>
    <row r="11" spans="2:9">
      <c r="C11" s="195">
        <v>8</v>
      </c>
      <c r="D11" s="68">
        <v>75</v>
      </c>
      <c r="E11" s="6">
        <v>7664</v>
      </c>
      <c r="F11" s="3">
        <v>129.72</v>
      </c>
      <c r="G11" s="3">
        <v>0.97999999999998977</v>
      </c>
      <c r="H11" s="196">
        <v>7.6122417275128473E-3</v>
      </c>
    </row>
    <row r="12" spans="2:9">
      <c r="C12" s="195">
        <v>9</v>
      </c>
      <c r="D12" s="68">
        <v>69</v>
      </c>
      <c r="E12" s="6">
        <v>7297</v>
      </c>
      <c r="F12" s="3">
        <v>139.65</v>
      </c>
      <c r="G12" s="3">
        <v>9.9300000000000068</v>
      </c>
      <c r="H12" s="196">
        <v>7.6549491211840959E-2</v>
      </c>
    </row>
    <row r="13" spans="2:9">
      <c r="C13" s="195">
        <v>10</v>
      </c>
      <c r="D13" s="68">
        <v>131</v>
      </c>
      <c r="E13" s="6">
        <v>13355</v>
      </c>
      <c r="F13" s="3">
        <v>147.85759865219018</v>
      </c>
      <c r="G13" s="3">
        <v>8.2075986521901712</v>
      </c>
      <c r="H13" s="196">
        <v>5.8772636249124099E-2</v>
      </c>
    </row>
    <row r="14" spans="2:9">
      <c r="C14" s="195">
        <v>11</v>
      </c>
      <c r="D14" s="68">
        <v>91</v>
      </c>
      <c r="E14" s="6">
        <v>9521</v>
      </c>
      <c r="F14" s="3">
        <v>153.61000000000001</v>
      </c>
      <c r="G14" s="3">
        <v>5.7524013478098368</v>
      </c>
      <c r="H14" s="196">
        <v>3.8905009957191261E-2</v>
      </c>
    </row>
    <row r="15" spans="2:9">
      <c r="C15" s="195">
        <v>12</v>
      </c>
      <c r="D15" s="68">
        <v>135</v>
      </c>
      <c r="E15" s="6">
        <v>14048</v>
      </c>
      <c r="F15" s="3">
        <v>153.81</v>
      </c>
      <c r="G15" s="3">
        <v>0.19999999999998863</v>
      </c>
      <c r="H15" s="196">
        <v>1.3019985678015544E-3</v>
      </c>
    </row>
    <row r="16" spans="2:9">
      <c r="C16" s="195">
        <v>13</v>
      </c>
      <c r="D16" s="68">
        <v>142</v>
      </c>
      <c r="E16" s="6">
        <v>14923</v>
      </c>
      <c r="F16" s="3">
        <v>152.79</v>
      </c>
      <c r="G16" s="3">
        <v>-1.0200000000000102</v>
      </c>
      <c r="H16" s="196">
        <v>-6.6315584162278673E-3</v>
      </c>
    </row>
    <row r="17" spans="3:8">
      <c r="C17" s="195">
        <v>14</v>
      </c>
      <c r="D17" s="68">
        <v>52</v>
      </c>
      <c r="E17" s="6">
        <v>5459</v>
      </c>
      <c r="F17" s="3">
        <v>148.75</v>
      </c>
      <c r="G17" s="3">
        <v>-4.039999999999992</v>
      </c>
      <c r="H17" s="196">
        <v>-2.6441521041952964E-2</v>
      </c>
    </row>
    <row r="18" spans="3:8">
      <c r="C18" s="195">
        <v>15</v>
      </c>
      <c r="D18" s="68">
        <v>64</v>
      </c>
      <c r="E18" s="6">
        <v>6787</v>
      </c>
      <c r="F18" s="3">
        <v>150.25</v>
      </c>
      <c r="G18" s="3">
        <v>1.5</v>
      </c>
      <c r="H18" s="196">
        <v>1.0084033613445342E-2</v>
      </c>
    </row>
    <row r="19" spans="3:8">
      <c r="C19" s="195">
        <v>16</v>
      </c>
      <c r="D19" s="68">
        <v>90</v>
      </c>
      <c r="E19" s="6">
        <v>9528</v>
      </c>
      <c r="F19" s="3">
        <v>150.53</v>
      </c>
      <c r="G19" s="3">
        <v>0.28000000000000114</v>
      </c>
      <c r="H19" s="196">
        <v>1.8635607321131342E-3</v>
      </c>
    </row>
    <row r="20" spans="3:8">
      <c r="C20" s="195">
        <v>17</v>
      </c>
      <c r="D20" s="68">
        <v>48</v>
      </c>
      <c r="E20" s="6">
        <v>5070</v>
      </c>
      <c r="F20" s="3">
        <v>147.87</v>
      </c>
      <c r="G20" s="3">
        <v>-2.6599999999999966</v>
      </c>
      <c r="H20" s="196">
        <v>-1.7670896166877004E-2</v>
      </c>
    </row>
    <row r="21" spans="3:8">
      <c r="C21" t="s">
        <v>102</v>
      </c>
    </row>
  </sheetData>
  <conditionalFormatting sqref="H4">
    <cfRule type="cellIs" dxfId="27" priority="8" stopIfTrue="1" operator="lessThan">
      <formula>0</formula>
    </cfRule>
  </conditionalFormatting>
  <conditionalFormatting sqref="H5">
    <cfRule type="cellIs" dxfId="26" priority="7" stopIfTrue="1" operator="lessThan">
      <formula>0</formula>
    </cfRule>
  </conditionalFormatting>
  <conditionalFormatting sqref="H6:H9">
    <cfRule type="cellIs" dxfId="25" priority="6" stopIfTrue="1" operator="lessThan">
      <formula>0</formula>
    </cfRule>
  </conditionalFormatting>
  <conditionalFormatting sqref="H3">
    <cfRule type="cellIs" dxfId="24" priority="5" stopIfTrue="1" operator="lessThanOrEqual">
      <formula>0</formula>
    </cfRule>
  </conditionalFormatting>
  <conditionalFormatting sqref="H10:H16">
    <cfRule type="cellIs" dxfId="23" priority="4" stopIfTrue="1" operator="lessThan">
      <formula>0</formula>
    </cfRule>
  </conditionalFormatting>
  <conditionalFormatting sqref="H17">
    <cfRule type="cellIs" dxfId="22" priority="3" stopIfTrue="1" operator="lessThan">
      <formula>0</formula>
    </cfRule>
  </conditionalFormatting>
  <conditionalFormatting sqref="H18:H19">
    <cfRule type="cellIs" dxfId="21" priority="2" stopIfTrue="1" operator="lessThan">
      <formula>0</formula>
    </cfRule>
  </conditionalFormatting>
  <conditionalFormatting sqref="H20">
    <cfRule type="cellIs" dxfId="2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10" workbookViewId="0">
      <selection activeCell="I19" sqref="I19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99</v>
      </c>
    </row>
    <row r="2" spans="2:9" ht="15.75" thickBot="1"/>
    <row r="3" spans="2:9" ht="25.5" thickBot="1">
      <c r="C3" s="48" t="s">
        <v>11</v>
      </c>
      <c r="D3" s="49" t="s">
        <v>96</v>
      </c>
      <c r="E3" s="49" t="s">
        <v>18</v>
      </c>
      <c r="F3" s="50" t="s">
        <v>19</v>
      </c>
      <c r="G3" s="51" t="s">
        <v>15</v>
      </c>
      <c r="H3" s="52" t="s">
        <v>16</v>
      </c>
    </row>
    <row r="4" spans="2:9" ht="15.75" thickBot="1">
      <c r="B4" s="65">
        <v>2021</v>
      </c>
      <c r="C4" s="42">
        <v>1</v>
      </c>
      <c r="D4" s="177">
        <v>9</v>
      </c>
      <c r="E4" s="177">
        <v>940</v>
      </c>
      <c r="F4" s="177">
        <v>106.84</v>
      </c>
      <c r="G4" s="44"/>
      <c r="H4" s="45"/>
      <c r="I4" t="s">
        <v>33</v>
      </c>
    </row>
    <row r="5" spans="2:9">
      <c r="C5" s="40">
        <v>2</v>
      </c>
      <c r="D5" s="67">
        <v>5</v>
      </c>
      <c r="E5" s="68">
        <v>532</v>
      </c>
      <c r="F5" s="68">
        <v>107.73</v>
      </c>
      <c r="G5" s="3">
        <f t="shared" ref="G5" si="0">F5-F4</f>
        <v>0.89000000000000057</v>
      </c>
      <c r="H5" s="8">
        <f t="shared" ref="H5" si="1">(F5/F4)-1</f>
        <v>8.3302134032197106E-3</v>
      </c>
    </row>
    <row r="6" spans="2:9">
      <c r="C6" s="40">
        <v>3</v>
      </c>
      <c r="D6" s="67">
        <v>3</v>
      </c>
      <c r="E6" s="68">
        <v>334</v>
      </c>
      <c r="F6" s="68">
        <v>107.99</v>
      </c>
      <c r="G6" s="3">
        <v>0.25999999999999091</v>
      </c>
      <c r="H6" s="8">
        <v>2.4134410099321268E-3</v>
      </c>
    </row>
    <row r="7" spans="2:9">
      <c r="C7" s="40">
        <v>4</v>
      </c>
      <c r="D7" s="67">
        <v>6</v>
      </c>
      <c r="E7" s="68">
        <v>604</v>
      </c>
      <c r="F7" s="68">
        <v>113.77</v>
      </c>
      <c r="G7" s="3">
        <v>5.7800000000000011</v>
      </c>
      <c r="H7" s="8">
        <v>5.3523474395777315E-2</v>
      </c>
    </row>
    <row r="8" spans="2:9">
      <c r="C8" s="40">
        <v>5</v>
      </c>
      <c r="D8" s="67">
        <v>2</v>
      </c>
      <c r="E8" s="68">
        <v>217</v>
      </c>
      <c r="F8" s="68">
        <v>104.08</v>
      </c>
      <c r="G8" s="3">
        <v>-9.6899999999999977</v>
      </c>
      <c r="H8" s="8">
        <v>-8.5171837918607718E-2</v>
      </c>
    </row>
    <row r="9" spans="2:9">
      <c r="C9" s="40">
        <v>6</v>
      </c>
      <c r="D9" s="67">
        <v>2</v>
      </c>
      <c r="E9" s="68">
        <v>218</v>
      </c>
      <c r="F9" s="68">
        <v>98.9</v>
      </c>
      <c r="G9" s="3">
        <v>-5.1799999999999926</v>
      </c>
      <c r="H9" s="8">
        <v>-4.9769408147578686E-2</v>
      </c>
    </row>
    <row r="10" spans="2:9">
      <c r="C10" s="40">
        <v>7</v>
      </c>
      <c r="D10" s="67">
        <v>1</v>
      </c>
      <c r="E10" s="68">
        <v>106</v>
      </c>
      <c r="F10" s="68">
        <v>109.91</v>
      </c>
      <c r="G10" s="3">
        <f t="shared" ref="G10" si="2">F10-F9</f>
        <v>11.009999999999991</v>
      </c>
      <c r="H10" s="8">
        <f t="shared" ref="H10" si="3">(F10/F9)-1</f>
        <v>0.11132457027300302</v>
      </c>
    </row>
    <row r="11" spans="2:9">
      <c r="C11" s="40">
        <v>8</v>
      </c>
      <c r="D11" s="67">
        <v>6</v>
      </c>
      <c r="E11" s="68">
        <v>535</v>
      </c>
      <c r="F11" s="68">
        <v>119.56</v>
      </c>
      <c r="G11" s="3">
        <v>9.6500000000000057</v>
      </c>
      <c r="H11" s="8">
        <v>8.7799108361386713E-2</v>
      </c>
    </row>
    <row r="12" spans="2:9">
      <c r="C12" s="40">
        <v>9</v>
      </c>
      <c r="D12" s="67">
        <v>5</v>
      </c>
      <c r="E12" s="68">
        <v>530</v>
      </c>
      <c r="F12" s="68">
        <v>128.66999999999999</v>
      </c>
      <c r="G12" s="3">
        <v>9.1099999999999852</v>
      </c>
      <c r="H12" s="8">
        <v>7.6196052191368269E-2</v>
      </c>
    </row>
    <row r="13" spans="2:9">
      <c r="C13" s="40">
        <v>10</v>
      </c>
      <c r="D13" s="67">
        <v>16</v>
      </c>
      <c r="E13" s="68">
        <v>1673</v>
      </c>
      <c r="F13" s="165">
        <v>135.92799760908545</v>
      </c>
      <c r="G13" s="3">
        <v>7.2579976090854643</v>
      </c>
      <c r="H13" s="8">
        <v>5.6407846499459513E-2</v>
      </c>
    </row>
    <row r="14" spans="2:9">
      <c r="C14" s="40">
        <v>11</v>
      </c>
      <c r="D14" s="67">
        <v>3</v>
      </c>
      <c r="E14" s="68">
        <v>318</v>
      </c>
      <c r="F14" s="165">
        <v>142.79</v>
      </c>
      <c r="G14" s="3">
        <v>6.8620023909145402</v>
      </c>
      <c r="H14" s="8">
        <v>5.048262691729577E-2</v>
      </c>
    </row>
    <row r="15" spans="2:9">
      <c r="C15" s="40">
        <v>12</v>
      </c>
      <c r="D15" s="67">
        <v>12</v>
      </c>
      <c r="E15" s="68">
        <v>1328</v>
      </c>
      <c r="F15" s="165">
        <v>139.08000000000001</v>
      </c>
      <c r="G15" s="3">
        <v>-3.7099999999999795</v>
      </c>
      <c r="H15" s="8">
        <v>-2.5982211639470454E-2</v>
      </c>
    </row>
    <row r="16" spans="2:9">
      <c r="C16" s="40">
        <v>13</v>
      </c>
      <c r="D16" s="67">
        <v>7</v>
      </c>
      <c r="E16" s="68">
        <v>755</v>
      </c>
      <c r="F16" s="165">
        <v>135.91999999999999</v>
      </c>
      <c r="G16" s="3">
        <v>-3.160000000000025</v>
      </c>
      <c r="H16" s="8">
        <v>-2.2720736266896968E-2</v>
      </c>
      <c r="I16" t="s">
        <v>108</v>
      </c>
    </row>
    <row r="17" spans="3:8">
      <c r="C17" s="40">
        <v>15</v>
      </c>
      <c r="D17" s="67">
        <v>8</v>
      </c>
      <c r="E17" s="68">
        <v>876</v>
      </c>
      <c r="F17" s="165">
        <v>137.52000000000001</v>
      </c>
      <c r="G17" s="3"/>
      <c r="H17" s="8"/>
    </row>
    <row r="18" spans="3:8">
      <c r="C18" s="40">
        <v>16</v>
      </c>
      <c r="D18" s="67">
        <v>7</v>
      </c>
      <c r="E18" s="68">
        <v>712</v>
      </c>
      <c r="F18" s="165">
        <v>141.05000000000001</v>
      </c>
      <c r="G18" s="3">
        <v>3.5300000000000011</v>
      </c>
      <c r="H18" s="8">
        <v>2.5668993600930889E-2</v>
      </c>
    </row>
    <row r="19" spans="3:8" ht="15.75" thickBot="1">
      <c r="C19" s="146">
        <v>17</v>
      </c>
      <c r="D19" s="164">
        <v>3</v>
      </c>
      <c r="E19" s="163">
        <v>323</v>
      </c>
      <c r="F19" s="166">
        <v>139.97999999999999</v>
      </c>
      <c r="G19" s="148">
        <v>-1.0700000000000216</v>
      </c>
      <c r="H19" s="149">
        <v>-7.5859624246722435E-3</v>
      </c>
    </row>
    <row r="20" spans="3:8">
      <c r="E20" s="159"/>
      <c r="F20" s="159"/>
      <c r="G20" s="59"/>
      <c r="H20" s="60"/>
    </row>
    <row r="21" spans="3:8">
      <c r="C21" t="s">
        <v>103</v>
      </c>
    </row>
  </sheetData>
  <conditionalFormatting sqref="H4 H17:H19">
    <cfRule type="cellIs" dxfId="19" priority="6" stopIfTrue="1" operator="lessThan">
      <formula>0</formula>
    </cfRule>
  </conditionalFormatting>
  <conditionalFormatting sqref="H5">
    <cfRule type="cellIs" dxfId="18" priority="5" stopIfTrue="1" operator="lessThan">
      <formula>0</formula>
    </cfRule>
  </conditionalFormatting>
  <conditionalFormatting sqref="H6:H9">
    <cfRule type="cellIs" dxfId="17" priority="4" stopIfTrue="1" operator="lessThan">
      <formula>0</formula>
    </cfRule>
  </conditionalFormatting>
  <conditionalFormatting sqref="H3">
    <cfRule type="cellIs" dxfId="16" priority="3" stopIfTrue="1" operator="lessThanOrEqual">
      <formula>0</formula>
    </cfRule>
  </conditionalFormatting>
  <conditionalFormatting sqref="H10:H16 H20">
    <cfRule type="cellIs" dxfId="1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H33" sqref="H33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8">
      <c r="B1" t="s">
        <v>110</v>
      </c>
    </row>
    <row r="2" spans="2:8" ht="15.75" thickBot="1"/>
    <row r="3" spans="2:8" ht="25.5" thickBot="1">
      <c r="C3" s="179" t="s">
        <v>11</v>
      </c>
      <c r="D3" s="180" t="s">
        <v>96</v>
      </c>
      <c r="E3" s="180" t="s">
        <v>18</v>
      </c>
      <c r="F3" s="181" t="s">
        <v>19</v>
      </c>
      <c r="G3" s="182" t="s">
        <v>15</v>
      </c>
      <c r="H3" s="183" t="s">
        <v>16</v>
      </c>
    </row>
    <row r="4" spans="2:8">
      <c r="C4" s="42">
        <v>10</v>
      </c>
      <c r="D4" s="178">
        <v>1</v>
      </c>
      <c r="E4" s="177">
        <v>98</v>
      </c>
      <c r="F4" s="184">
        <v>140.9</v>
      </c>
      <c r="G4" s="44" t="s">
        <v>88</v>
      </c>
      <c r="H4" s="45"/>
    </row>
    <row r="5" spans="2:8">
      <c r="C5" s="40">
        <v>12</v>
      </c>
      <c r="D5" s="67">
        <v>1</v>
      </c>
      <c r="E5" s="68">
        <v>111</v>
      </c>
      <c r="F5" s="165">
        <v>122.73</v>
      </c>
      <c r="G5" s="3" t="s">
        <v>88</v>
      </c>
      <c r="H5" s="8"/>
    </row>
    <row r="6" spans="2:8">
      <c r="C6" s="40">
        <v>16</v>
      </c>
      <c r="D6" s="67">
        <v>1</v>
      </c>
      <c r="E6" s="68">
        <v>107</v>
      </c>
      <c r="F6" s="165">
        <v>131</v>
      </c>
      <c r="G6" s="3" t="s">
        <v>88</v>
      </c>
      <c r="H6" s="8"/>
    </row>
    <row r="7" spans="2:8" ht="15.75" thickBot="1">
      <c r="C7" s="146">
        <v>17</v>
      </c>
      <c r="D7" s="164">
        <v>1</v>
      </c>
      <c r="E7" s="163">
        <v>103</v>
      </c>
      <c r="F7" s="166">
        <v>128.72</v>
      </c>
      <c r="G7" s="148">
        <v>-2.2800000000000011</v>
      </c>
      <c r="H7" s="149">
        <v>-1.7404580152671767E-2</v>
      </c>
    </row>
    <row r="8" spans="2:8">
      <c r="C8" t="s">
        <v>105</v>
      </c>
    </row>
    <row r="9" spans="2:8">
      <c r="C9" t="s">
        <v>111</v>
      </c>
    </row>
  </sheetData>
  <conditionalFormatting sqref="H4:H7">
    <cfRule type="cellIs" dxfId="14" priority="5" stopIfTrue="1" operator="lessThan">
      <formula>0</formula>
    </cfRule>
  </conditionalFormatting>
  <conditionalFormatting sqref="H3">
    <cfRule type="cellIs" dxfId="13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50" t="s">
        <v>95</v>
      </c>
      <c r="C2" s="4"/>
      <c r="D2" s="4"/>
      <c r="E2" s="4"/>
      <c r="F2" s="4"/>
      <c r="G2" s="4"/>
      <c r="H2" s="4"/>
      <c r="I2" s="4"/>
    </row>
    <row r="4" spans="2:13" ht="15.75" thickBot="1"/>
    <row r="5" spans="2:13" ht="25.5" thickBot="1">
      <c r="B5" s="2"/>
      <c r="C5" s="185" t="s">
        <v>11</v>
      </c>
      <c r="D5" s="180" t="s">
        <v>12</v>
      </c>
      <c r="E5" s="180" t="s">
        <v>13</v>
      </c>
      <c r="F5" s="180" t="s">
        <v>34</v>
      </c>
      <c r="G5" s="181" t="s">
        <v>35</v>
      </c>
      <c r="H5" s="181" t="s">
        <v>106</v>
      </c>
      <c r="I5" s="181"/>
      <c r="J5" s="181" t="s">
        <v>14</v>
      </c>
      <c r="K5" s="181"/>
      <c r="L5" s="182" t="s">
        <v>15</v>
      </c>
      <c r="M5" s="183" t="s">
        <v>16</v>
      </c>
    </row>
    <row r="6" spans="2:13" ht="15.75" thickBot="1">
      <c r="B6" s="160">
        <v>2021</v>
      </c>
      <c r="C6" s="186">
        <v>1</v>
      </c>
      <c r="D6" s="43">
        <v>79259</v>
      </c>
      <c r="E6" s="187">
        <v>219671</v>
      </c>
      <c r="F6" s="187">
        <v>9149</v>
      </c>
      <c r="G6" s="187">
        <v>940</v>
      </c>
      <c r="H6" s="187"/>
      <c r="I6" s="188">
        <v>1</v>
      </c>
      <c r="J6" s="187">
        <v>309019</v>
      </c>
      <c r="K6" s="189" t="s">
        <v>17</v>
      </c>
      <c r="L6" s="187"/>
      <c r="M6" s="45"/>
    </row>
    <row r="7" spans="2:13">
      <c r="B7" s="7"/>
      <c r="C7" s="190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67">
        <v>2</v>
      </c>
      <c r="J7" s="5">
        <v>296993</v>
      </c>
      <c r="K7" s="168" t="s">
        <v>17</v>
      </c>
      <c r="L7" s="5">
        <v>-12026</v>
      </c>
      <c r="M7" s="8">
        <v>-3.891670091483046E-2</v>
      </c>
    </row>
    <row r="8" spans="2:13">
      <c r="B8" s="2"/>
      <c r="C8" s="190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67">
        <v>3</v>
      </c>
      <c r="J8" s="5">
        <f>SUM(D8:H8)</f>
        <v>293464</v>
      </c>
      <c r="K8" s="168" t="s">
        <v>17</v>
      </c>
      <c r="L8" s="5">
        <v>-3529</v>
      </c>
      <c r="M8" s="8">
        <v>-1.1882434939543995E-2</v>
      </c>
    </row>
    <row r="9" spans="2:13">
      <c r="B9" s="2"/>
      <c r="C9" s="190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67">
        <v>4</v>
      </c>
      <c r="J9" s="5">
        <v>271962</v>
      </c>
      <c r="K9" s="168" t="s">
        <v>17</v>
      </c>
      <c r="L9" s="5">
        <v>-21502</v>
      </c>
      <c r="M9" s="8">
        <v>-7.3269634435569664E-2</v>
      </c>
    </row>
    <row r="10" spans="2:13">
      <c r="B10" s="2"/>
      <c r="C10" s="190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67">
        <v>5</v>
      </c>
      <c r="J10" s="5">
        <v>253385</v>
      </c>
      <c r="K10" s="168" t="s">
        <v>17</v>
      </c>
      <c r="L10" s="5">
        <v>-18577</v>
      </c>
      <c r="M10" s="8">
        <v>-6.8307337054441475E-2</v>
      </c>
    </row>
    <row r="11" spans="2:13">
      <c r="B11" s="2"/>
      <c r="C11" s="190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67">
        <v>6</v>
      </c>
      <c r="J11" s="5">
        <v>268811</v>
      </c>
      <c r="K11" s="168" t="s">
        <v>17</v>
      </c>
      <c r="L11" s="5">
        <v>15426</v>
      </c>
      <c r="M11" s="8">
        <v>6.087968901079388E-2</v>
      </c>
    </row>
    <row r="12" spans="2:13">
      <c r="C12" s="190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67">
        <v>7</v>
      </c>
      <c r="J12" s="5">
        <f>SUM(D12:H12)</f>
        <v>263315</v>
      </c>
      <c r="K12" s="168" t="s">
        <v>17</v>
      </c>
      <c r="L12" s="5">
        <f t="shared" ref="L12:L13" si="0">J12-J11</f>
        <v>-5496</v>
      </c>
      <c r="M12" s="8">
        <f t="shared" ref="M12:M13" si="1">(J12/J11)-1</f>
        <v>-2.044559188426065E-2</v>
      </c>
    </row>
    <row r="13" spans="2:13">
      <c r="C13" s="190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67">
        <v>8</v>
      </c>
      <c r="J13" s="5">
        <f>SUM(D13:H13)</f>
        <v>283387</v>
      </c>
      <c r="K13" s="168" t="s">
        <v>17</v>
      </c>
      <c r="L13" s="5">
        <f t="shared" si="0"/>
        <v>20072</v>
      </c>
      <c r="M13" s="8">
        <f t="shared" si="1"/>
        <v>7.6228091829178002E-2</v>
      </c>
    </row>
    <row r="14" spans="2:13">
      <c r="C14" s="190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67">
        <v>9</v>
      </c>
      <c r="J14" s="5">
        <v>251698</v>
      </c>
      <c r="K14" s="168" t="s">
        <v>17</v>
      </c>
      <c r="L14" s="5">
        <v>-31689</v>
      </c>
      <c r="M14" s="8">
        <v>-0.11182234894331777</v>
      </c>
    </row>
    <row r="15" spans="2:13">
      <c r="C15" s="190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67">
        <v>10</v>
      </c>
      <c r="J15" s="5">
        <v>290739</v>
      </c>
      <c r="K15" s="168" t="s">
        <v>17</v>
      </c>
      <c r="L15" s="5">
        <v>39041</v>
      </c>
      <c r="M15" s="8">
        <v>0.15511048955494289</v>
      </c>
    </row>
    <row r="16" spans="2:13">
      <c r="C16" s="190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67">
        <v>11</v>
      </c>
      <c r="J16" s="5">
        <v>269510</v>
      </c>
      <c r="K16" s="168" t="s">
        <v>17</v>
      </c>
      <c r="L16" s="5">
        <v>-21229</v>
      </c>
      <c r="M16" s="8">
        <v>-7.3017379849280584E-2</v>
      </c>
    </row>
    <row r="17" spans="3:13">
      <c r="C17" s="190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67">
        <v>12</v>
      </c>
      <c r="J17" s="5">
        <v>298722</v>
      </c>
      <c r="K17" s="168" t="s">
        <v>17</v>
      </c>
      <c r="L17" s="5">
        <v>29212</v>
      </c>
      <c r="M17" s="8">
        <v>0.1083892990983637</v>
      </c>
    </row>
    <row r="18" spans="3:13">
      <c r="C18" s="190">
        <v>13</v>
      </c>
      <c r="D18" s="6">
        <f>'[1]cena_zakol_2021 (E)'!BO32</f>
        <v>93359</v>
      </c>
      <c r="E18" s="5">
        <f>'[1]cena_zakol_2020 (S)'!BN32</f>
        <v>192422</v>
      </c>
      <c r="F18" s="6">
        <v>14923</v>
      </c>
      <c r="G18" s="170">
        <v>755</v>
      </c>
      <c r="H18" s="5"/>
      <c r="I18" s="167">
        <v>13</v>
      </c>
      <c r="J18" s="5">
        <f t="shared" ref="J18" si="2">SUM(D18:H18)</f>
        <v>301459</v>
      </c>
      <c r="K18" s="168" t="s">
        <v>17</v>
      </c>
      <c r="L18" s="5">
        <f t="shared" ref="L18" si="3">J18-J17</f>
        <v>2737</v>
      </c>
      <c r="M18" s="8">
        <f t="shared" ref="M18" si="4">(J18/J17)-1</f>
        <v>9.1623650082686137E-3</v>
      </c>
    </row>
    <row r="19" spans="3:13">
      <c r="C19" s="190">
        <v>14</v>
      </c>
      <c r="D19" s="6">
        <v>45801</v>
      </c>
      <c r="E19" s="5">
        <v>193095</v>
      </c>
      <c r="F19" s="6">
        <v>5459</v>
      </c>
      <c r="G19" s="170">
        <v>0</v>
      </c>
      <c r="H19" s="5"/>
      <c r="I19" s="167">
        <v>14</v>
      </c>
      <c r="J19" s="5">
        <v>244355</v>
      </c>
      <c r="K19" s="168" t="s">
        <v>17</v>
      </c>
      <c r="L19" s="5">
        <v>-57104</v>
      </c>
      <c r="M19" s="8">
        <v>-0.18942542767009773</v>
      </c>
    </row>
    <row r="20" spans="3:13">
      <c r="C20" s="190">
        <v>15</v>
      </c>
      <c r="D20" s="6">
        <v>68260</v>
      </c>
      <c r="E20" s="5">
        <v>207873</v>
      </c>
      <c r="F20" s="6">
        <v>6787</v>
      </c>
      <c r="G20" s="170">
        <v>876</v>
      </c>
      <c r="H20" s="5"/>
      <c r="I20" s="167">
        <v>15</v>
      </c>
      <c r="J20" s="5">
        <v>283796</v>
      </c>
      <c r="K20" s="168" t="s">
        <v>17</v>
      </c>
      <c r="L20" s="5">
        <v>39441</v>
      </c>
      <c r="M20" s="8">
        <v>0.161408606330953</v>
      </c>
    </row>
    <row r="21" spans="3:13">
      <c r="C21" s="190">
        <v>16</v>
      </c>
      <c r="D21" s="6">
        <f>'[1]cena_zakol_2021 (E)'!BO35</f>
        <v>71756</v>
      </c>
      <c r="E21" s="5">
        <f>'[1]cena_zakol_2020 (S)'!BN35</f>
        <v>206455</v>
      </c>
      <c r="F21" s="6">
        <v>9528</v>
      </c>
      <c r="G21" s="170">
        <v>712</v>
      </c>
      <c r="H21" s="170">
        <v>107</v>
      </c>
      <c r="I21" s="167">
        <v>16</v>
      </c>
      <c r="J21" s="5">
        <f t="shared" ref="J21" si="5">SUM(D21:H21)</f>
        <v>288558</v>
      </c>
      <c r="K21" s="168" t="s">
        <v>17</v>
      </c>
      <c r="L21" s="5">
        <f t="shared" ref="L21:L22" si="6">J21-J20</f>
        <v>4762</v>
      </c>
      <c r="M21" s="8">
        <f t="shared" ref="M21:M22" si="7">(J21/J20)-1</f>
        <v>1.677965862802866E-2</v>
      </c>
    </row>
    <row r="22" spans="3:13" ht="15.75" thickBot="1">
      <c r="C22" s="191">
        <v>17</v>
      </c>
      <c r="D22" s="147">
        <f>'[1]cena_zakol_2021 (E)'!BO36</f>
        <v>53334</v>
      </c>
      <c r="E22" s="192">
        <f>'[1]cena_zakol_2020 (S)'!BN36</f>
        <v>206314</v>
      </c>
      <c r="F22" s="192">
        <v>5070</v>
      </c>
      <c r="G22" s="192">
        <v>323</v>
      </c>
      <c r="H22" s="192">
        <v>103</v>
      </c>
      <c r="I22" s="193">
        <v>17</v>
      </c>
      <c r="J22" s="192">
        <f t="shared" ref="J22" si="8">SUM(D22:H22)</f>
        <v>265144</v>
      </c>
      <c r="K22" s="194" t="s">
        <v>17</v>
      </c>
      <c r="L22" s="192">
        <f t="shared" si="6"/>
        <v>-23414</v>
      </c>
      <c r="M22" s="149">
        <f t="shared" si="7"/>
        <v>-8.1141399649290569E-2</v>
      </c>
    </row>
  </sheetData>
  <conditionalFormatting sqref="M6:M11">
    <cfRule type="cellIs" dxfId="12" priority="13" stopIfTrue="1" operator="lessThan">
      <formula>0</formula>
    </cfRule>
  </conditionalFormatting>
  <conditionalFormatting sqref="M5">
    <cfRule type="cellIs" dxfId="11" priority="16" stopIfTrue="1" operator="lessThanOrEqual">
      <formula>0</formula>
    </cfRule>
  </conditionalFormatting>
  <conditionalFormatting sqref="M12">
    <cfRule type="cellIs" dxfId="10" priority="11" stopIfTrue="1" operator="lessThan">
      <formula>0</formula>
    </cfRule>
  </conditionalFormatting>
  <conditionalFormatting sqref="M13">
    <cfRule type="cellIs" dxfId="9" priority="10" stopIfTrue="1" operator="lessThan">
      <formula>0</formula>
    </cfRule>
  </conditionalFormatting>
  <conditionalFormatting sqref="M14">
    <cfRule type="cellIs" dxfId="8" priority="9" stopIfTrue="1" operator="lessThan">
      <formula>0</formula>
    </cfRule>
  </conditionalFormatting>
  <conditionalFormatting sqref="M15">
    <cfRule type="cellIs" dxfId="7" priority="8" stopIfTrue="1" operator="lessThan">
      <formula>0</formula>
    </cfRule>
  </conditionalFormatting>
  <conditionalFormatting sqref="M16">
    <cfRule type="cellIs" dxfId="6" priority="7" stopIfTrue="1" operator="lessThan">
      <formula>0</formula>
    </cfRule>
  </conditionalFormatting>
  <conditionalFormatting sqref="M17">
    <cfRule type="cellIs" dxfId="5" priority="6" stopIfTrue="1" operator="lessThan">
      <formula>0</formula>
    </cfRule>
  </conditionalFormatting>
  <conditionalFormatting sqref="M18">
    <cfRule type="cellIs" dxfId="4" priority="5" stopIfTrue="1" operator="lessThan">
      <formula>0</formula>
    </cfRule>
  </conditionalFormatting>
  <conditionalFormatting sqref="M19">
    <cfRule type="cellIs" dxfId="3" priority="4" stopIfTrue="1" operator="lessThan">
      <formula>0</formula>
    </cfRule>
  </conditionalFormatting>
  <conditionalFormatting sqref="M20">
    <cfRule type="cellIs" dxfId="2" priority="3" stopIfTrue="1" operator="lessThan">
      <formula>0</formula>
    </cfRule>
  </conditionalFormatting>
  <conditionalFormatting sqref="M21">
    <cfRule type="cellIs" dxfId="1" priority="2" stopIfTrue="1" operator="lessThan">
      <formula>0</formula>
    </cfRule>
  </conditionalFormatting>
  <conditionalFormatting sqref="M2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50" t="s">
        <v>113</v>
      </c>
    </row>
    <row r="4" spans="2:8" ht="17.25">
      <c r="B4" t="s">
        <v>85</v>
      </c>
    </row>
    <row r="5" spans="2:8">
      <c r="B5" t="s">
        <v>91</v>
      </c>
    </row>
    <row r="6" spans="2:8" ht="15.75" thickBot="1"/>
    <row r="7" spans="2:8">
      <c r="B7" s="70"/>
      <c r="C7" s="71" t="s">
        <v>39</v>
      </c>
      <c r="D7" s="71" t="s">
        <v>15</v>
      </c>
      <c r="E7" s="71" t="s">
        <v>16</v>
      </c>
      <c r="F7" s="71" t="s">
        <v>40</v>
      </c>
      <c r="G7" s="71" t="s">
        <v>15</v>
      </c>
      <c r="H7" s="137" t="s">
        <v>16</v>
      </c>
    </row>
    <row r="8" spans="2:8" ht="15.75" thickBot="1">
      <c r="B8" s="72"/>
      <c r="C8" s="73" t="s">
        <v>41</v>
      </c>
      <c r="D8" s="74"/>
      <c r="E8" s="74"/>
      <c r="F8" s="73" t="s">
        <v>41</v>
      </c>
      <c r="G8" s="74"/>
      <c r="H8" s="138"/>
    </row>
    <row r="9" spans="2:8">
      <c r="B9" s="75" t="s">
        <v>42</v>
      </c>
      <c r="C9" s="76">
        <v>139.05000000000001</v>
      </c>
      <c r="D9" s="77">
        <v>-1.1799999999999784</v>
      </c>
      <c r="E9" s="78">
        <v>-8.414747201026751E-3</v>
      </c>
      <c r="F9" s="79">
        <v>150.11000000000001</v>
      </c>
      <c r="G9" s="80">
        <v>-0.13999999999998636</v>
      </c>
      <c r="H9" s="81">
        <v>-9.3178036605645609E-4</v>
      </c>
    </row>
    <row r="10" spans="2:8">
      <c r="B10" s="75" t="s">
        <v>43</v>
      </c>
      <c r="C10" s="82">
        <v>181.3785</v>
      </c>
      <c r="D10" s="83">
        <v>4.9698999999999955</v>
      </c>
      <c r="E10" s="84">
        <v>2.817266278401398E-2</v>
      </c>
      <c r="F10" s="82" t="s">
        <v>88</v>
      </c>
      <c r="G10" s="83"/>
      <c r="H10" s="139"/>
    </row>
    <row r="11" spans="2:8">
      <c r="B11" s="75" t="s">
        <v>44</v>
      </c>
      <c r="C11" s="82">
        <v>149.1721</v>
      </c>
      <c r="D11" s="83">
        <v>6.8353999999999928</v>
      </c>
      <c r="E11" s="84">
        <v>4.8022751686669585E-2</v>
      </c>
      <c r="F11" s="85">
        <v>146.23580000000001</v>
      </c>
      <c r="G11" s="86">
        <v>-0.22270000000000323</v>
      </c>
      <c r="H11" s="87">
        <v>-1.5205672596674269E-3</v>
      </c>
    </row>
    <row r="12" spans="2:8">
      <c r="B12" s="75" t="s">
        <v>45</v>
      </c>
      <c r="C12" s="82">
        <v>160.29230000000001</v>
      </c>
      <c r="D12" s="83">
        <v>3.5101999999999975</v>
      </c>
      <c r="E12" s="84">
        <v>2.2389035483004749E-2</v>
      </c>
      <c r="F12" s="85">
        <v>166.20910000000001</v>
      </c>
      <c r="G12" s="86">
        <v>2.5694000000000017</v>
      </c>
      <c r="H12" s="87">
        <v>1.5701568751348205E-2</v>
      </c>
    </row>
    <row r="13" spans="2:8">
      <c r="B13" s="75" t="s">
        <v>46</v>
      </c>
      <c r="C13" s="82">
        <v>151.57</v>
      </c>
      <c r="D13" s="83">
        <v>-4.1700000000000159</v>
      </c>
      <c r="E13" s="84">
        <v>-2.6775394888917559E-2</v>
      </c>
      <c r="F13" s="85">
        <v>154.47999999999999</v>
      </c>
      <c r="G13" s="86">
        <v>-4.3400000000000034</v>
      </c>
      <c r="H13" s="87">
        <v>-2.7326533182218893E-2</v>
      </c>
    </row>
    <row r="14" spans="2:8">
      <c r="B14" s="75" t="s">
        <v>47</v>
      </c>
      <c r="C14" s="82">
        <v>150.89000000000001</v>
      </c>
      <c r="D14" s="83">
        <v>1.2300000000000182</v>
      </c>
      <c r="E14" s="84">
        <v>8.2186288921557438E-3</v>
      </c>
      <c r="F14" s="85">
        <v>155.58000000000001</v>
      </c>
      <c r="G14" s="86">
        <v>0.92000000000001592</v>
      </c>
      <c r="H14" s="87">
        <v>5.9485322643217931E-3</v>
      </c>
    </row>
    <row r="15" spans="2:8">
      <c r="B15" s="75" t="s">
        <v>48</v>
      </c>
      <c r="C15" s="82">
        <v>176.02</v>
      </c>
      <c r="D15" s="83">
        <v>1.8199999999999932</v>
      </c>
      <c r="E15" s="84">
        <v>1.0447761194029903E-2</v>
      </c>
      <c r="F15" s="82">
        <v>176.02</v>
      </c>
      <c r="G15" s="83">
        <v>1.8199999999999932</v>
      </c>
      <c r="H15" s="139">
        <v>1.0447761194029903E-2</v>
      </c>
    </row>
    <row r="16" spans="2:8">
      <c r="B16" s="75" t="s">
        <v>49</v>
      </c>
      <c r="C16" s="82">
        <v>179.74</v>
      </c>
      <c r="D16" s="83">
        <v>1.4200000000000159</v>
      </c>
      <c r="E16" s="84">
        <v>7.9632122027815111E-3</v>
      </c>
      <c r="F16" s="85">
        <v>186.91</v>
      </c>
      <c r="G16" s="86">
        <v>0.53000000000000114</v>
      </c>
      <c r="H16" s="87">
        <v>2.8436527524413613E-3</v>
      </c>
    </row>
    <row r="17" spans="2:8">
      <c r="B17" s="75" t="s">
        <v>50</v>
      </c>
      <c r="C17" s="82">
        <v>154</v>
      </c>
      <c r="D17" s="83">
        <v>3</v>
      </c>
      <c r="E17" s="84">
        <v>1.9867549668874274E-2</v>
      </c>
      <c r="F17" s="85">
        <v>162</v>
      </c>
      <c r="G17" s="86">
        <v>3</v>
      </c>
      <c r="H17" s="87">
        <v>1.8867924528301883E-2</v>
      </c>
    </row>
    <row r="18" spans="2:8">
      <c r="B18" s="75" t="s">
        <v>51</v>
      </c>
      <c r="C18" s="82">
        <v>145.68640000000002</v>
      </c>
      <c r="D18" s="83">
        <v>-3.8859999999999957</v>
      </c>
      <c r="E18" s="84">
        <v>-2.598072906498794E-2</v>
      </c>
      <c r="F18" s="85">
        <v>142.9127</v>
      </c>
      <c r="G18" s="86">
        <v>-2.960000000000008</v>
      </c>
      <c r="H18" s="87">
        <v>-2.0291665267044512E-2</v>
      </c>
    </row>
    <row r="19" spans="2:8">
      <c r="B19" s="75" t="s">
        <v>52</v>
      </c>
      <c r="C19" s="82" t="s">
        <v>88</v>
      </c>
      <c r="D19" s="83"/>
      <c r="E19" s="84"/>
      <c r="F19" s="82" t="s">
        <v>88</v>
      </c>
      <c r="G19" s="83"/>
      <c r="H19" s="139"/>
    </row>
    <row r="20" spans="2:8">
      <c r="B20" s="75" t="s">
        <v>53</v>
      </c>
      <c r="C20" s="82" t="s">
        <v>88</v>
      </c>
      <c r="D20" s="83"/>
      <c r="E20" s="84"/>
      <c r="F20" s="82" t="s">
        <v>88</v>
      </c>
      <c r="G20" s="83"/>
      <c r="H20" s="139"/>
    </row>
    <row r="21" spans="2:8">
      <c r="B21" s="75" t="s">
        <v>54</v>
      </c>
      <c r="C21" s="82">
        <v>169.68</v>
      </c>
      <c r="D21" s="83">
        <v>-1.9699999999999989</v>
      </c>
      <c r="E21" s="84">
        <v>-1.1476842411884625E-2</v>
      </c>
      <c r="F21" s="82" t="s">
        <v>88</v>
      </c>
      <c r="G21" s="83"/>
      <c r="H21" s="139"/>
    </row>
    <row r="22" spans="2:8">
      <c r="B22" s="75" t="s">
        <v>55</v>
      </c>
      <c r="C22" s="82">
        <v>159.47</v>
      </c>
      <c r="D22" s="83">
        <v>-6.5</v>
      </c>
      <c r="E22" s="84">
        <v>-3.9163704283906697E-2</v>
      </c>
      <c r="F22" s="85">
        <v>157.47999999999999</v>
      </c>
      <c r="G22" s="86">
        <v>-2.5200000000000102</v>
      </c>
      <c r="H22" s="87">
        <v>-1.5750000000000042E-2</v>
      </c>
    </row>
    <row r="23" spans="2:8">
      <c r="B23" s="75" t="s">
        <v>56</v>
      </c>
      <c r="C23" s="82">
        <v>151.65</v>
      </c>
      <c r="D23" s="83">
        <v>-2.6899999999999977</v>
      </c>
      <c r="E23" s="84">
        <v>-1.7429052740702278E-2</v>
      </c>
      <c r="F23" s="85">
        <v>154.32</v>
      </c>
      <c r="G23" s="86">
        <v>-3.2600000000000193</v>
      </c>
      <c r="H23" s="87">
        <v>-2.0687904556415893E-2</v>
      </c>
    </row>
    <row r="24" spans="2:8">
      <c r="B24" s="75" t="s">
        <v>57</v>
      </c>
      <c r="C24" s="82">
        <v>150</v>
      </c>
      <c r="D24" s="83">
        <v>-1.5300000000000011</v>
      </c>
      <c r="E24" s="84">
        <v>-1.0097010492971736E-2</v>
      </c>
      <c r="F24" s="85">
        <v>156.12</v>
      </c>
      <c r="G24" s="86">
        <v>-2.789999999999992</v>
      </c>
      <c r="H24" s="87">
        <v>-1.7557107796866145E-2</v>
      </c>
    </row>
    <row r="25" spans="2:8">
      <c r="B25" s="75" t="s">
        <v>58</v>
      </c>
      <c r="C25" s="82">
        <v>152.65710000000001</v>
      </c>
      <c r="D25" s="83">
        <v>-0.75600000000000023</v>
      </c>
      <c r="E25" s="84">
        <v>-4.9278712182988516E-3</v>
      </c>
      <c r="F25" s="85">
        <v>154.64950000000002</v>
      </c>
      <c r="G25" s="86">
        <v>-1.1893000000000029</v>
      </c>
      <c r="H25" s="87">
        <v>-7.6316039394553892E-3</v>
      </c>
    </row>
    <row r="26" spans="2:8">
      <c r="B26" s="75" t="s">
        <v>59</v>
      </c>
      <c r="C26" s="82" t="s">
        <v>88</v>
      </c>
      <c r="D26" s="83"/>
      <c r="E26" s="84"/>
      <c r="F26" s="82" t="s">
        <v>88</v>
      </c>
      <c r="G26" s="83"/>
      <c r="H26" s="139"/>
    </row>
    <row r="27" spans="2:8">
      <c r="B27" s="75" t="s">
        <v>60</v>
      </c>
      <c r="C27" s="82">
        <v>148.42000000000002</v>
      </c>
      <c r="D27" s="83">
        <v>0.16000000000002501</v>
      </c>
      <c r="E27" s="84">
        <v>1.0791852151628145E-3</v>
      </c>
      <c r="F27" s="85">
        <v>149.56</v>
      </c>
      <c r="G27" s="86">
        <v>0.15999999999999659</v>
      </c>
      <c r="H27" s="87">
        <v>1.0709504685408877E-3</v>
      </c>
    </row>
    <row r="28" spans="2:8">
      <c r="B28" s="75" t="s">
        <v>61</v>
      </c>
      <c r="C28" s="82">
        <v>163.02000000000001</v>
      </c>
      <c r="D28" s="83">
        <v>-3.9199999999999875</v>
      </c>
      <c r="E28" s="84">
        <v>-2.348149035581637E-2</v>
      </c>
      <c r="F28" s="85">
        <v>174.52</v>
      </c>
      <c r="G28" s="86">
        <v>-3.6800000000000068</v>
      </c>
      <c r="H28" s="87">
        <v>-2.0650953984287401E-2</v>
      </c>
    </row>
    <row r="29" spans="2:8">
      <c r="B29" s="75" t="s">
        <v>62</v>
      </c>
      <c r="C29" s="82">
        <v>149.96790000000001</v>
      </c>
      <c r="D29" s="83">
        <v>-2.5387000000000057</v>
      </c>
      <c r="E29" s="84">
        <v>-1.6646492676382518E-2</v>
      </c>
      <c r="F29" s="85">
        <v>152.07740000000001</v>
      </c>
      <c r="G29" s="86">
        <v>-2.2164999999999964</v>
      </c>
      <c r="H29" s="87">
        <v>-1.4365441537222079E-2</v>
      </c>
    </row>
    <row r="30" spans="2:8">
      <c r="B30" s="75" t="s">
        <v>63</v>
      </c>
      <c r="C30" s="82">
        <v>193</v>
      </c>
      <c r="D30" s="83">
        <v>0</v>
      </c>
      <c r="E30" s="84">
        <v>0</v>
      </c>
      <c r="F30" s="85">
        <v>194</v>
      </c>
      <c r="G30" s="86">
        <v>0</v>
      </c>
      <c r="H30" s="87">
        <v>0</v>
      </c>
    </row>
    <row r="31" spans="2:8">
      <c r="B31" s="75" t="s">
        <v>64</v>
      </c>
      <c r="C31" s="82">
        <v>145.00200000000001</v>
      </c>
      <c r="D31" s="83">
        <v>2.2092000000000098</v>
      </c>
      <c r="E31" s="84">
        <v>1.5471368304284416E-2</v>
      </c>
      <c r="F31" s="85">
        <v>146.61180000000002</v>
      </c>
      <c r="G31" s="86">
        <v>1.8894999999999982</v>
      </c>
      <c r="H31" s="87">
        <v>1.3056039048577883E-2</v>
      </c>
    </row>
    <row r="32" spans="2:8">
      <c r="B32" s="88" t="s">
        <v>65</v>
      </c>
      <c r="C32" s="82">
        <v>169.18</v>
      </c>
      <c r="D32" s="83">
        <v>-9.9999999999994316E-2</v>
      </c>
      <c r="E32" s="84">
        <v>-5.9073724007563388E-4</v>
      </c>
      <c r="F32" s="85">
        <v>184.52</v>
      </c>
      <c r="G32" s="86">
        <v>-0.90000000000000568</v>
      </c>
      <c r="H32" s="87">
        <v>-4.8538453241290247E-3</v>
      </c>
    </row>
    <row r="33" spans="1:100">
      <c r="B33" s="75" t="s">
        <v>66</v>
      </c>
      <c r="C33" s="82">
        <v>145.38</v>
      </c>
      <c r="D33" s="83">
        <v>1.039999999999992</v>
      </c>
      <c r="E33" s="84">
        <v>7.2052099210198062E-3</v>
      </c>
      <c r="F33" s="85">
        <v>144.93</v>
      </c>
      <c r="G33" s="86">
        <v>-1.8199999999999932</v>
      </c>
      <c r="H33" s="87">
        <v>-1.240204429301528E-2</v>
      </c>
    </row>
    <row r="34" spans="1:100">
      <c r="B34" s="75" t="s">
        <v>67</v>
      </c>
      <c r="C34" s="82">
        <v>159.79</v>
      </c>
      <c r="D34" s="83">
        <v>0.31000000000000227</v>
      </c>
      <c r="E34" s="84">
        <v>1.9438174065713465E-3</v>
      </c>
      <c r="F34" s="85">
        <v>165.68</v>
      </c>
      <c r="G34" s="86">
        <v>1.0200000000000102</v>
      </c>
      <c r="H34" s="87">
        <v>6.1945827766307637E-3</v>
      </c>
    </row>
    <row r="35" spans="1:100">
      <c r="B35" s="75" t="s">
        <v>68</v>
      </c>
      <c r="C35" s="82">
        <v>196.40620000000001</v>
      </c>
      <c r="D35" s="83">
        <v>-0.59629999999998518</v>
      </c>
      <c r="E35" s="84">
        <v>-3.026865141305235E-3</v>
      </c>
      <c r="F35" s="85">
        <v>199.46730000000002</v>
      </c>
      <c r="G35" s="86">
        <v>2.3000000000195087E-3</v>
      </c>
      <c r="H35" s="87">
        <v>1.1530845010598867E-5</v>
      </c>
    </row>
    <row r="36" spans="1:100">
      <c r="B36" s="169" t="s">
        <v>107</v>
      </c>
      <c r="C36" s="82" t="s">
        <v>88</v>
      </c>
      <c r="D36" s="83"/>
      <c r="E36" s="84"/>
      <c r="F36" s="82" t="s">
        <v>88</v>
      </c>
      <c r="G36" s="86"/>
      <c r="H36" s="87"/>
    </row>
    <row r="37" spans="1:100" ht="15.75" thickBot="1">
      <c r="B37" s="89" t="s">
        <v>69</v>
      </c>
      <c r="C37" s="140">
        <v>156.4837638658081</v>
      </c>
      <c r="D37" s="141">
        <v>-1.0200074054839661</v>
      </c>
      <c r="E37" s="142">
        <v>-6.4760824280648555E-3</v>
      </c>
      <c r="F37" s="143">
        <v>165.97593046530284</v>
      </c>
      <c r="G37" s="144">
        <v>-0.51057315483353705</v>
      </c>
      <c r="H37" s="145">
        <v>-3.0667540234882162E-3</v>
      </c>
    </row>
    <row r="38" spans="1:100">
      <c r="B38" s="90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91" t="s">
        <v>72</v>
      </c>
      <c r="F44" s="92"/>
    </row>
    <row r="45" spans="1:100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</row>
    <row r="46" spans="1:100">
      <c r="A46" s="95"/>
      <c r="B46" s="97">
        <v>2020</v>
      </c>
      <c r="C46" s="97">
        <v>2021</v>
      </c>
    </row>
    <row r="47" spans="1:100">
      <c r="A47" s="96" t="s">
        <v>73</v>
      </c>
      <c r="B47" s="97">
        <v>53</v>
      </c>
      <c r="C47" s="97">
        <v>1</v>
      </c>
      <c r="D47" s="97">
        <v>2</v>
      </c>
      <c r="E47" s="97">
        <v>3</v>
      </c>
      <c r="F47" s="97">
        <v>4</v>
      </c>
      <c r="G47" s="97">
        <v>5</v>
      </c>
      <c r="H47" s="97">
        <v>6</v>
      </c>
      <c r="I47" s="97">
        <v>7</v>
      </c>
      <c r="J47" s="97">
        <v>8</v>
      </c>
      <c r="K47" s="97">
        <v>9</v>
      </c>
      <c r="L47" s="97">
        <v>10</v>
      </c>
      <c r="M47" s="97">
        <v>11</v>
      </c>
      <c r="N47" s="97">
        <v>12</v>
      </c>
      <c r="O47" s="97">
        <v>13</v>
      </c>
      <c r="P47" s="97">
        <v>14</v>
      </c>
      <c r="Q47" s="97">
        <v>15</v>
      </c>
      <c r="R47" s="97">
        <v>16</v>
      </c>
    </row>
    <row r="48" spans="1:100">
      <c r="A48" s="98" t="s">
        <v>74</v>
      </c>
      <c r="B48" s="99">
        <v>127.97630417532197</v>
      </c>
      <c r="C48" s="99">
        <v>127.65270482966349</v>
      </c>
      <c r="D48" s="99">
        <v>128.01515799750726</v>
      </c>
      <c r="E48" s="99">
        <v>128.04187635022851</v>
      </c>
      <c r="F48" s="99">
        <v>127.8494743664312</v>
      </c>
      <c r="G48" s="99">
        <v>128.43099723722474</v>
      </c>
      <c r="H48" s="99">
        <v>129.45094908599916</v>
      </c>
      <c r="I48" s="99">
        <v>131.07393875155796</v>
      </c>
      <c r="J48" s="99">
        <v>135.68942015995015</v>
      </c>
      <c r="K48" s="99">
        <v>142.15021849813047</v>
      </c>
      <c r="L48" s="99">
        <v>149.86153095139179</v>
      </c>
      <c r="M48" s="99">
        <v>155.18986320108019</v>
      </c>
      <c r="N48" s="99">
        <v>155.96663107602822</v>
      </c>
      <c r="O48" s="99">
        <v>156.60457356668053</v>
      </c>
      <c r="P48" s="99">
        <v>157.12757475072709</v>
      </c>
      <c r="Q48" s="99">
        <v>157.51671165351058</v>
      </c>
      <c r="R48" s="99">
        <v>156.4837638658081</v>
      </c>
    </row>
    <row r="49" spans="1:106">
      <c r="A49" s="98" t="s">
        <v>75</v>
      </c>
      <c r="B49" s="99">
        <v>199.38380000000001</v>
      </c>
      <c r="C49" s="99">
        <v>199.64320000000001</v>
      </c>
      <c r="D49" s="99">
        <v>197.76580000000001</v>
      </c>
      <c r="E49" s="99">
        <v>198.03970000000001</v>
      </c>
      <c r="F49" s="99">
        <v>197.56190000000001</v>
      </c>
      <c r="G49" s="99">
        <v>198.52080000000001</v>
      </c>
      <c r="H49" s="99">
        <v>198.6875</v>
      </c>
      <c r="I49" s="99">
        <v>199.22650000000002</v>
      </c>
      <c r="J49" s="99">
        <v>197.4837</v>
      </c>
      <c r="K49" s="99">
        <v>197.44320000000002</v>
      </c>
      <c r="L49" s="99">
        <v>196.97300000000001</v>
      </c>
      <c r="M49" s="99">
        <v>196.8955</v>
      </c>
      <c r="N49" s="99">
        <v>196.2903</v>
      </c>
      <c r="O49" s="99">
        <v>194.904</v>
      </c>
      <c r="P49" s="99">
        <v>196.70420000000001</v>
      </c>
      <c r="Q49" s="99">
        <v>197.0025</v>
      </c>
      <c r="R49" s="99">
        <v>196.40620000000001</v>
      </c>
    </row>
    <row r="50" spans="1:106">
      <c r="A50" s="98" t="s">
        <v>76</v>
      </c>
      <c r="B50" s="99">
        <v>86.8</v>
      </c>
      <c r="C50" s="99">
        <v>87.8</v>
      </c>
      <c r="D50" s="99">
        <v>102.99000000000001</v>
      </c>
      <c r="E50" s="99">
        <v>103</v>
      </c>
      <c r="F50" s="99">
        <v>102.83</v>
      </c>
      <c r="G50" s="99">
        <v>104.68</v>
      </c>
      <c r="H50" s="99">
        <v>106.21000000000001</v>
      </c>
      <c r="I50" s="99">
        <v>109.06</v>
      </c>
      <c r="J50" s="99">
        <v>112.48</v>
      </c>
      <c r="K50" s="99">
        <v>123.86</v>
      </c>
      <c r="L50" s="99">
        <v>130.71080000000001</v>
      </c>
      <c r="M50" s="99">
        <v>126.2821</v>
      </c>
      <c r="N50" s="99">
        <v>138.50740000000002</v>
      </c>
      <c r="O50" s="99">
        <v>139.40219999999999</v>
      </c>
      <c r="P50" s="99">
        <v>139.99</v>
      </c>
      <c r="Q50" s="99">
        <v>140.22999999999999</v>
      </c>
      <c r="R50" s="99">
        <v>139.05000000000001</v>
      </c>
    </row>
    <row r="51" spans="1:106">
      <c r="A51" s="98" t="s">
        <v>77</v>
      </c>
      <c r="B51" s="99">
        <v>140</v>
      </c>
      <c r="C51" s="99">
        <v>139</v>
      </c>
      <c r="D51" s="99">
        <v>139.20000000000002</v>
      </c>
      <c r="E51" s="99">
        <v>139.02000000000001</v>
      </c>
      <c r="F51" s="99">
        <v>140.33000000000001</v>
      </c>
      <c r="G51" s="99">
        <v>139.39000000000001</v>
      </c>
      <c r="H51" s="99">
        <v>139.51</v>
      </c>
      <c r="I51" s="161">
        <v>143.63</v>
      </c>
      <c r="J51" s="161">
        <v>145.29</v>
      </c>
      <c r="K51" s="99">
        <v>154.51</v>
      </c>
      <c r="L51" s="99">
        <v>162.77000000000001</v>
      </c>
      <c r="M51" s="99">
        <v>169.33</v>
      </c>
      <c r="N51" s="99">
        <v>170.58</v>
      </c>
      <c r="O51" s="99">
        <v>169.91</v>
      </c>
      <c r="P51" s="99">
        <v>170.99</v>
      </c>
      <c r="Q51" s="99">
        <v>169.28</v>
      </c>
      <c r="R51" s="99">
        <v>169.18</v>
      </c>
    </row>
    <row r="52" spans="1:106">
      <c r="A52" s="101"/>
      <c r="B52" s="102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91" t="s">
        <v>79</v>
      </c>
      <c r="F57" s="104"/>
    </row>
    <row r="59" spans="1:106">
      <c r="B59" s="97">
        <v>2020</v>
      </c>
    </row>
    <row r="60" spans="1:106">
      <c r="A60" s="105" t="s">
        <v>73</v>
      </c>
      <c r="B60" s="97">
        <v>53</v>
      </c>
      <c r="C60" s="97">
        <v>1</v>
      </c>
      <c r="D60" s="97">
        <v>2</v>
      </c>
      <c r="E60" s="97">
        <v>3</v>
      </c>
      <c r="F60" s="97">
        <v>4</v>
      </c>
      <c r="G60" s="97">
        <v>5</v>
      </c>
      <c r="H60" s="97">
        <v>6</v>
      </c>
      <c r="I60" s="97">
        <v>7</v>
      </c>
      <c r="J60" s="97">
        <v>8</v>
      </c>
      <c r="K60" s="97">
        <v>9</v>
      </c>
      <c r="L60" s="97">
        <v>10</v>
      </c>
      <c r="M60" s="97">
        <v>11</v>
      </c>
      <c r="N60" s="97">
        <v>12</v>
      </c>
      <c r="O60" s="97">
        <v>13</v>
      </c>
      <c r="P60" s="97">
        <v>14</v>
      </c>
      <c r="Q60" s="97">
        <v>15</v>
      </c>
      <c r="R60" s="97">
        <v>16</v>
      </c>
    </row>
    <row r="61" spans="1:106">
      <c r="A61" s="106" t="s">
        <v>74</v>
      </c>
      <c r="B61" s="99">
        <v>133.47850112314481</v>
      </c>
      <c r="C61" s="99">
        <v>133.17084885679904</v>
      </c>
      <c r="D61" s="99">
        <v>134.05397284396309</v>
      </c>
      <c r="E61" s="99">
        <v>133.85418841756922</v>
      </c>
      <c r="F61" s="99">
        <v>133.8591682009627</v>
      </c>
      <c r="G61" s="99">
        <v>133.89421765944647</v>
      </c>
      <c r="H61" s="99">
        <v>134.75284281989568</v>
      </c>
      <c r="I61" s="99">
        <v>136.46206238467713</v>
      </c>
      <c r="J61" s="99">
        <v>140.69964440433219</v>
      </c>
      <c r="K61" s="162">
        <v>147.23020883473728</v>
      </c>
      <c r="L61" s="162">
        <v>155.08478837745687</v>
      </c>
      <c r="M61" s="162">
        <v>161.03150955675895</v>
      </c>
      <c r="N61" s="162">
        <v>163.67304511632571</v>
      </c>
      <c r="O61" s="162">
        <v>165.96298522864018</v>
      </c>
      <c r="P61" s="162">
        <v>166.25491120136383</v>
      </c>
      <c r="Q61" s="162">
        <v>166.49199299037303</v>
      </c>
      <c r="R61" s="162">
        <v>165.97593046530284</v>
      </c>
    </row>
    <row r="62" spans="1:106">
      <c r="A62" s="106" t="s">
        <v>75</v>
      </c>
      <c r="B62" s="99">
        <v>203.75710000000001</v>
      </c>
      <c r="C62" s="99">
        <v>202.92420000000001</v>
      </c>
      <c r="D62" s="99">
        <v>200.83430000000001</v>
      </c>
      <c r="E62" s="99">
        <v>199.8202</v>
      </c>
      <c r="F62" s="99">
        <v>201.12690000000001</v>
      </c>
      <c r="G62" s="99">
        <v>200.49420000000001</v>
      </c>
      <c r="H62" s="99">
        <v>200.96560000000002</v>
      </c>
      <c r="I62" s="99">
        <v>201.1182</v>
      </c>
      <c r="J62" s="99">
        <v>200.45940000000002</v>
      </c>
      <c r="K62" s="162">
        <v>198.7227</v>
      </c>
      <c r="L62" s="162">
        <v>198.5496</v>
      </c>
      <c r="M62" s="162">
        <v>199.15980000000002</v>
      </c>
      <c r="N62" s="162">
        <v>198.84470000000002</v>
      </c>
      <c r="O62" s="162">
        <v>197.24630000000002</v>
      </c>
      <c r="P62" s="162">
        <v>198.75730000000001</v>
      </c>
      <c r="Q62" s="162">
        <v>199.465</v>
      </c>
      <c r="R62" s="162">
        <v>199.46730000000002</v>
      </c>
    </row>
    <row r="63" spans="1:106">
      <c r="A63" s="106" t="s">
        <v>76</v>
      </c>
      <c r="B63" s="99">
        <v>97.2</v>
      </c>
      <c r="C63" s="99">
        <v>97.4</v>
      </c>
      <c r="D63" s="99">
        <v>113.37</v>
      </c>
      <c r="E63" s="99">
        <v>111.62560000000001</v>
      </c>
      <c r="F63" s="99">
        <v>109.14590000000001</v>
      </c>
      <c r="G63" s="99">
        <v>111.41380000000001</v>
      </c>
      <c r="H63" s="99">
        <v>111.63300000000001</v>
      </c>
      <c r="I63" s="99">
        <v>115.8066</v>
      </c>
      <c r="J63" s="99">
        <v>118.43300000000001</v>
      </c>
      <c r="K63" s="162">
        <v>126.491</v>
      </c>
      <c r="L63" s="162">
        <v>134.02620000000002</v>
      </c>
      <c r="M63" s="162">
        <v>127.20580000000001</v>
      </c>
      <c r="N63" s="162">
        <v>141.79259999999999</v>
      </c>
      <c r="O63" s="162">
        <v>143.19580000000002</v>
      </c>
      <c r="P63" s="162">
        <v>142.8254</v>
      </c>
      <c r="Q63" s="162">
        <v>144.72230000000002</v>
      </c>
      <c r="R63" s="162">
        <v>142.9127</v>
      </c>
    </row>
    <row r="64" spans="1:106">
      <c r="A64" s="106" t="s">
        <v>77</v>
      </c>
      <c r="B64" s="99">
        <v>153</v>
      </c>
      <c r="C64" s="99">
        <v>153</v>
      </c>
      <c r="D64" s="99">
        <v>154.1</v>
      </c>
      <c r="E64" s="99">
        <v>153.47</v>
      </c>
      <c r="F64" s="99">
        <v>154.31</v>
      </c>
      <c r="G64" s="99">
        <v>154.44</v>
      </c>
      <c r="H64" s="99">
        <v>153.22</v>
      </c>
      <c r="I64" s="99">
        <v>158.19</v>
      </c>
      <c r="J64" s="99">
        <v>160.80000000000001</v>
      </c>
      <c r="K64" s="162">
        <v>168.21</v>
      </c>
      <c r="L64" s="162">
        <v>175.4</v>
      </c>
      <c r="M64" s="162">
        <v>184.85</v>
      </c>
      <c r="N64" s="162">
        <v>184.9</v>
      </c>
      <c r="O64" s="162">
        <v>184.83</v>
      </c>
      <c r="P64" s="162">
        <v>187.11</v>
      </c>
      <c r="Q64" s="162">
        <v>185.42000000000002</v>
      </c>
      <c r="R64" s="162">
        <v>184.52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107" t="s">
        <v>89</v>
      </c>
      <c r="C119" s="108"/>
      <c r="D119" s="109">
        <v>16</v>
      </c>
      <c r="E119" s="110" t="s">
        <v>80</v>
      </c>
      <c r="F119" s="111" t="s">
        <v>81</v>
      </c>
      <c r="G119" s="112" t="s">
        <v>82</v>
      </c>
    </row>
    <row r="120" spans="2:7">
      <c r="B120" s="113" t="s">
        <v>40</v>
      </c>
      <c r="C120" s="114"/>
      <c r="D120" s="115">
        <v>165.97593046530284</v>
      </c>
      <c r="E120" s="116">
        <v>-3.0667540234882162E-3</v>
      </c>
      <c r="F120" s="117">
        <v>1.3612335262202624E-2</v>
      </c>
      <c r="G120" s="118">
        <v>-9.7645228298206765E-2</v>
      </c>
    </row>
    <row r="121" spans="2:7">
      <c r="B121" s="119" t="s">
        <v>39</v>
      </c>
      <c r="C121" s="120"/>
      <c r="D121" s="121">
        <v>156.4837638658081</v>
      </c>
      <c r="E121" s="122">
        <v>-6.4760824280648555E-3</v>
      </c>
      <c r="F121" s="123">
        <v>3.1802886590968082E-3</v>
      </c>
      <c r="G121" s="124">
        <v>-0.13534674003573011</v>
      </c>
    </row>
    <row r="122" spans="2:7" ht="15.75" thickBot="1">
      <c r="B122" s="125" t="s">
        <v>83</v>
      </c>
      <c r="C122" s="126"/>
      <c r="D122" s="127">
        <v>169.79087180974471</v>
      </c>
      <c r="E122" s="128">
        <v>2.2215346528628777E-2</v>
      </c>
      <c r="F122" s="129">
        <v>-2.005670467680476E-2</v>
      </c>
      <c r="G122" s="130">
        <v>-2.8600140492416548E-2</v>
      </c>
    </row>
    <row r="123" spans="2:7" ht="15.75" thickBot="1">
      <c r="B123" s="131" t="s">
        <v>84</v>
      </c>
      <c r="C123" s="132"/>
      <c r="D123" s="133">
        <v>162.83107175063054</v>
      </c>
      <c r="E123" s="134">
        <v>-4.1548072240578104E-3</v>
      </c>
      <c r="F123" s="135">
        <v>1.0267346724994963E-2</v>
      </c>
      <c r="G123" s="136">
        <v>-9.5242249840666093E-2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2021-05-05T07:17:47Z</dcterms:modified>
</cp:coreProperties>
</file>