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style6.xml" ContentType="application/vnd.ms-office.chartstyle+xml"/>
  <Override PartName="/xl/charts/colors6.xml" ContentType="application/vnd.ms-office.chartcolor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E18" i="4" l="1"/>
  <c r="D18" i="4"/>
  <c r="J18" i="4" s="1"/>
  <c r="L18" i="4" l="1"/>
  <c r="M18" i="4"/>
  <c r="J13" i="4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<sst xmlns="http://schemas.openxmlformats.org/spreadsheetml/2006/main" count="180" uniqueCount="113">
  <si>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</si>
  <si>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</si>
  <si>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</si>
  <si>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</si>
  <si>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</si>
  <si>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</si>
  <si>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</si>
  <si>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</si>
  <si>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</si>
  <si>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</si>
  <si>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</si>
  <si>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</si>
  <si>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</si>
  <si>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</si>
  <si>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</si>
  <si>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</si>
  <si>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</si>
  <si>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</si>
  <si>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</si>
  <si>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</si>
  <si>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</si>
  <si>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</si>
  <si>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</si>
  <si>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</si>
  <si>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</si>
  <si>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</si>
  <si>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</si>
  <si>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</si>
  <si>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</si>
  <si>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</si>
  <si>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</si>
  <si>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</si>
  <si>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</si>
  <si>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</si>
  <si>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</si>
  <si>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</si>
  <si>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</si>
  <si>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</si>
  <si>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</si>
  <si>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</si>
  <si>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</si>
  <si>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</si>
  <si>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</si>
  <si>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</si>
  <si>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</si>
  <si>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</si>
  <si>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</si>
  <si>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</si>
  <si>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</si>
  <si>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</si>
  <si>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</si>
  <si>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</si>
  <si>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</si>
  <si>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</si>
  <si>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</si>
  <si>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</si>
  <si>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</si>
  <si>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</si>
  <si>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</si>
  <si>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</si>
  <si>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</si>
  <si>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</si>
  <si>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</si>
  <si>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</si>
  <si>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</si>
  <si>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</si>
  <si>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</si>
  <si>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</si>
  <si>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</si>
  <si>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</si>
  <si>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</si>
  <si>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</si>
  <si>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</si>
  <si>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</si>
  <si>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</si>
  <si>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</si>
  <si>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</si>
  <si>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</si>
  <si>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</si>
  <si>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</si>
  <si>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</si>
  <si>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</si>
  <si>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</si>
  <si>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</si>
  <si>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</si>
  <si>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</si>
  <si>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</si>
  <si>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</si>
  <si>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</si>
  <si>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</si>
  <si>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</si>
  <si>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</si>
  <si>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</si>
  <si>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</si>
  <si>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</si>
  <si>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</si>
  <si>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</si>
  <si>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</si>
  <si>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</si>
  <si>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</si>
  <si>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</si>
  <si>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</si>
  <si>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</si>
  <si>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</si>
  <si>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</si>
  <si>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</si>
  <si>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</si>
  <si>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Tabela 1: Število klavnih trupov, klavna masa in primerjava cen prašičjega mesa, razreda 0, glede na prejšnji teden (€/100 kg)</t>
  </si>
  <si>
    <t>Klavna masa O (kg)</t>
  </si>
  <si>
    <t>Teden: 14. teden (05.04.2021-11.04.2021)</t>
  </si>
  <si>
    <t>Številka: 3305-5/2021/100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</si>
  <si>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13. teden (29.03.2021-04-04.2021)</t>
    </r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</si>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</sst>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29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0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0" xfId="0" applyFont="1" applyFill="1" applyBorder="1" applyAlignment="1">
      <alignment vertical="center"/>
    </xf>
    <xf numFmtId="0" fontId="49" fillId="39" borderId="31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2" xfId="46" applyFont="1" applyBorder="1"/>
    <xf numFmtId="2" fontId="54" fillId="0" borderId="10" xfId="48" applyNumberFormat="1" applyFont="1" applyBorder="1" applyProtection="1"/>
    <xf numFmtId="0" fontId="29" fillId="35" borderId="33" xfId="0" applyFont="1" applyFill="1" applyBorder="1" applyAlignment="1">
      <alignment vertical="center"/>
    </xf>
    <xf numFmtId="0" fontId="29" fillId="35" borderId="34" xfId="0" applyFont="1" applyFill="1" applyBorder="1" applyAlignment="1">
      <alignment vertical="center"/>
    </xf>
    <xf numFmtId="0" fontId="56" fillId="35" borderId="34" xfId="0" applyFont="1" applyFill="1" applyBorder="1" applyAlignment="1">
      <alignment horizontal="center" vertical="center"/>
    </xf>
    <xf numFmtId="0" fontId="57" fillId="35" borderId="34" xfId="0" applyFont="1" applyFill="1" applyBorder="1" applyAlignment="1">
      <alignment horizontal="center" vertical="center" wrapText="1"/>
    </xf>
    <xf numFmtId="0" fontId="58" fillId="35" borderId="34" xfId="0" applyFont="1" applyFill="1" applyBorder="1" applyAlignment="1">
      <alignment horizontal="center" vertical="center" wrapText="1"/>
    </xf>
    <xf numFmtId="0" fontId="58" fillId="35" borderId="35" xfId="0" applyFont="1" applyFill="1" applyBorder="1" applyAlignment="1">
      <alignment horizontal="center" vertical="center" wrapText="1"/>
    </xf>
    <xf numFmtId="0" fontId="30" fillId="34" borderId="36" xfId="0" applyFont="1" applyFill="1" applyBorder="1" applyAlignment="1"/>
    <xf numFmtId="0" fontId="30" fillId="34" borderId="37" xfId="0" applyFont="1" applyFill="1" applyBorder="1" applyAlignment="1"/>
    <xf numFmtId="167" fontId="30" fillId="34" borderId="38" xfId="0" applyNumberFormat="1" applyFont="1" applyFill="1" applyBorder="1" applyAlignment="1">
      <alignment horizontal="center"/>
    </xf>
    <xf numFmtId="168" fontId="30" fillId="34" borderId="39" xfId="47" applyNumberFormat="1" applyFont="1" applyFill="1" applyBorder="1" applyAlignment="1">
      <alignment horizontal="center"/>
    </xf>
    <xf numFmtId="168" fontId="30" fillId="34" borderId="40" xfId="47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0" fontId="30" fillId="34" borderId="42" xfId="0" applyFont="1" applyFill="1" applyBorder="1" applyAlignment="1"/>
    <xf numFmtId="0" fontId="30" fillId="34" borderId="43" xfId="0" applyFont="1" applyFill="1" applyBorder="1" applyAlignment="1"/>
    <xf numFmtId="167" fontId="30" fillId="34" borderId="44" xfId="0" applyNumberFormat="1" applyFont="1" applyFill="1" applyBorder="1" applyAlignment="1">
      <alignment horizontal="center"/>
    </xf>
    <xf numFmtId="168" fontId="30" fillId="34" borderId="45" xfId="47" applyNumberFormat="1" applyFont="1" applyFill="1" applyBorder="1" applyAlignment="1">
      <alignment horizontal="center"/>
    </xf>
    <xf numFmtId="168" fontId="30" fillId="34" borderId="46" xfId="47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0" fontId="30" fillId="34" borderId="48" xfId="0" applyFont="1" applyFill="1" applyBorder="1" applyAlignment="1"/>
    <xf numFmtId="0" fontId="30" fillId="34" borderId="49" xfId="0" applyFont="1" applyFill="1" applyBorder="1" applyAlignment="1"/>
    <xf numFmtId="167" fontId="30" fillId="34" borderId="50" xfId="0" applyNumberFormat="1" applyFont="1" applyFill="1" applyBorder="1" applyAlignment="1">
      <alignment horizontal="center"/>
    </xf>
    <xf numFmtId="168" fontId="30" fillId="34" borderId="51" xfId="47" applyNumberFormat="1" applyFont="1" applyFill="1" applyBorder="1" applyAlignment="1">
      <alignment horizontal="center"/>
    </xf>
    <xf numFmtId="168" fontId="30" fillId="34" borderId="52" xfId="47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4" xfId="0" applyNumberFormat="1" applyFont="1" applyFill="1" applyBorder="1" applyAlignment="1">
      <alignment horizontal="center"/>
    </xf>
    <xf numFmtId="168" fontId="54" fillId="35" borderId="55" xfId="47" applyNumberFormat="1" applyFont="1" applyFill="1" applyBorder="1" applyAlignment="1">
      <alignment horizontal="center"/>
    </xf>
    <xf numFmtId="168" fontId="54" fillId="35" borderId="34" xfId="47" applyNumberFormat="1" applyFont="1" applyFill="1" applyBorder="1" applyAlignment="1">
      <alignment horizontal="center"/>
    </xf>
    <xf numFmtId="168" fontId="54" fillId="35" borderId="35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6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7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/>
    </xf>
    <xf numFmtId="10" fontId="47" fillId="0" borderId="58" xfId="0" applyNumberFormat="1" applyFont="1" applyBorder="1" applyAlignment="1">
      <alignment horizontal="center" vertical="center"/>
    </xf>
    <xf numFmtId="2" fontId="45" fillId="0" borderId="58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 wrapText="1"/>
    </xf>
    <xf numFmtId="10" fontId="47" fillId="0" borderId="59" xfId="0" applyNumberFormat="1" applyFont="1" applyBorder="1" applyAlignment="1">
      <alignment horizontal="center" vertical="center" wrapText="1"/>
    </xf>
    <xf numFmtId="0" fontId="25" fillId="35" borderId="57" xfId="0" applyFont="1" applyFill="1" applyBorder="1" applyAlignment="1" applyProtection="1">
      <alignment horizontal="center" wrapText="1"/>
    </xf>
    <xf numFmtId="3" fontId="26" fillId="0" borderId="58" xfId="0" applyNumberFormat="1" applyFont="1" applyFill="1" applyBorder="1" applyAlignment="1" applyProtection="1">
      <alignment horizontal="center" wrapText="1"/>
    </xf>
    <xf numFmtId="165" fontId="26" fillId="0" borderId="58" xfId="0" applyNumberFormat="1" applyFont="1" applyFill="1" applyBorder="1" applyAlignment="1" applyProtection="1">
      <alignment horizontal="center" wrapText="1"/>
    </xf>
    <xf numFmtId="10" fontId="24" fillId="0" borderId="59" xfId="44" applyNumberFormat="1" applyFont="1" applyFill="1" applyBorder="1" applyAlignment="1" applyProtection="1">
      <alignment horizontal="center" wrapText="1"/>
    </xf>
    <xf numFmtId="164" fontId="26" fillId="0" borderId="58" xfId="0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5" fillId="37" borderId="11" xfId="0" applyFont="1" applyFill="1" applyBorder="1" applyAlignment="1" applyProtection="1">
      <alignment horizontal="center"/>
    </xf>
    <xf numFmtId="0" fontId="35" fillId="37" borderId="60" xfId="0" applyFont="1" applyFill="1" applyBorder="1" applyAlignment="1" applyProtection="1">
      <alignment horizontal="center"/>
    </xf>
    <xf numFmtId="0" fontId="35" fillId="37" borderId="30" xfId="0" applyFont="1" applyFill="1" applyBorder="1" applyAlignment="1" applyProtection="1">
      <alignment horizontal="center"/>
    </xf>
    <xf numFmtId="0" fontId="20" fillId="37" borderId="30" xfId="0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6" fillId="35" borderId="26" xfId="0" applyFont="1" applyFill="1" applyBorder="1" applyAlignment="1" applyProtection="1">
      <alignment horizontal="center" wrapText="1"/>
    </xf>
    <xf numFmtId="4" fontId="26" fillId="35" borderId="26" xfId="0" applyNumberFormat="1" applyFont="1" applyFill="1" applyBorder="1" applyAlignment="1" applyProtection="1">
      <alignment horizontal="center" wrapText="1"/>
    </xf>
    <xf numFmtId="0" fontId="24" fillId="35" borderId="26" xfId="0" applyFont="1" applyFill="1" applyBorder="1" applyAlignment="1" applyProtection="1">
      <alignment wrapText="1"/>
    </xf>
    <xf numFmtId="10" fontId="24" fillId="35" borderId="27" xfId="44" applyNumberFormat="1" applyFont="1" applyFill="1" applyBorder="1" applyAlignment="1" applyProtection="1">
      <alignment horizontal="center" wrapText="1"/>
    </xf>
    <xf numFmtId="3" fontId="0" fillId="0" borderId="58" xfId="0" applyNumberFormat="1" applyBorder="1" applyAlignment="1" applyProtection="1">
      <alignment horizontal="center"/>
    </xf>
    <xf numFmtId="0" fontId="25" fillId="35" borderId="10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0" fontId="25" fillId="38" borderId="10" xfId="0" applyFont="1" applyFill="1" applyBorder="1" applyAlignment="1" applyProtection="1">
      <alignment horizontal="center" wrapText="1"/>
    </xf>
    <xf numFmtId="165" fontId="26" fillId="35" borderId="10" xfId="0" applyNumberFormat="1" applyFont="1" applyFill="1" applyBorder="1" applyAlignment="1" applyProtection="1">
      <alignment horizontal="center" wrapText="1"/>
    </xf>
    <xf numFmtId="0" fontId="26" fillId="35" borderId="25" xfId="0" applyFont="1" applyFill="1" applyBorder="1" applyAlignment="1" applyProtection="1">
      <alignment horizontal="center" wrapText="1"/>
    </xf>
    <xf numFmtId="0" fontId="25" fillId="38" borderId="14" xfId="0" applyFont="1" applyFill="1" applyBorder="1" applyAlignment="1" applyProtection="1">
      <alignment horizontal="center" wrapText="1"/>
    </xf>
    <xf numFmtId="0" fontId="25" fillId="38" borderId="57" xfId="0" applyFont="1" applyFill="1" applyBorder="1" applyAlignment="1" applyProtection="1">
      <alignment horizontal="center" wrapText="1"/>
    </xf>
    <xf numFmtId="0" fontId="26" fillId="0" borderId="58" xfId="0" applyFont="1" applyFill="1" applyBorder="1" applyAlignment="1" applyProtection="1">
      <alignment horizontal="center" wrapText="1"/>
    </xf>
    <xf numFmtId="0" fontId="25" fillId="38" borderId="58" xfId="0" applyFont="1" applyFill="1" applyBorder="1" applyAlignment="1" applyProtection="1">
      <alignment horizontal="center" wrapText="1"/>
    </xf>
    <xf numFmtId="165" fontId="26" fillId="35" borderId="58" xfId="0" applyNumberFormat="1" applyFont="1" applyFill="1" applyBorder="1" applyAlignment="1" applyProtection="1">
      <alignment horizontal="center" wrapText="1"/>
    </xf>
    <xf numFmtId="0" fontId="46" fillId="39" borderId="61" xfId="0" applyFont="1" applyFill="1" applyBorder="1" applyAlignment="1">
      <alignment vertical="center"/>
    </xf>
    <xf numFmtId="2" fontId="47" fillId="0" borderId="17" xfId="0" applyNumberFormat="1" applyFont="1" applyBorder="1" applyAlignment="1">
      <alignment horizontal="center" vertical="center"/>
    </xf>
    <xf numFmtId="10" fontId="47" fillId="0" borderId="17" xfId="0" applyNumberFormat="1" applyFont="1" applyBorder="1" applyAlignment="1">
      <alignment horizontal="center" vertical="center"/>
    </xf>
    <xf numFmtId="2" fontId="47" fillId="0" borderId="17" xfId="0" applyNumberFormat="1" applyFont="1" applyBorder="1" applyAlignment="1">
      <alignment horizontal="center" vertical="center" wrapText="1"/>
    </xf>
    <xf numFmtId="10" fontId="47" fillId="0" borderId="56" xfId="0" applyNumberFormat="1" applyFont="1" applyBorder="1" applyAlignment="1">
      <alignment horizontal="center" vertic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7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'!$B$46:$B$97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'!$E$46:$E$97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'!$B$46:$B$97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'!$F$46:$F$97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'!$B$46:$B$97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'!$G$46:$G$97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9664"/>
        <c:axId val="88291968"/>
      </c:lineChart>
      <c:catAx>
        <c:axId val="8828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291968"/>
        <c:crosses val="autoZero"/>
        <c:auto val="1"/>
        <c:lblAlgn val="ctr"/>
        <c:lblOffset val="100"/>
        <c:noMultiLvlLbl val="0"/>
      </c:catAx>
      <c:valAx>
        <c:axId val="8829196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28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'!$D$5:$D$18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 (S) '!$F$5:$F$18</c:f>
              <c:numCache>
                <c:formatCode>#,##0</c:formatCode>
                <c:ptCount val="14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8453888"/>
        <c:axId val="8845580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'!$D$5:$D$18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 (S) '!$G$5:$G$18</c:f>
              <c:numCache>
                <c:formatCode>0.00_ ;[Red]\-0.00\ </c:formatCode>
                <c:ptCount val="14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2192"/>
        <c:axId val="88470272"/>
      </c:lineChart>
      <c:catAx>
        <c:axId val="8845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455808"/>
        <c:crosses val="autoZero"/>
        <c:auto val="1"/>
        <c:lblAlgn val="ctr"/>
        <c:lblOffset val="100"/>
        <c:noMultiLvlLbl val="0"/>
      </c:catAx>
      <c:valAx>
        <c:axId val="8845580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453888"/>
        <c:crosses val="autoZero"/>
        <c:crossBetween val="between"/>
      </c:valAx>
      <c:valAx>
        <c:axId val="88470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472192"/>
        <c:crosses val="max"/>
        <c:crossBetween val="between"/>
      </c:valAx>
      <c:catAx>
        <c:axId val="8847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47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(E)'!$D$5:$D$18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 (E)'!$F$5:$F$18</c:f>
              <c:numCache>
                <c:formatCode>#,##0</c:formatCode>
                <c:ptCount val="14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035520"/>
        <c:axId val="8903744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(E)'!$D$5:$D$18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 (E)'!$G$5:$G$18</c:f>
              <c:numCache>
                <c:formatCode>0.00_ ;[Red]\-0.00\ </c:formatCode>
                <c:ptCount val="14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5632"/>
        <c:axId val="89043712"/>
      </c:lineChart>
      <c:catAx>
        <c:axId val="8903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37440"/>
        <c:crossesAt val="0"/>
        <c:auto val="1"/>
        <c:lblAlgn val="ctr"/>
        <c:lblOffset val="100"/>
        <c:noMultiLvlLbl val="0"/>
      </c:catAx>
      <c:valAx>
        <c:axId val="89037440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35520"/>
        <c:crosses val="autoZero"/>
        <c:crossBetween val="between"/>
        <c:majorUnit val="20000"/>
        <c:minorUnit val="10000"/>
      </c:valAx>
      <c:valAx>
        <c:axId val="89043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45632"/>
        <c:crosses val="max"/>
        <c:crossBetween val="between"/>
      </c:valAx>
      <c:catAx>
        <c:axId val="8904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4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(E)'!$B$46:$B$98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(E)'!$E$46:$E$97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(E)'!$B$46:$B$98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(E)'!$F$46:$F$97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(E)'!$B$46:$B$98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(E)'!$G$46:$G$98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54688"/>
        <c:axId val="93165440"/>
      </c:lineChart>
      <c:catAx>
        <c:axId val="9315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165440"/>
        <c:crosses val="autoZero"/>
        <c:auto val="1"/>
        <c:lblAlgn val="ctr"/>
        <c:lblOffset val="100"/>
        <c:noMultiLvlLbl val="0"/>
      </c:catAx>
      <c:valAx>
        <c:axId val="9316544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15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'cena_zakol_2021(U)'!$E$4:$E$17</c:f>
              <c:numCache>
                <c:formatCode>#,##0</c:formatCode>
                <c:ptCount val="14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33536"/>
        <c:axId val="9323545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'cena_zakol_2021(U)'!$F$4:$F$17</c:f>
              <c:numCache>
                <c:formatCode>0.00_ ;[Red]\-0.00\ </c:formatCode>
                <c:ptCount val="14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43648"/>
        <c:axId val="93241728"/>
      </c:lineChart>
      <c:catAx>
        <c:axId val="9323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35456"/>
        <c:crosses val="autoZero"/>
        <c:auto val="1"/>
        <c:lblAlgn val="ctr"/>
        <c:lblOffset val="100"/>
        <c:noMultiLvlLbl val="0"/>
      </c:catAx>
      <c:valAx>
        <c:axId val="9323545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33536"/>
        <c:crosses val="autoZero"/>
        <c:crossBetween val="between"/>
      </c:valAx>
      <c:valAx>
        <c:axId val="93241728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43648"/>
        <c:crosses val="max"/>
        <c:crossBetween val="between"/>
      </c:valAx>
      <c:catAx>
        <c:axId val="9324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241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'cena_zakol_2021_(R)'!$E$4:$E$16</c:f>
              <c:numCache>
                <c:formatCode>General</c:formatCode>
                <c:ptCount val="1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519680"/>
        <c:axId val="9452160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'cena_zakol_2021_(R)'!$F$4:$F$16</c:f>
              <c:numCache>
                <c:formatCode>General</c:formatCode>
                <c:ptCount val="1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25696"/>
        <c:axId val="94523776"/>
      </c:lineChart>
      <c:catAx>
        <c:axId val="9451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521600"/>
        <c:crosses val="autoZero"/>
        <c:auto val="1"/>
        <c:lblAlgn val="ctr"/>
        <c:lblOffset val="100"/>
        <c:noMultiLvlLbl val="0"/>
      </c:catAx>
      <c:valAx>
        <c:axId val="945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519680"/>
        <c:crosses val="autoZero"/>
        <c:crossBetween val="between"/>
      </c:valAx>
      <c:valAx>
        <c:axId val="9452377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525696"/>
        <c:crosses val="max"/>
        <c:crossBetween val="between"/>
      </c:valAx>
      <c:catAx>
        <c:axId val="9452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2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S'!$C$47:$O$47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S'!$C$48:$O$48</c:f>
              <c:numCache>
                <c:formatCode>0.00</c:formatCode>
                <c:ptCount val="13"/>
                <c:pt idx="0">
                  <c:v>127.65270482966349</c:v>
                </c:pt>
                <c:pt idx="1">
                  <c:v>128.01515799750726</c:v>
                </c:pt>
                <c:pt idx="2">
                  <c:v>128.04187635022851</c:v>
                </c:pt>
                <c:pt idx="3">
                  <c:v>127.8494743664312</c:v>
                </c:pt>
                <c:pt idx="4">
                  <c:v>128.43099723722474</c:v>
                </c:pt>
                <c:pt idx="5">
                  <c:v>129.45094908599916</c:v>
                </c:pt>
                <c:pt idx="6">
                  <c:v>131.07393875155796</c:v>
                </c:pt>
                <c:pt idx="7">
                  <c:v>135.68942015995015</c:v>
                </c:pt>
                <c:pt idx="8">
                  <c:v>142.15021849813047</c:v>
                </c:pt>
                <c:pt idx="9">
                  <c:v>149.86153095139179</c:v>
                </c:pt>
                <c:pt idx="10">
                  <c:v>155.18986320108019</c:v>
                </c:pt>
                <c:pt idx="11">
                  <c:v>155.96663107602822</c:v>
                </c:pt>
                <c:pt idx="12">
                  <c:v>156.60457356668053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S'!$C$47:$O$47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S'!$C$49:$O$49</c:f>
              <c:numCache>
                <c:formatCode>0.00</c:formatCode>
                <c:ptCount val="13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S'!$C$47:$O$47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S'!$C$50:$O$50</c:f>
              <c:numCache>
                <c:formatCode>0.00</c:formatCode>
                <c:ptCount val="13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126.2821</c:v>
                </c:pt>
                <c:pt idx="11">
                  <c:v>138.50740000000002</c:v>
                </c:pt>
                <c:pt idx="12">
                  <c:v>139.40219999999999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S'!$C$47:$O$47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S'!$C$51:$O$51</c:f>
              <c:numCache>
                <c:formatCode>0.00</c:formatCode>
                <c:ptCount val="13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1744"/>
        <c:axId val="91233664"/>
      </c:lineChart>
      <c:catAx>
        <c:axId val="91231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33664"/>
        <c:crosses val="autoZero"/>
        <c:auto val="1"/>
        <c:lblAlgn val="ctr"/>
        <c:lblOffset val="100"/>
        <c:noMultiLvlLbl val="0"/>
      </c:catAx>
      <c:valAx>
        <c:axId val="912336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3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S'!$C$60:$O$60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S'!$C$61:$O$61</c:f>
              <c:numCache>
                <c:formatCode>0.00</c:formatCode>
                <c:ptCount val="13"/>
                <c:pt idx="0">
                  <c:v>133.17084885679904</c:v>
                </c:pt>
                <c:pt idx="1">
                  <c:v>134.05397284396309</c:v>
                </c:pt>
                <c:pt idx="2">
                  <c:v>133.85418841756922</c:v>
                </c:pt>
                <c:pt idx="3">
                  <c:v>133.8591682009627</c:v>
                </c:pt>
                <c:pt idx="4">
                  <c:v>133.89421765944647</c:v>
                </c:pt>
                <c:pt idx="5">
                  <c:v>134.75284281989568</c:v>
                </c:pt>
                <c:pt idx="6">
                  <c:v>136.46206238467713</c:v>
                </c:pt>
                <c:pt idx="7">
                  <c:v>140.69964440433219</c:v>
                </c:pt>
                <c:pt idx="8">
                  <c:v>147.23020883473728</c:v>
                </c:pt>
                <c:pt idx="9">
                  <c:v>155.08478837745687</c:v>
                </c:pt>
                <c:pt idx="10">
                  <c:v>161.03150955675895</c:v>
                </c:pt>
                <c:pt idx="11">
                  <c:v>163.67304511632571</c:v>
                </c:pt>
                <c:pt idx="12">
                  <c:v>165.96298522864018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S'!$C$60:$O$60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S'!$C$62:$O$62</c:f>
              <c:numCache>
                <c:formatCode>0.00</c:formatCode>
                <c:ptCount val="13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S'!$C$60:$O$60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S'!$C$63:$O$63</c:f>
              <c:numCache>
                <c:formatCode>0.00</c:formatCode>
                <c:ptCount val="13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127.20580000000001</c:v>
                </c:pt>
                <c:pt idx="11">
                  <c:v>141.79259999999999</c:v>
                </c:pt>
                <c:pt idx="12">
                  <c:v>143.19580000000002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S'!$C$60:$O$60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'EU CENE E in S'!$C$64:$O$64</c:f>
              <c:numCache>
                <c:formatCode>0.00</c:formatCode>
                <c:ptCount val="13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69376"/>
        <c:axId val="91287552"/>
      </c:lineChart>
      <c:catAx>
        <c:axId val="9126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87552"/>
        <c:crosses val="autoZero"/>
        <c:auto val="1"/>
        <c:lblAlgn val="ctr"/>
        <c:lblOffset val="100"/>
        <c:noMultiLvlLbl val="0"/>
      </c:catAx>
      <c:valAx>
        <c:axId val="9128755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6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102</xdr:row>
      <xdr:rowOff>90486</xdr:rowOff>
    </xdr:from>
    <xdr:to>
      <xdr:col>10</xdr:col>
      <xdr:colOff>57150</xdr:colOff>
      <xdr:row>122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21</xdr:row>
      <xdr:rowOff>19049</xdr:rowOff>
    </xdr:from>
    <xdr:to>
      <xdr:col>9</xdr:col>
      <xdr:colOff>590550</xdr:colOff>
      <xdr:row>40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20</xdr:row>
      <xdr:rowOff>152399</xdr:rowOff>
    </xdr:from>
    <xdr:to>
      <xdr:col>8</xdr:col>
      <xdr:colOff>1543050</xdr:colOff>
      <xdr:row>41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101</xdr:row>
      <xdr:rowOff>71436</xdr:rowOff>
    </xdr:from>
    <xdr:to>
      <xdr:col>7</xdr:col>
      <xdr:colOff>1543051</xdr:colOff>
      <xdr:row>119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20</xdr:row>
      <xdr:rowOff>19050</xdr:rowOff>
    </xdr:from>
    <xdr:to>
      <xdr:col>11</xdr:col>
      <xdr:colOff>361951</xdr:colOff>
      <xdr:row>46</xdr:row>
      <xdr:rowOff>28575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19050</xdr:rowOff>
    </xdr:from>
    <xdr:to>
      <xdr:col>10</xdr:col>
      <xdr:colOff>9525</xdr:colOff>
      <xdr:row>35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92</xdr:row>
      <xdr:rowOff>42862</xdr:rowOff>
    </xdr:from>
    <xdr:to>
      <xdr:col>6</xdr:col>
      <xdr:colOff>1495425</xdr:colOff>
      <xdr:row>109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</sheetData>
      <sheetData sheetId="2">
        <row r="32">
          <cell r="BO32">
            <v>93359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7" sqref="A27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109</v>
      </c>
      <c r="B13" s="47" t="s">
        <v>10</v>
      </c>
    </row>
    <row r="14" spans="1:6" ht="15.75">
      <c r="A14" s="46" t="s">
        <v>110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1"/>
  <sheetViews>
    <sheetView workbookViewId="0">
      <selection activeCell="M56" sqref="M56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58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  <c r="AV4" s="2"/>
      <c r="AW4" s="12"/>
      <c r="AX4" s="26"/>
      <c r="AY4" s="27"/>
      <c r="AZ4" s="28"/>
      <c r="BA4" s="29"/>
    </row>
    <row r="5" spans="2:53" ht="15.75" thickBot="1">
      <c r="C5" s="68">
        <v>2021</v>
      </c>
      <c r="D5" s="49">
        <v>1</v>
      </c>
      <c r="E5" s="159">
        <v>2249</v>
      </c>
      <c r="F5" s="50">
        <v>219671</v>
      </c>
      <c r="G5" s="51">
        <v>152.96</v>
      </c>
      <c r="H5" s="51">
        <v>-3.0000000000001137E-2</v>
      </c>
      <c r="I5" s="52">
        <v>-1.9609124779396137E-4</v>
      </c>
      <c r="AV5" s="7"/>
      <c r="AW5" s="12"/>
      <c r="AX5" s="30"/>
      <c r="AY5" s="31"/>
      <c r="AZ5" s="31"/>
      <c r="BA5" s="29"/>
    </row>
    <row r="6" spans="2:53">
      <c r="D6" s="43">
        <v>2</v>
      </c>
      <c r="E6" s="76">
        <v>2220</v>
      </c>
      <c r="F6" s="6">
        <v>205882</v>
      </c>
      <c r="G6" s="3">
        <v>154.1</v>
      </c>
      <c r="H6" s="3">
        <v>1.1399999999999864</v>
      </c>
      <c r="I6" s="11">
        <v>7.4529288702926966E-3</v>
      </c>
      <c r="AQ6" s="2"/>
      <c r="AR6" s="12"/>
      <c r="AS6" s="30"/>
      <c r="AT6" s="31"/>
      <c r="AU6" s="31"/>
      <c r="AV6" s="29"/>
    </row>
    <row r="7" spans="2:53">
      <c r="D7" s="43">
        <v>3</v>
      </c>
      <c r="E7" s="76">
        <v>2297</v>
      </c>
      <c r="F7" s="6">
        <v>218459</v>
      </c>
      <c r="G7" s="3">
        <v>153.47</v>
      </c>
      <c r="H7" s="3">
        <v>-0.62999999999999545</v>
      </c>
      <c r="I7" s="11">
        <v>-4.0882543802724935E-3</v>
      </c>
      <c r="AQ7" s="2"/>
      <c r="AR7" s="12"/>
      <c r="AS7" s="30"/>
      <c r="AT7" s="31"/>
      <c r="AU7" s="31"/>
      <c r="AV7" s="29"/>
    </row>
    <row r="8" spans="2:53">
      <c r="D8" s="43">
        <v>4</v>
      </c>
      <c r="E8" s="76">
        <v>2114</v>
      </c>
      <c r="F8" s="6">
        <v>198700</v>
      </c>
      <c r="G8" s="3">
        <v>154.31</v>
      </c>
      <c r="H8" s="3">
        <v>0.84000000000000341</v>
      </c>
      <c r="I8" s="11">
        <v>5.4733824200170478E-3</v>
      </c>
      <c r="AQ8" s="2"/>
      <c r="AR8" s="12"/>
      <c r="AS8" s="30"/>
      <c r="AT8" s="31"/>
      <c r="AU8" s="31"/>
      <c r="AV8" s="29"/>
    </row>
    <row r="9" spans="2:53">
      <c r="D9" s="43">
        <v>5</v>
      </c>
      <c r="E9" s="76">
        <v>1877</v>
      </c>
      <c r="F9" s="6">
        <v>186057</v>
      </c>
      <c r="G9" s="3">
        <v>154.44</v>
      </c>
      <c r="H9" s="3">
        <v>0.12999999999999545</v>
      </c>
      <c r="I9" s="11">
        <v>8.424599831506896E-4</v>
      </c>
      <c r="AQ9" s="2"/>
      <c r="AR9" s="12"/>
      <c r="AS9" s="30"/>
      <c r="AT9" s="31"/>
      <c r="AU9" s="31"/>
      <c r="AV9" s="29"/>
    </row>
    <row r="10" spans="2:53">
      <c r="D10" s="43">
        <v>6</v>
      </c>
      <c r="E10" s="76">
        <v>2041</v>
      </c>
      <c r="F10" s="6">
        <v>196194</v>
      </c>
      <c r="G10" s="3">
        <v>153.22</v>
      </c>
      <c r="H10" s="3">
        <v>-1.2199999999999989</v>
      </c>
      <c r="I10" s="11">
        <v>-7.8995078995078849E-3</v>
      </c>
      <c r="AQ10" s="2"/>
      <c r="AR10" s="12"/>
      <c r="AS10" s="30"/>
      <c r="AT10" s="31"/>
      <c r="AU10" s="31"/>
      <c r="AV10" s="29"/>
    </row>
    <row r="11" spans="2:53">
      <c r="D11" s="43">
        <v>7</v>
      </c>
      <c r="E11" s="76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">
        <f t="shared" ref="I11" si="1">(G11/G10)-1</f>
        <v>3.2437018665970596E-2</v>
      </c>
      <c r="AP11" s="2"/>
      <c r="AQ11" s="12"/>
      <c r="AR11" s="30"/>
      <c r="AS11" s="31"/>
      <c r="AT11" s="31"/>
      <c r="AU11" s="29"/>
    </row>
    <row r="12" spans="2:53">
      <c r="D12" s="43">
        <v>8</v>
      </c>
      <c r="E12" s="76">
        <v>2213</v>
      </c>
      <c r="F12" s="6">
        <v>210110</v>
      </c>
      <c r="G12" s="3">
        <v>160.80000000000001</v>
      </c>
      <c r="H12" s="3">
        <v>2.6100000000000136</v>
      </c>
      <c r="I12" s="11">
        <v>1.649914659586571E-2</v>
      </c>
      <c r="AP12" s="2"/>
      <c r="AQ12" s="12"/>
      <c r="AR12" s="30"/>
      <c r="AS12" s="31"/>
      <c r="AT12" s="31"/>
      <c r="AU12" s="29"/>
    </row>
    <row r="13" spans="2:53">
      <c r="C13" s="4"/>
      <c r="D13" s="43">
        <v>9</v>
      </c>
      <c r="E13" s="76">
        <v>1816</v>
      </c>
      <c r="F13" s="6">
        <v>174710</v>
      </c>
      <c r="G13" s="3">
        <v>168.21</v>
      </c>
      <c r="H13" s="3">
        <v>7.4099999999999966</v>
      </c>
      <c r="I13" s="11">
        <v>4.6082089552238692E-2</v>
      </c>
      <c r="AP13" s="2"/>
      <c r="AQ13" s="12"/>
      <c r="AR13" s="30"/>
      <c r="AS13" s="31"/>
      <c r="AT13" s="31"/>
      <c r="AU13" s="29"/>
    </row>
    <row r="14" spans="2:53">
      <c r="C14" s="4"/>
      <c r="D14" s="43">
        <v>10</v>
      </c>
      <c r="E14" s="76">
        <v>2145</v>
      </c>
      <c r="F14" s="6">
        <v>204935</v>
      </c>
      <c r="G14" s="3">
        <v>175.40099387610701</v>
      </c>
      <c r="H14" s="3">
        <v>7.1909938761070009</v>
      </c>
      <c r="I14" s="11">
        <v>4.2750097355133576E-2</v>
      </c>
      <c r="AP14" s="2"/>
      <c r="AQ14" s="12"/>
      <c r="AR14" s="30"/>
      <c r="AS14" s="31"/>
      <c r="AT14" s="31"/>
      <c r="AU14" s="29"/>
    </row>
    <row r="15" spans="2:53">
      <c r="C15" s="4"/>
      <c r="D15" s="43">
        <v>11</v>
      </c>
      <c r="E15" s="76">
        <v>1937</v>
      </c>
      <c r="F15" s="6">
        <v>183578</v>
      </c>
      <c r="G15" s="3">
        <v>184.85</v>
      </c>
      <c r="H15" s="3">
        <v>9.4490061238929854</v>
      </c>
      <c r="I15" s="11">
        <v>5.3870881316483432E-2</v>
      </c>
      <c r="AP15" s="2"/>
      <c r="AQ15" s="12"/>
      <c r="AR15" s="30"/>
      <c r="AS15" s="31"/>
      <c r="AT15" s="31"/>
      <c r="AU15" s="29"/>
    </row>
    <row r="16" spans="2:53">
      <c r="C16" s="4"/>
      <c r="D16" s="43">
        <v>12</v>
      </c>
      <c r="E16" s="76">
        <v>2071</v>
      </c>
      <c r="F16" s="6">
        <v>196878</v>
      </c>
      <c r="G16" s="3">
        <v>184.9</v>
      </c>
      <c r="H16" s="3">
        <v>5.0000000000011369E-2</v>
      </c>
      <c r="I16" s="11">
        <v>2.7048958615094598E-4</v>
      </c>
      <c r="AP16" s="2"/>
      <c r="AQ16" s="12"/>
      <c r="AR16" s="30"/>
      <c r="AS16" s="31"/>
      <c r="AT16" s="31"/>
      <c r="AU16" s="29"/>
    </row>
    <row r="17" spans="2:47" ht="15.75" thickBot="1">
      <c r="C17" s="4"/>
      <c r="D17" s="153">
        <v>13</v>
      </c>
      <c r="E17" s="181">
        <v>1996</v>
      </c>
      <c r="F17" s="154">
        <v>192422</v>
      </c>
      <c r="G17" s="155">
        <v>184.83</v>
      </c>
      <c r="H17" s="155">
        <v>-6.9999999999993179E-2</v>
      </c>
      <c r="I17" s="156">
        <v>-3.7858301784743364E-4</v>
      </c>
      <c r="AP17" s="2"/>
      <c r="AQ17" s="12"/>
      <c r="AR17" s="30"/>
      <c r="AS17" s="31"/>
      <c r="AT17" s="31"/>
      <c r="AU17" s="29"/>
    </row>
    <row r="18" spans="2:47" ht="15.75" thickBot="1">
      <c r="C18" s="4"/>
      <c r="D18" s="153">
        <v>14</v>
      </c>
      <c r="E18" s="181">
        <v>2028</v>
      </c>
      <c r="F18" s="154">
        <v>193095</v>
      </c>
      <c r="G18" s="155">
        <v>187.11</v>
      </c>
      <c r="H18" s="155">
        <v>2.2800000000000011</v>
      </c>
      <c r="I18" s="156">
        <v>1.2335659795487786E-2</v>
      </c>
      <c r="AP18" s="2"/>
      <c r="AQ18" s="12"/>
      <c r="AR18" s="30"/>
      <c r="AS18" s="31"/>
      <c r="AT18" s="31"/>
      <c r="AU18" s="29"/>
    </row>
    <row r="19" spans="2:47">
      <c r="F19" s="65"/>
      <c r="G19" s="66"/>
      <c r="H19" s="66"/>
      <c r="I19" s="67"/>
      <c r="AP19" s="2"/>
      <c r="AQ19" s="12"/>
      <c r="AR19" s="30"/>
      <c r="AS19" s="31"/>
      <c r="AT19" s="31"/>
      <c r="AU19" s="29"/>
    </row>
    <row r="20" spans="2:47">
      <c r="B20" s="158" t="s">
        <v>101</v>
      </c>
      <c r="C20" s="4"/>
      <c r="AP20" s="2"/>
      <c r="AQ20" s="12"/>
      <c r="AR20" s="30"/>
      <c r="AS20" s="31"/>
      <c r="AT20" s="31"/>
      <c r="AU20" s="29"/>
    </row>
    <row r="21" spans="2:47">
      <c r="B21" s="4"/>
      <c r="AP21" s="2"/>
      <c r="AQ21" s="12"/>
      <c r="AR21" s="30"/>
      <c r="AS21" s="32"/>
      <c r="AT21" s="31"/>
      <c r="AU21" s="29"/>
    </row>
    <row r="22" spans="2:47"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24" spans="2:47">
      <c r="AP24" s="2"/>
      <c r="AQ24" s="12"/>
      <c r="AR24" s="30"/>
      <c r="AS24" s="32"/>
      <c r="AT24" s="31"/>
      <c r="AU24" s="29"/>
    </row>
    <row r="25" spans="2:47">
      <c r="AP25" s="2"/>
      <c r="AQ25" s="12"/>
      <c r="AR25" s="30"/>
      <c r="AS25" s="32"/>
      <c r="AT25" s="31"/>
      <c r="AU25" s="29"/>
    </row>
    <row r="26" spans="2:47">
      <c r="AP26" s="2"/>
      <c r="AQ26" s="12"/>
      <c r="AR26" s="30"/>
      <c r="AS26" s="32"/>
      <c r="AT26" s="31"/>
      <c r="AU26" s="29"/>
    </row>
    <row r="27" spans="2:47">
      <c r="AP27" s="2"/>
      <c r="AQ27" s="12"/>
      <c r="AR27" s="30"/>
      <c r="AS27" s="32"/>
      <c r="AT27" s="31"/>
      <c r="AU27" s="29"/>
    </row>
    <row r="42" spans="2:9">
      <c r="C42" s="4"/>
    </row>
    <row r="43" spans="2:9">
      <c r="B43" s="158" t="s">
        <v>93</v>
      </c>
    </row>
    <row r="44" spans="2:9" ht="15.75" thickBot="1">
      <c r="C44" s="73"/>
    </row>
    <row r="45" spans="2:9" ht="15.75" thickBot="1">
      <c r="B45" s="37" t="s">
        <v>20</v>
      </c>
      <c r="C45" s="62" t="s">
        <v>38</v>
      </c>
      <c r="D45" s="62" t="s">
        <v>24</v>
      </c>
      <c r="E45" s="38" t="s">
        <v>25</v>
      </c>
      <c r="F45" s="39" t="s">
        <v>26</v>
      </c>
      <c r="G45" s="40" t="s">
        <v>33</v>
      </c>
      <c r="H45" s="41" t="s">
        <v>31</v>
      </c>
      <c r="I45" s="42" t="s">
        <v>32</v>
      </c>
    </row>
    <row r="46" spans="2:9">
      <c r="B46" s="33">
        <v>1</v>
      </c>
      <c r="C46" s="63">
        <v>173.68</v>
      </c>
      <c r="D46" s="63">
        <v>163.34</v>
      </c>
      <c r="E46" s="17">
        <v>159.72</v>
      </c>
      <c r="F46" s="18">
        <v>219.3</v>
      </c>
      <c r="G46" s="20">
        <v>152.96</v>
      </c>
      <c r="H46" s="21">
        <v>-66.34</v>
      </c>
      <c r="I46" s="22">
        <v>-0.30250797993616052</v>
      </c>
    </row>
    <row r="47" spans="2:9">
      <c r="B47" s="34">
        <v>2</v>
      </c>
      <c r="C47" s="63">
        <v>174.76</v>
      </c>
      <c r="D47" s="63">
        <v>163.71</v>
      </c>
      <c r="E47" s="17">
        <v>160.94</v>
      </c>
      <c r="F47" s="18">
        <v>219.04</v>
      </c>
      <c r="G47" s="20">
        <v>154.1</v>
      </c>
      <c r="H47" s="21">
        <v>-64.94</v>
      </c>
      <c r="I47" s="23">
        <v>-0.29647552958363765</v>
      </c>
    </row>
    <row r="48" spans="2:9">
      <c r="B48" s="34">
        <v>3</v>
      </c>
      <c r="C48" s="63">
        <v>170.74</v>
      </c>
      <c r="D48" s="63">
        <v>160.29</v>
      </c>
      <c r="E48" s="17">
        <v>160.19</v>
      </c>
      <c r="F48" s="18">
        <v>210.06</v>
      </c>
      <c r="G48" s="20">
        <v>153.47</v>
      </c>
      <c r="H48" s="21">
        <v>-56.59</v>
      </c>
      <c r="I48" s="24">
        <v>-0.26939921927068455</v>
      </c>
    </row>
    <row r="49" spans="2:9">
      <c r="B49" s="34">
        <v>4</v>
      </c>
      <c r="C49" s="63">
        <v>171.07</v>
      </c>
      <c r="D49" s="63">
        <v>159.52000000000001</v>
      </c>
      <c r="E49" s="17">
        <v>158.96</v>
      </c>
      <c r="F49" s="18">
        <v>206.21</v>
      </c>
      <c r="G49" s="20">
        <v>154.31</v>
      </c>
      <c r="H49" s="21">
        <v>-51.900000000000006</v>
      </c>
      <c r="I49" s="24">
        <v>-0.25168517530672618</v>
      </c>
    </row>
    <row r="50" spans="2:9">
      <c r="B50" s="34">
        <v>5</v>
      </c>
      <c r="C50" s="63">
        <v>174.07</v>
      </c>
      <c r="D50" s="63">
        <v>158.99</v>
      </c>
      <c r="E50" s="17">
        <v>157.65</v>
      </c>
      <c r="F50" s="19">
        <v>206.26</v>
      </c>
      <c r="G50" s="20">
        <v>154.44</v>
      </c>
      <c r="H50" s="21">
        <v>-51.819999999999993</v>
      </c>
      <c r="I50" s="24">
        <v>-0.25123630369436634</v>
      </c>
    </row>
    <row r="51" spans="2:9">
      <c r="B51" s="34">
        <v>6</v>
      </c>
      <c r="C51" s="63">
        <v>170.66</v>
      </c>
      <c r="D51" s="63">
        <v>160.85</v>
      </c>
      <c r="E51" s="17">
        <v>158.31</v>
      </c>
      <c r="F51" s="19">
        <v>209.09</v>
      </c>
      <c r="G51" s="20">
        <v>153.22</v>
      </c>
      <c r="H51" s="21">
        <v>-55.870000000000005</v>
      </c>
      <c r="I51" s="24">
        <v>-0.26720550958917211</v>
      </c>
    </row>
    <row r="52" spans="2:9">
      <c r="B52" s="34">
        <v>7</v>
      </c>
      <c r="C52" s="63">
        <v>169.96</v>
      </c>
      <c r="D52" s="63">
        <v>165.22</v>
      </c>
      <c r="E52" s="17">
        <v>160.43</v>
      </c>
      <c r="F52" s="19">
        <v>209.63</v>
      </c>
      <c r="G52" s="20">
        <v>158.19</v>
      </c>
      <c r="H52" s="21">
        <v>-51.44</v>
      </c>
      <c r="I52" s="24">
        <v>-0.24538472546868295</v>
      </c>
    </row>
    <row r="53" spans="2:9">
      <c r="B53" s="34">
        <v>8</v>
      </c>
      <c r="C53" s="63">
        <v>170.47</v>
      </c>
      <c r="D53" s="63">
        <v>169.03</v>
      </c>
      <c r="E53" s="17">
        <v>161.33000000000001</v>
      </c>
      <c r="F53" s="19">
        <v>215.37</v>
      </c>
      <c r="G53" s="20">
        <v>160.80000000000001</v>
      </c>
      <c r="H53" s="21">
        <v>-54.569999999999993</v>
      </c>
      <c r="I53" s="24">
        <v>-0.25337790778659974</v>
      </c>
    </row>
    <row r="54" spans="2:9">
      <c r="B54" s="34">
        <v>9</v>
      </c>
      <c r="C54" s="63">
        <v>169.93</v>
      </c>
      <c r="D54" s="63">
        <v>173.56</v>
      </c>
      <c r="E54" s="17">
        <v>161.44</v>
      </c>
      <c r="F54" s="19">
        <v>220.46</v>
      </c>
      <c r="G54" s="53">
        <v>168.21</v>
      </c>
      <c r="H54" s="21">
        <v>-52.25</v>
      </c>
      <c r="I54" s="24">
        <v>-0.23700444525083919</v>
      </c>
    </row>
    <row r="55" spans="2:9">
      <c r="B55" s="34">
        <v>10</v>
      </c>
      <c r="C55" s="63">
        <v>171.8</v>
      </c>
      <c r="D55" s="63">
        <v>176.42</v>
      </c>
      <c r="E55" s="17">
        <v>160.04</v>
      </c>
      <c r="F55" s="19">
        <v>225.94</v>
      </c>
      <c r="G55" s="20">
        <v>175.40099387610701</v>
      </c>
      <c r="H55" s="21">
        <v>-50.539006123892989</v>
      </c>
      <c r="I55" s="24">
        <v>-0.22368330585063734</v>
      </c>
    </row>
    <row r="56" spans="2:9">
      <c r="B56" s="34">
        <v>11</v>
      </c>
      <c r="C56" s="63">
        <v>174.33</v>
      </c>
      <c r="D56" s="63">
        <v>171.7</v>
      </c>
      <c r="E56" s="17">
        <v>161.83000000000001</v>
      </c>
      <c r="F56" s="19">
        <v>225.42</v>
      </c>
      <c r="G56" s="20">
        <v>184.85</v>
      </c>
      <c r="H56" s="21">
        <v>-40.569999999999993</v>
      </c>
      <c r="I56" s="24">
        <v>-0.17997515748380799</v>
      </c>
    </row>
    <row r="57" spans="2:9">
      <c r="B57" s="35">
        <v>12</v>
      </c>
      <c r="C57" s="63">
        <v>175.47</v>
      </c>
      <c r="D57" s="64">
        <v>167.69</v>
      </c>
      <c r="E57" s="17">
        <v>162.65</v>
      </c>
      <c r="F57" s="19">
        <v>219.88</v>
      </c>
      <c r="G57" s="20">
        <v>184.9</v>
      </c>
      <c r="H57" s="21">
        <v>-34.97999999999999</v>
      </c>
      <c r="I57" s="24">
        <v>-0.15908677460432963</v>
      </c>
    </row>
    <row r="58" spans="2:9">
      <c r="B58" s="34">
        <v>13</v>
      </c>
      <c r="C58" s="63">
        <v>176.56</v>
      </c>
      <c r="D58" s="63">
        <v>165.71</v>
      </c>
      <c r="E58" s="17">
        <v>166.97</v>
      </c>
      <c r="F58" s="19">
        <v>216.08</v>
      </c>
      <c r="G58" s="20">
        <v>184.83</v>
      </c>
      <c r="H58" s="21">
        <v>-31.25</v>
      </c>
      <c r="I58" s="24">
        <v>-0.14462236208811552</v>
      </c>
    </row>
    <row r="59" spans="2:9">
      <c r="B59" s="34">
        <v>14</v>
      </c>
      <c r="C59" s="63">
        <v>184</v>
      </c>
      <c r="D59" s="63">
        <v>169.11</v>
      </c>
      <c r="E59" s="17">
        <v>175.07</v>
      </c>
      <c r="F59" s="19">
        <v>216.22</v>
      </c>
      <c r="G59" s="20">
        <v>187.11</v>
      </c>
      <c r="H59" s="21">
        <v>-29.109999999999985</v>
      </c>
      <c r="I59" s="24">
        <v>-0.13463139395060575</v>
      </c>
    </row>
    <row r="60" spans="2:9">
      <c r="B60" s="34">
        <v>15</v>
      </c>
      <c r="C60" s="63">
        <v>187.56</v>
      </c>
      <c r="D60" s="63">
        <v>168.25</v>
      </c>
      <c r="E60" s="17">
        <v>184.81</v>
      </c>
      <c r="F60" s="19">
        <v>213.05</v>
      </c>
      <c r="G60" s="20"/>
      <c r="H60" s="21"/>
      <c r="I60" s="24"/>
    </row>
    <row r="61" spans="2:9">
      <c r="B61" s="34">
        <v>16</v>
      </c>
      <c r="C61" s="63">
        <v>187.44</v>
      </c>
      <c r="D61" s="63">
        <v>169.43</v>
      </c>
      <c r="E61" s="17">
        <v>183.65</v>
      </c>
      <c r="F61" s="19">
        <v>208.1</v>
      </c>
      <c r="G61" s="20"/>
      <c r="H61" s="21"/>
      <c r="I61" s="24"/>
    </row>
    <row r="62" spans="2:9">
      <c r="B62" s="34">
        <v>17</v>
      </c>
      <c r="C62" s="63">
        <v>188.16</v>
      </c>
      <c r="D62" s="63">
        <v>169.16</v>
      </c>
      <c r="E62" s="17">
        <v>180.19</v>
      </c>
      <c r="F62" s="19">
        <v>206.28</v>
      </c>
      <c r="G62" s="20"/>
      <c r="H62" s="21"/>
      <c r="I62" s="24"/>
    </row>
    <row r="63" spans="2:9">
      <c r="B63" s="34">
        <v>18</v>
      </c>
      <c r="C63" s="63">
        <v>190.2</v>
      </c>
      <c r="D63" s="63">
        <v>168.63</v>
      </c>
      <c r="E63" s="17">
        <v>183.24</v>
      </c>
      <c r="F63" s="19">
        <v>195.51</v>
      </c>
      <c r="G63" s="20"/>
      <c r="H63" s="21"/>
      <c r="I63" s="24"/>
    </row>
    <row r="64" spans="2:9">
      <c r="B64" s="34">
        <v>19</v>
      </c>
      <c r="C64" s="63">
        <v>190.54</v>
      </c>
      <c r="D64" s="63">
        <v>166.46</v>
      </c>
      <c r="E64" s="17">
        <v>182.7</v>
      </c>
      <c r="F64" s="19">
        <v>189.59</v>
      </c>
      <c r="G64" s="20"/>
      <c r="H64" s="21"/>
      <c r="I64" s="24"/>
    </row>
    <row r="65" spans="2:9">
      <c r="B65" s="34">
        <v>20</v>
      </c>
      <c r="C65" s="63">
        <v>191.86</v>
      </c>
      <c r="D65" s="63">
        <v>166.62</v>
      </c>
      <c r="E65" s="17">
        <v>182.92</v>
      </c>
      <c r="F65" s="19">
        <v>179.2</v>
      </c>
      <c r="G65" s="20"/>
      <c r="H65" s="21"/>
      <c r="I65" s="24"/>
    </row>
    <row r="66" spans="2:9">
      <c r="B66" s="34">
        <v>21</v>
      </c>
      <c r="C66" s="63">
        <v>192.52</v>
      </c>
      <c r="D66" s="63">
        <v>167.67</v>
      </c>
      <c r="E66" s="17">
        <v>187.57</v>
      </c>
      <c r="F66" s="19">
        <v>179.64</v>
      </c>
      <c r="G66" s="20"/>
      <c r="H66" s="21"/>
      <c r="I66" s="24"/>
    </row>
    <row r="67" spans="2:9">
      <c r="B67" s="34">
        <v>22</v>
      </c>
      <c r="C67" s="63">
        <v>194.66</v>
      </c>
      <c r="D67" s="63">
        <v>168.79</v>
      </c>
      <c r="E67" s="17">
        <v>183.26</v>
      </c>
      <c r="F67" s="19">
        <v>184.89</v>
      </c>
      <c r="G67" s="20"/>
      <c r="H67" s="21"/>
      <c r="I67" s="24"/>
    </row>
    <row r="68" spans="2:9">
      <c r="B68" s="34">
        <v>23</v>
      </c>
      <c r="C68" s="63">
        <v>192.69</v>
      </c>
      <c r="D68" s="63">
        <v>166.21</v>
      </c>
      <c r="E68" s="17">
        <v>200.77</v>
      </c>
      <c r="F68" s="19">
        <v>183.75</v>
      </c>
      <c r="G68" s="20"/>
      <c r="H68" s="21"/>
      <c r="I68" s="24"/>
    </row>
    <row r="69" spans="2:9">
      <c r="B69" s="34">
        <v>24</v>
      </c>
      <c r="C69" s="63">
        <v>191.33</v>
      </c>
      <c r="D69" s="63">
        <v>170.22</v>
      </c>
      <c r="E69" s="17">
        <v>201.9</v>
      </c>
      <c r="F69" s="19">
        <v>188.07</v>
      </c>
      <c r="G69" s="20"/>
      <c r="H69" s="21"/>
      <c r="I69" s="24"/>
    </row>
    <row r="70" spans="2:9">
      <c r="B70" s="34">
        <v>25</v>
      </c>
      <c r="C70" s="63">
        <v>192.71</v>
      </c>
      <c r="D70" s="63">
        <v>168.89</v>
      </c>
      <c r="E70" s="17">
        <v>201.45</v>
      </c>
      <c r="F70" s="19">
        <v>189.46</v>
      </c>
      <c r="G70" s="20"/>
      <c r="H70" s="21"/>
      <c r="I70" s="24"/>
    </row>
    <row r="71" spans="2:9">
      <c r="B71" s="34">
        <v>26</v>
      </c>
      <c r="C71" s="63">
        <v>194.66</v>
      </c>
      <c r="D71" s="63">
        <v>168.65</v>
      </c>
      <c r="E71" s="17">
        <v>202.94928681529572</v>
      </c>
      <c r="F71" s="19">
        <v>188.4</v>
      </c>
      <c r="G71" s="20"/>
      <c r="H71" s="21"/>
      <c r="I71" s="24"/>
    </row>
    <row r="72" spans="2:9">
      <c r="B72" s="34">
        <v>27</v>
      </c>
      <c r="C72" s="63">
        <v>190.15</v>
      </c>
      <c r="D72" s="63">
        <v>168.03</v>
      </c>
      <c r="E72" s="17">
        <v>202.8</v>
      </c>
      <c r="F72" s="19">
        <v>188.81</v>
      </c>
      <c r="G72" s="20"/>
      <c r="H72" s="21"/>
      <c r="I72" s="24"/>
    </row>
    <row r="73" spans="2:9">
      <c r="B73" s="34">
        <v>28</v>
      </c>
      <c r="C73" s="63">
        <v>185.83</v>
      </c>
      <c r="D73" s="63">
        <v>168.06</v>
      </c>
      <c r="E73" s="17">
        <v>206.39</v>
      </c>
      <c r="F73" s="19">
        <v>186.1</v>
      </c>
      <c r="G73" s="20"/>
      <c r="H73" s="21"/>
      <c r="I73" s="24"/>
    </row>
    <row r="74" spans="2:9">
      <c r="B74" s="34">
        <v>29</v>
      </c>
      <c r="C74" s="63">
        <v>186.26</v>
      </c>
      <c r="D74" s="63">
        <v>168.03</v>
      </c>
      <c r="E74" s="17">
        <v>201.66</v>
      </c>
      <c r="F74" s="19">
        <v>174.2</v>
      </c>
      <c r="G74" s="20"/>
      <c r="H74" s="21"/>
      <c r="I74" s="24"/>
    </row>
    <row r="75" spans="2:9">
      <c r="B75" s="34">
        <v>30</v>
      </c>
      <c r="C75" s="63">
        <v>186.4</v>
      </c>
      <c r="D75" s="63">
        <v>168.8</v>
      </c>
      <c r="E75" s="17">
        <v>206.29</v>
      </c>
      <c r="F75" s="19">
        <v>174.99</v>
      </c>
      <c r="G75" s="20"/>
      <c r="H75" s="21"/>
      <c r="I75" s="24"/>
    </row>
    <row r="76" spans="2:9">
      <c r="B76" s="34">
        <v>31</v>
      </c>
      <c r="C76" s="63">
        <v>188.89</v>
      </c>
      <c r="D76" s="63">
        <v>166.32</v>
      </c>
      <c r="E76" s="17">
        <v>200.04</v>
      </c>
      <c r="F76" s="19">
        <v>176.94</v>
      </c>
      <c r="G76" s="20"/>
      <c r="H76" s="21"/>
      <c r="I76" s="24"/>
    </row>
    <row r="77" spans="2:9">
      <c r="B77" s="34">
        <v>32</v>
      </c>
      <c r="C77" s="63">
        <v>185.44</v>
      </c>
      <c r="D77" s="63">
        <v>167.39</v>
      </c>
      <c r="E77" s="17">
        <v>202.86</v>
      </c>
      <c r="F77" s="19">
        <v>179.04</v>
      </c>
      <c r="G77" s="20"/>
      <c r="H77" s="21"/>
      <c r="I77" s="24"/>
    </row>
    <row r="78" spans="2:9">
      <c r="B78" s="34">
        <v>33</v>
      </c>
      <c r="C78" s="63">
        <v>189.97</v>
      </c>
      <c r="D78" s="63">
        <v>171.34</v>
      </c>
      <c r="E78" s="17">
        <v>206.77</v>
      </c>
      <c r="F78" s="19">
        <v>180.99</v>
      </c>
      <c r="G78" s="20"/>
      <c r="H78" s="21"/>
      <c r="I78" s="24"/>
    </row>
    <row r="79" spans="2:9">
      <c r="B79" s="34">
        <v>34</v>
      </c>
      <c r="C79" s="63">
        <v>187.9</v>
      </c>
      <c r="D79" s="63">
        <v>173.73</v>
      </c>
      <c r="E79" s="17">
        <v>210.13</v>
      </c>
      <c r="F79" s="19">
        <v>181.53</v>
      </c>
      <c r="G79" s="20"/>
      <c r="H79" s="21"/>
      <c r="I79" s="24"/>
    </row>
    <row r="80" spans="2:9">
      <c r="B80" s="34">
        <v>35</v>
      </c>
      <c r="C80" s="63">
        <v>187.57</v>
      </c>
      <c r="D80" s="63">
        <v>172.15</v>
      </c>
      <c r="E80" s="17">
        <v>207.82</v>
      </c>
      <c r="F80" s="19">
        <v>180.69</v>
      </c>
      <c r="G80" s="20"/>
      <c r="H80" s="21"/>
      <c r="I80" s="24"/>
    </row>
    <row r="81" spans="2:9">
      <c r="B81" s="34">
        <v>36</v>
      </c>
      <c r="C81" s="63">
        <v>189.33</v>
      </c>
      <c r="D81" s="63">
        <v>175.03</v>
      </c>
      <c r="E81" s="17">
        <v>209.72</v>
      </c>
      <c r="F81" s="19">
        <v>182.79</v>
      </c>
      <c r="G81" s="20"/>
      <c r="H81" s="21"/>
      <c r="I81" s="24"/>
    </row>
    <row r="82" spans="2:9">
      <c r="B82" s="34">
        <v>37</v>
      </c>
      <c r="C82" s="63">
        <v>188.76</v>
      </c>
      <c r="D82" s="63">
        <v>170.71</v>
      </c>
      <c r="E82" s="17">
        <v>209.69</v>
      </c>
      <c r="F82" s="19">
        <v>183.3</v>
      </c>
      <c r="G82" s="20"/>
      <c r="H82" s="21"/>
      <c r="I82" s="24"/>
    </row>
    <row r="83" spans="2:9">
      <c r="B83" s="34">
        <v>38</v>
      </c>
      <c r="C83" s="63">
        <v>180.59</v>
      </c>
      <c r="D83" s="63">
        <v>168.52</v>
      </c>
      <c r="E83" s="17">
        <v>209.15</v>
      </c>
      <c r="F83" s="19">
        <v>181.87</v>
      </c>
      <c r="G83" s="20"/>
      <c r="H83" s="21"/>
      <c r="I83" s="24"/>
    </row>
    <row r="84" spans="2:9">
      <c r="B84" s="34">
        <v>39</v>
      </c>
      <c r="C84" s="63">
        <v>178.57</v>
      </c>
      <c r="D84" s="63">
        <v>165.43</v>
      </c>
      <c r="E84" s="17">
        <v>208.64</v>
      </c>
      <c r="F84" s="19">
        <v>174.3</v>
      </c>
      <c r="G84" s="20"/>
      <c r="H84" s="21"/>
      <c r="I84" s="24"/>
    </row>
    <row r="85" spans="2:9">
      <c r="B85" s="34">
        <v>40</v>
      </c>
      <c r="C85" s="63">
        <v>175</v>
      </c>
      <c r="D85" s="63">
        <v>162.05000000000001</v>
      </c>
      <c r="E85" s="17">
        <v>209.8</v>
      </c>
      <c r="F85" s="19">
        <v>174.65</v>
      </c>
      <c r="G85" s="20"/>
      <c r="H85" s="21"/>
      <c r="I85" s="24"/>
    </row>
    <row r="86" spans="2:9">
      <c r="B86" s="34">
        <v>41</v>
      </c>
      <c r="C86" s="63">
        <v>172.78</v>
      </c>
      <c r="D86" s="63">
        <v>163.53</v>
      </c>
      <c r="E86" s="17">
        <v>210.69</v>
      </c>
      <c r="F86" s="19">
        <v>174.32</v>
      </c>
      <c r="G86" s="20"/>
      <c r="H86" s="21"/>
      <c r="I86" s="24"/>
    </row>
    <row r="87" spans="2:9">
      <c r="B87" s="34">
        <v>42</v>
      </c>
      <c r="C87" s="63">
        <v>171.48</v>
      </c>
      <c r="D87" s="63">
        <v>161.56</v>
      </c>
      <c r="E87" s="17">
        <v>209.81</v>
      </c>
      <c r="F87" s="19">
        <v>174.16</v>
      </c>
      <c r="G87" s="20"/>
      <c r="H87" s="21"/>
      <c r="I87" s="24"/>
    </row>
    <row r="88" spans="2:9">
      <c r="B88" s="34">
        <v>43</v>
      </c>
      <c r="C88" s="63">
        <v>171.35</v>
      </c>
      <c r="D88" s="63">
        <v>161.59</v>
      </c>
      <c r="E88" s="17">
        <v>209.71</v>
      </c>
      <c r="F88" s="19">
        <v>174.26</v>
      </c>
      <c r="G88" s="53"/>
      <c r="H88" s="21"/>
      <c r="I88" s="24"/>
    </row>
    <row r="89" spans="2:9">
      <c r="B89" s="34">
        <v>44</v>
      </c>
      <c r="C89" s="63">
        <v>168.64</v>
      </c>
      <c r="D89" s="63">
        <v>160.84</v>
      </c>
      <c r="E89" s="17">
        <v>209.38</v>
      </c>
      <c r="F89" s="19">
        <v>173.88</v>
      </c>
      <c r="G89" s="53"/>
      <c r="H89" s="21"/>
      <c r="I89" s="54"/>
    </row>
    <row r="90" spans="2:9">
      <c r="B90" s="34">
        <v>45</v>
      </c>
      <c r="C90" s="63">
        <v>167.92</v>
      </c>
      <c r="D90" s="63">
        <v>160.96</v>
      </c>
      <c r="E90" s="17">
        <v>209.46</v>
      </c>
      <c r="F90" s="19">
        <v>173.41</v>
      </c>
      <c r="G90" s="53"/>
      <c r="H90" s="21"/>
      <c r="I90" s="24"/>
    </row>
    <row r="91" spans="2:9">
      <c r="B91" s="34">
        <v>46</v>
      </c>
      <c r="C91" s="63">
        <v>168.06</v>
      </c>
      <c r="D91" s="63">
        <v>161.15</v>
      </c>
      <c r="E91" s="17">
        <v>210.05</v>
      </c>
      <c r="F91" s="19">
        <v>163.62</v>
      </c>
      <c r="G91" s="20"/>
      <c r="H91" s="21"/>
      <c r="I91" s="24"/>
    </row>
    <row r="92" spans="2:9">
      <c r="B92" s="34">
        <v>47</v>
      </c>
      <c r="C92" s="63">
        <v>168.29</v>
      </c>
      <c r="D92" s="63">
        <v>160.69</v>
      </c>
      <c r="E92" s="17">
        <v>213.64</v>
      </c>
      <c r="F92" s="19">
        <v>162.18</v>
      </c>
      <c r="G92" s="20"/>
      <c r="H92" s="21"/>
      <c r="I92" s="24"/>
    </row>
    <row r="93" spans="2:9">
      <c r="B93" s="34">
        <v>48</v>
      </c>
      <c r="C93" s="63">
        <v>168.77</v>
      </c>
      <c r="D93" s="63">
        <v>160.69999999999999</v>
      </c>
      <c r="E93" s="17">
        <v>220.89</v>
      </c>
      <c r="F93" s="19">
        <v>153.11000000000001</v>
      </c>
      <c r="G93" s="20"/>
      <c r="H93" s="21"/>
      <c r="I93" s="24"/>
    </row>
    <row r="94" spans="2:9">
      <c r="B94" s="34">
        <v>49</v>
      </c>
      <c r="C94" s="63">
        <v>168.5</v>
      </c>
      <c r="D94" s="63">
        <v>160.25</v>
      </c>
      <c r="E94" s="17">
        <v>224.59</v>
      </c>
      <c r="F94" s="19">
        <v>154.15</v>
      </c>
      <c r="G94" s="20"/>
      <c r="H94" s="21"/>
      <c r="I94" s="24"/>
    </row>
    <row r="95" spans="2:9">
      <c r="B95" s="34">
        <v>50</v>
      </c>
      <c r="C95" s="63">
        <v>168.28</v>
      </c>
      <c r="D95" s="63">
        <v>160.74</v>
      </c>
      <c r="E95" s="17">
        <v>228.87</v>
      </c>
      <c r="F95" s="19">
        <v>152.74</v>
      </c>
      <c r="G95" s="20"/>
      <c r="H95" s="21"/>
      <c r="I95" s="24"/>
    </row>
    <row r="96" spans="2:9">
      <c r="B96" s="34">
        <v>51</v>
      </c>
      <c r="C96" s="63">
        <v>164.52</v>
      </c>
      <c r="D96" s="63">
        <v>162.12</v>
      </c>
      <c r="E96" s="17">
        <v>227</v>
      </c>
      <c r="F96" s="19">
        <v>152.03</v>
      </c>
      <c r="G96" s="20"/>
      <c r="H96" s="21"/>
      <c r="I96" s="24"/>
    </row>
    <row r="97" spans="2:9">
      <c r="B97" s="70">
        <v>52</v>
      </c>
      <c r="C97" s="63">
        <v>163.05000000000001</v>
      </c>
      <c r="D97" s="69">
        <v>161.93</v>
      </c>
      <c r="E97" s="17">
        <v>219.77</v>
      </c>
      <c r="F97" s="19">
        <v>153.44</v>
      </c>
      <c r="G97" s="20"/>
      <c r="H97" s="21"/>
      <c r="I97" s="24"/>
    </row>
    <row r="100" spans="2:9">
      <c r="C100" s="4"/>
    </row>
    <row r="101" spans="2:9">
      <c r="B101" s="158" t="s">
        <v>94</v>
      </c>
    </row>
  </sheetData>
  <conditionalFormatting sqref="BA4 B64 B57 D57 D64">
    <cfRule type="cellIs" dxfId="72" priority="49" stopIfTrue="1" operator="lessThanOrEqual">
      <formula>0</formula>
    </cfRule>
  </conditionalFormatting>
  <conditionalFormatting sqref="AU11:AU27 AV6:AV10 BA5 I5">
    <cfRule type="cellIs" dxfId="71" priority="50" stopIfTrue="1" operator="lessThan">
      <formula>0</formula>
    </cfRule>
  </conditionalFormatting>
  <conditionalFormatting sqref="I4">
    <cfRule type="cellIs" dxfId="70" priority="45" stopIfTrue="1" operator="lessThanOrEqual">
      <formula>0</formula>
    </cfRule>
  </conditionalFormatting>
  <conditionalFormatting sqref="H46">
    <cfRule type="cellIs" dxfId="69" priority="34" stopIfTrue="1" operator="lessThanOrEqual">
      <formula>0</formula>
    </cfRule>
  </conditionalFormatting>
  <conditionalFormatting sqref="I46:I58 I94:I97 I60:I92">
    <cfRule type="cellIs" dxfId="68" priority="32" stopIfTrue="1" operator="lessThan">
      <formula>0</formula>
    </cfRule>
  </conditionalFormatting>
  <conditionalFormatting sqref="F46:F48">
    <cfRule type="cellIs" dxfId="67" priority="40" stopIfTrue="1" operator="greaterThanOrEqual">
      <formula>0</formula>
    </cfRule>
    <cfRule type="cellIs" dxfId="66" priority="41" stopIfTrue="1" operator="lessThan">
      <formula>0</formula>
    </cfRule>
  </conditionalFormatting>
  <conditionalFormatting sqref="G94:G97 G46:G58 G60:G92">
    <cfRule type="cellIs" dxfId="65" priority="42" stopIfTrue="1" operator="lessThanOrEqual">
      <formula>0</formula>
    </cfRule>
  </conditionalFormatting>
  <conditionalFormatting sqref="F50:F97">
    <cfRule type="cellIs" dxfId="64" priority="38" stopIfTrue="1" operator="greaterThanOrEqual">
      <formula>0</formula>
    </cfRule>
    <cfRule type="cellIs" dxfId="63" priority="39" stopIfTrue="1" operator="lessThan">
      <formula>0</formula>
    </cfRule>
  </conditionalFormatting>
  <conditionalFormatting sqref="F49">
    <cfRule type="cellIs" dxfId="62" priority="36" stopIfTrue="1" operator="greaterThanOrEqual">
      <formula>0</formula>
    </cfRule>
    <cfRule type="cellIs" dxfId="61" priority="37" stopIfTrue="1" operator="lessThan">
      <formula>0</formula>
    </cfRule>
  </conditionalFormatting>
  <conditionalFormatting sqref="H46:H58 H94:H97 H60:H92">
    <cfRule type="cellIs" dxfId="60" priority="35" stopIfTrue="1" operator="lessThan">
      <formula>0</formula>
    </cfRule>
  </conditionalFormatting>
  <conditionalFormatting sqref="H47:H58 H94:H97 H60:H92">
    <cfRule type="cellIs" dxfId="59" priority="33" stopIfTrue="1" operator="lessThanOrEqual">
      <formula>0</formula>
    </cfRule>
  </conditionalFormatting>
  <conditionalFormatting sqref="G93">
    <cfRule type="cellIs" dxfId="58" priority="18" stopIfTrue="1" operator="lessThanOrEqual">
      <formula>0</formula>
    </cfRule>
  </conditionalFormatting>
  <conditionalFormatting sqref="H93">
    <cfRule type="cellIs" dxfId="57" priority="17" stopIfTrue="1" operator="lessThan">
      <formula>0</formula>
    </cfRule>
  </conditionalFormatting>
  <conditionalFormatting sqref="H93">
    <cfRule type="cellIs" dxfId="56" priority="16" stopIfTrue="1" operator="lessThanOrEqual">
      <formula>0</formula>
    </cfRule>
  </conditionalFormatting>
  <conditionalFormatting sqref="I93">
    <cfRule type="cellIs" dxfId="55" priority="15" stopIfTrue="1" operator="lessThan">
      <formula>0</formula>
    </cfRule>
  </conditionalFormatting>
  <conditionalFormatting sqref="I10">
    <cfRule type="cellIs" dxfId="54" priority="12" stopIfTrue="1" operator="lessThan">
      <formula>0</formula>
    </cfRule>
  </conditionalFormatting>
  <conditionalFormatting sqref="I6">
    <cfRule type="cellIs" dxfId="53" priority="10" stopIfTrue="1" operator="lessThan">
      <formula>0</formula>
    </cfRule>
  </conditionalFormatting>
  <conditionalFormatting sqref="I7">
    <cfRule type="cellIs" dxfId="52" priority="9" stopIfTrue="1" operator="lessThan">
      <formula>0</formula>
    </cfRule>
  </conditionalFormatting>
  <conditionalFormatting sqref="I8:I9">
    <cfRule type="cellIs" dxfId="51" priority="8" stopIfTrue="1" operator="lessThan">
      <formula>0</formula>
    </cfRule>
  </conditionalFormatting>
  <conditionalFormatting sqref="I11:I12">
    <cfRule type="cellIs" dxfId="50" priority="7" stopIfTrue="1" operator="lessThan">
      <formula>0</formula>
    </cfRule>
  </conditionalFormatting>
  <conditionalFormatting sqref="I13:I17 I19">
    <cfRule type="cellIs" dxfId="49" priority="6" stopIfTrue="1" operator="lessThan">
      <formula>0</formula>
    </cfRule>
  </conditionalFormatting>
  <conditionalFormatting sqref="I18">
    <cfRule type="cellIs" dxfId="48" priority="5" stopIfTrue="1" operator="lessThan">
      <formula>0</formula>
    </cfRule>
  </conditionalFormatting>
  <conditionalFormatting sqref="I59">
    <cfRule type="cellIs" dxfId="47" priority="1" stopIfTrue="1" operator="lessThan">
      <formula>0</formula>
    </cfRule>
  </conditionalFormatting>
  <conditionalFormatting sqref="G59">
    <cfRule type="cellIs" dxfId="46" priority="4" stopIfTrue="1" operator="lessThanOrEqual">
      <formula>0</formula>
    </cfRule>
  </conditionalFormatting>
  <conditionalFormatting sqref="H59">
    <cfRule type="cellIs" dxfId="45" priority="3" stopIfTrue="1" operator="lessThan">
      <formula>0</formula>
    </cfRule>
  </conditionalFormatting>
  <conditionalFormatting sqref="H59">
    <cfRule type="cellIs" dxfId="44" priority="2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"/>
  <sheetViews>
    <sheetView zoomScaleNormal="100" workbookViewId="0">
      <selection activeCell="K34" sqref="K34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58" t="s">
        <v>99</v>
      </c>
      <c r="C1" s="4"/>
    </row>
    <row r="3" spans="2:9" ht="15.75" thickBot="1"/>
    <row r="4" spans="2:9" ht="25.5" thickBot="1">
      <c r="B4" s="60"/>
      <c r="C4" s="2"/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</row>
    <row r="5" spans="2:9" ht="15.75" thickBot="1">
      <c r="B5" s="61"/>
      <c r="C5" s="72">
        <v>2021</v>
      </c>
      <c r="D5" s="182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83">
        <v>-8.1550897775233278E-3</v>
      </c>
    </row>
    <row r="6" spans="2:9">
      <c r="B6" s="2"/>
      <c r="C6" s="2"/>
      <c r="D6" s="182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83">
        <v>9.1597547782185096E-3</v>
      </c>
    </row>
    <row r="7" spans="2:9">
      <c r="B7" s="2"/>
      <c r="C7" s="2"/>
      <c r="D7" s="182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83">
        <v>-6.4322469982845965E-3</v>
      </c>
    </row>
    <row r="8" spans="2:9">
      <c r="B8" s="2"/>
      <c r="C8" s="2" t="s">
        <v>37</v>
      </c>
      <c r="D8" s="182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83">
        <v>9.4231045892676502E-3</v>
      </c>
    </row>
    <row r="9" spans="2:9">
      <c r="B9" s="2"/>
      <c r="C9" s="2"/>
      <c r="D9" s="182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83">
        <v>-6.698496401339904E-3</v>
      </c>
    </row>
    <row r="10" spans="2:9">
      <c r="B10" s="2"/>
      <c r="C10" s="2"/>
      <c r="D10" s="182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83">
        <v>8.6089389482757461E-4</v>
      </c>
    </row>
    <row r="11" spans="2:9">
      <c r="D11" s="182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83">
        <f t="shared" ref="I11" si="1">(G11/G10)-1</f>
        <v>2.9531933194753002E-2</v>
      </c>
    </row>
    <row r="12" spans="2:9">
      <c r="D12" s="182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83">
        <v>1.1557474065306605E-2</v>
      </c>
    </row>
    <row r="13" spans="2:9">
      <c r="D13" s="182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83">
        <v>6.3459288319911877E-2</v>
      </c>
    </row>
    <row r="14" spans="2:9">
      <c r="D14" s="182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83">
        <v>5.3468840021466901E-2</v>
      </c>
    </row>
    <row r="15" spans="2:9">
      <c r="D15" s="182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83">
        <v>4.0292868948571536E-2</v>
      </c>
    </row>
    <row r="16" spans="2:9">
      <c r="D16" s="182">
        <v>12</v>
      </c>
      <c r="E16" s="6">
        <v>860</v>
      </c>
      <c r="F16" s="6">
        <v>86357</v>
      </c>
      <c r="G16" s="3">
        <v>170.58</v>
      </c>
      <c r="H16" s="3">
        <v>1.25</v>
      </c>
      <c r="I16" s="183">
        <v>7.3820350794306933E-3</v>
      </c>
    </row>
    <row r="17" spans="2:9">
      <c r="D17" s="182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83">
        <v>-3.9277758236605509E-3</v>
      </c>
    </row>
    <row r="18" spans="2:9">
      <c r="D18" s="182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83">
        <v>6.3563062797953318E-3</v>
      </c>
    </row>
    <row r="19" spans="2:9">
      <c r="C19" s="4"/>
    </row>
    <row r="20" spans="2:9">
      <c r="B20" s="158" t="s">
        <v>102</v>
      </c>
    </row>
    <row r="42" spans="2:9">
      <c r="C42" s="4"/>
    </row>
    <row r="43" spans="2:9">
      <c r="B43" s="158" t="s">
        <v>95</v>
      </c>
      <c r="C43" s="4"/>
    </row>
    <row r="44" spans="2:9" ht="15.75" thickBot="1">
      <c r="B44" s="4"/>
      <c r="C44" s="73"/>
    </row>
    <row r="45" spans="2:9" ht="15.75" thickBot="1">
      <c r="B45" s="160" t="s">
        <v>20</v>
      </c>
      <c r="C45" s="166" t="s">
        <v>39</v>
      </c>
      <c r="D45" s="166" t="s">
        <v>21</v>
      </c>
      <c r="E45" s="36" t="s">
        <v>22</v>
      </c>
      <c r="F45" s="13" t="s">
        <v>23</v>
      </c>
      <c r="G45" s="14" t="s">
        <v>28</v>
      </c>
      <c r="H45" s="15" t="s">
        <v>31</v>
      </c>
      <c r="I45" s="16" t="s">
        <v>32</v>
      </c>
    </row>
    <row r="46" spans="2:9">
      <c r="B46" s="161">
        <v>1</v>
      </c>
      <c r="C46" s="69">
        <v>161.28</v>
      </c>
      <c r="D46" s="69">
        <v>152.26</v>
      </c>
      <c r="E46" s="165">
        <v>148.01</v>
      </c>
      <c r="F46" s="18">
        <v>202.97</v>
      </c>
      <c r="G46" s="20">
        <v>138.65</v>
      </c>
      <c r="H46" s="21">
        <v>-64.319999999999993</v>
      </c>
      <c r="I46" s="22">
        <v>-0.31689412228408131</v>
      </c>
    </row>
    <row r="47" spans="2:9">
      <c r="B47" s="162">
        <v>2</v>
      </c>
      <c r="C47" s="69">
        <v>162.76</v>
      </c>
      <c r="D47" s="69">
        <v>152.33000000000001</v>
      </c>
      <c r="E47" s="165">
        <v>150.57</v>
      </c>
      <c r="F47" s="18">
        <v>204.13</v>
      </c>
      <c r="G47" s="20">
        <v>139.91999999999999</v>
      </c>
      <c r="H47" s="21">
        <v>-64.210000000000008</v>
      </c>
      <c r="I47" s="23">
        <v>-0.31455445059520903</v>
      </c>
    </row>
    <row r="48" spans="2:9">
      <c r="B48" s="162">
        <v>3</v>
      </c>
      <c r="C48" s="69">
        <v>158.47999999999999</v>
      </c>
      <c r="D48" s="69">
        <v>148.41999999999999</v>
      </c>
      <c r="E48" s="165">
        <v>150.12</v>
      </c>
      <c r="F48" s="18">
        <v>195.15</v>
      </c>
      <c r="G48" s="20">
        <v>139.02000000000001</v>
      </c>
      <c r="H48" s="21">
        <v>-56.129999999999995</v>
      </c>
      <c r="I48" s="24">
        <v>-0.28762490392006146</v>
      </c>
    </row>
    <row r="49" spans="2:9">
      <c r="B49" s="162">
        <v>4</v>
      </c>
      <c r="C49" s="69">
        <v>158.6</v>
      </c>
      <c r="D49" s="69">
        <v>147.41999999999999</v>
      </c>
      <c r="E49" s="165">
        <v>147.52000000000001</v>
      </c>
      <c r="F49" s="18">
        <v>189.75</v>
      </c>
      <c r="G49" s="20">
        <v>140.33000000000001</v>
      </c>
      <c r="H49" s="21">
        <v>-49.419999999999987</v>
      </c>
      <c r="I49" s="24">
        <v>-0.26044795783926211</v>
      </c>
    </row>
    <row r="50" spans="2:9">
      <c r="B50" s="162">
        <v>5</v>
      </c>
      <c r="C50" s="69">
        <v>161.78</v>
      </c>
      <c r="D50" s="69">
        <v>145.66</v>
      </c>
      <c r="E50" s="165">
        <v>148.72</v>
      </c>
      <c r="F50" s="19">
        <v>191.4</v>
      </c>
      <c r="G50" s="20">
        <v>139.38999999999999</v>
      </c>
      <c r="H50" s="21">
        <v>-52.010000000000019</v>
      </c>
      <c r="I50" s="24">
        <v>-0.27173458725182875</v>
      </c>
    </row>
    <row r="51" spans="2:9">
      <c r="B51" s="162">
        <v>6</v>
      </c>
      <c r="C51" s="69">
        <v>158.75</v>
      </c>
      <c r="D51" s="69">
        <v>146.82</v>
      </c>
      <c r="E51" s="165">
        <v>148.29</v>
      </c>
      <c r="F51" s="19">
        <v>194.6</v>
      </c>
      <c r="G51" s="20">
        <v>139.51</v>
      </c>
      <c r="H51" s="21">
        <v>-55.09</v>
      </c>
      <c r="I51" s="24">
        <v>-0.28309352517985609</v>
      </c>
    </row>
    <row r="52" spans="2:9">
      <c r="B52" s="162">
        <v>7</v>
      </c>
      <c r="C52" s="69">
        <v>156.96</v>
      </c>
      <c r="D52" s="69">
        <v>152.85</v>
      </c>
      <c r="E52" s="165">
        <v>150.61000000000001</v>
      </c>
      <c r="F52" s="19">
        <v>193.63</v>
      </c>
      <c r="G52" s="20">
        <v>143.63</v>
      </c>
      <c r="H52" s="21">
        <v>-50</v>
      </c>
      <c r="I52" s="24">
        <v>-0.25822444869080208</v>
      </c>
    </row>
    <row r="53" spans="2:9">
      <c r="B53" s="162">
        <v>8</v>
      </c>
      <c r="C53" s="69">
        <v>158.44</v>
      </c>
      <c r="D53" s="69">
        <v>157.27000000000001</v>
      </c>
      <c r="E53" s="165">
        <v>150.06</v>
      </c>
      <c r="F53" s="19">
        <v>197.22</v>
      </c>
      <c r="G53" s="20">
        <v>145.29</v>
      </c>
      <c r="H53" s="21">
        <v>-51.930000000000007</v>
      </c>
      <c r="I53" s="24">
        <v>-0.26331000912686342</v>
      </c>
    </row>
    <row r="54" spans="2:9">
      <c r="B54" s="162">
        <v>9</v>
      </c>
      <c r="C54" s="69">
        <v>157.68</v>
      </c>
      <c r="D54" s="69">
        <v>160.63</v>
      </c>
      <c r="E54" s="165">
        <v>152.11000000000001</v>
      </c>
      <c r="F54" s="19">
        <v>203.46</v>
      </c>
      <c r="G54" s="20">
        <v>154.51</v>
      </c>
      <c r="H54" s="21">
        <v>-48.950000000000017</v>
      </c>
      <c r="I54" s="24">
        <v>-0.24058783053179988</v>
      </c>
    </row>
    <row r="55" spans="2:9">
      <c r="B55" s="162">
        <v>10</v>
      </c>
      <c r="C55" s="69">
        <v>159.29</v>
      </c>
      <c r="D55" s="69">
        <v>163.95</v>
      </c>
      <c r="E55" s="165">
        <v>151.6</v>
      </c>
      <c r="F55" s="19">
        <v>209.77</v>
      </c>
      <c r="G55" s="20">
        <v>162.77147047171684</v>
      </c>
      <c r="H55" s="21">
        <v>-46.998529528283171</v>
      </c>
      <c r="I55" s="24">
        <v>-0.22404790736655944</v>
      </c>
    </row>
    <row r="56" spans="2:9">
      <c r="B56" s="162">
        <v>11</v>
      </c>
      <c r="C56" s="69">
        <v>162.38</v>
      </c>
      <c r="D56" s="69">
        <v>159.21</v>
      </c>
      <c r="E56" s="165">
        <v>152.68</v>
      </c>
      <c r="F56" s="19">
        <v>209.51</v>
      </c>
      <c r="G56" s="20">
        <v>169.33</v>
      </c>
      <c r="H56" s="21">
        <v>-40.179999999999978</v>
      </c>
      <c r="I56" s="24">
        <v>-0.1917808219178081</v>
      </c>
    </row>
    <row r="57" spans="2:9">
      <c r="B57" s="163">
        <v>12</v>
      </c>
      <c r="C57" s="69">
        <v>163.88</v>
      </c>
      <c r="D57" s="167">
        <v>155.22999999999999</v>
      </c>
      <c r="E57" s="165">
        <v>153.02000000000001</v>
      </c>
      <c r="F57" s="19">
        <v>202.99</v>
      </c>
      <c r="G57" s="20">
        <v>170.58</v>
      </c>
      <c r="H57" s="21">
        <v>-32.409999999999997</v>
      </c>
      <c r="I57" s="24">
        <v>-0.15966303758805855</v>
      </c>
    </row>
    <row r="58" spans="2:9">
      <c r="B58" s="162">
        <v>13</v>
      </c>
      <c r="C58" s="69">
        <v>165.02</v>
      </c>
      <c r="D58" s="69">
        <v>162.06</v>
      </c>
      <c r="E58" s="165">
        <v>158.13999999999999</v>
      </c>
      <c r="F58" s="19">
        <v>198.69</v>
      </c>
      <c r="G58" s="20">
        <v>169.91</v>
      </c>
      <c r="H58" s="21">
        <v>-28.78</v>
      </c>
      <c r="I58" s="24">
        <v>-0.14484875937389907</v>
      </c>
    </row>
    <row r="59" spans="2:9">
      <c r="B59" s="162">
        <v>14</v>
      </c>
      <c r="C59" s="69">
        <v>171.99</v>
      </c>
      <c r="D59" s="69">
        <v>155.96</v>
      </c>
      <c r="E59" s="165">
        <v>165.44</v>
      </c>
      <c r="F59" s="19">
        <v>200.83</v>
      </c>
      <c r="G59" s="20">
        <v>170.99</v>
      </c>
      <c r="H59" s="21">
        <v>-29.840000000000003</v>
      </c>
      <c r="I59" s="24">
        <v>-0.1485833789772445</v>
      </c>
    </row>
    <row r="60" spans="2:9">
      <c r="B60" s="162">
        <v>15</v>
      </c>
      <c r="C60" s="69">
        <v>175.23</v>
      </c>
      <c r="D60" s="69">
        <v>153.91</v>
      </c>
      <c r="E60" s="165">
        <v>175.35</v>
      </c>
      <c r="F60" s="19">
        <v>198.08</v>
      </c>
      <c r="G60" s="20"/>
      <c r="H60" s="21"/>
      <c r="I60" s="24"/>
    </row>
    <row r="61" spans="2:9">
      <c r="B61" s="162">
        <v>16</v>
      </c>
      <c r="C61" s="69">
        <v>171.55</v>
      </c>
      <c r="D61" s="69">
        <v>155.69999999999999</v>
      </c>
      <c r="E61" s="165">
        <v>175.82</v>
      </c>
      <c r="F61" s="19">
        <v>192.38</v>
      </c>
      <c r="G61" s="20"/>
      <c r="H61" s="21"/>
      <c r="I61" s="24"/>
    </row>
    <row r="62" spans="2:9">
      <c r="B62" s="162">
        <v>17</v>
      </c>
      <c r="C62" s="69">
        <v>176.78</v>
      </c>
      <c r="D62" s="69">
        <v>155.76</v>
      </c>
      <c r="E62" s="165">
        <v>172.55</v>
      </c>
      <c r="F62" s="19">
        <v>190.68</v>
      </c>
      <c r="G62" s="20"/>
      <c r="H62" s="21"/>
      <c r="I62" s="24"/>
    </row>
    <row r="63" spans="2:9">
      <c r="B63" s="162">
        <v>18</v>
      </c>
      <c r="C63" s="69">
        <v>177.14</v>
      </c>
      <c r="D63" s="69">
        <v>157.02000000000001</v>
      </c>
      <c r="E63" s="165">
        <v>176.59</v>
      </c>
      <c r="F63" s="19">
        <v>179.46</v>
      </c>
      <c r="G63" s="20"/>
      <c r="H63" s="21"/>
      <c r="I63" s="24"/>
    </row>
    <row r="64" spans="2:9">
      <c r="B64" s="162">
        <v>19</v>
      </c>
      <c r="C64" s="69">
        <v>177.63</v>
      </c>
      <c r="D64" s="69">
        <v>154.38</v>
      </c>
      <c r="E64" s="165">
        <v>174.5</v>
      </c>
      <c r="F64" s="19">
        <v>174.61</v>
      </c>
      <c r="G64" s="20"/>
      <c r="H64" s="21"/>
      <c r="I64" s="24"/>
    </row>
    <row r="65" spans="2:9">
      <c r="B65" s="162">
        <v>20</v>
      </c>
      <c r="C65" s="69">
        <v>179.36</v>
      </c>
      <c r="D65" s="69">
        <v>154.31</v>
      </c>
      <c r="E65" s="165">
        <v>173.95</v>
      </c>
      <c r="F65" s="19">
        <v>164.88</v>
      </c>
      <c r="G65" s="20"/>
      <c r="H65" s="21"/>
      <c r="I65" s="24"/>
    </row>
    <row r="66" spans="2:9">
      <c r="B66" s="162">
        <v>21</v>
      </c>
      <c r="C66" s="69">
        <v>181.6</v>
      </c>
      <c r="D66" s="69">
        <v>155.83000000000001</v>
      </c>
      <c r="E66" s="165">
        <v>179.13</v>
      </c>
      <c r="F66" s="19">
        <v>173.01</v>
      </c>
      <c r="G66" s="20"/>
      <c r="H66" s="21"/>
      <c r="I66" s="24"/>
    </row>
    <row r="67" spans="2:9">
      <c r="B67" s="162">
        <v>22</v>
      </c>
      <c r="C67" s="69">
        <v>184.14</v>
      </c>
      <c r="D67" s="69">
        <v>157.26</v>
      </c>
      <c r="E67" s="165">
        <v>183.03</v>
      </c>
      <c r="F67" s="19">
        <v>170.15</v>
      </c>
      <c r="G67" s="20"/>
      <c r="H67" s="21"/>
      <c r="I67" s="24"/>
    </row>
    <row r="68" spans="2:9">
      <c r="B68" s="162">
        <v>23</v>
      </c>
      <c r="C68" s="69">
        <v>180.48</v>
      </c>
      <c r="D68" s="69">
        <v>156.84</v>
      </c>
      <c r="E68" s="165">
        <v>188.02</v>
      </c>
      <c r="F68" s="19">
        <v>168.7</v>
      </c>
      <c r="G68" s="20"/>
      <c r="H68" s="21"/>
      <c r="I68" s="24"/>
    </row>
    <row r="69" spans="2:9">
      <c r="B69" s="162">
        <v>24</v>
      </c>
      <c r="C69" s="69">
        <v>180.27</v>
      </c>
      <c r="D69" s="69">
        <v>160.02000000000001</v>
      </c>
      <c r="E69" s="165">
        <v>188.8</v>
      </c>
      <c r="F69" s="19">
        <v>173.54</v>
      </c>
      <c r="G69" s="20"/>
      <c r="H69" s="21"/>
      <c r="I69" s="24"/>
    </row>
    <row r="70" spans="2:9">
      <c r="B70" s="162">
        <v>25</v>
      </c>
      <c r="C70" s="69">
        <v>182.58</v>
      </c>
      <c r="D70" s="69">
        <v>159.84</v>
      </c>
      <c r="E70" s="165">
        <v>189.75</v>
      </c>
      <c r="F70" s="19">
        <v>173.74</v>
      </c>
      <c r="G70" s="20"/>
      <c r="H70" s="21"/>
      <c r="I70" s="24"/>
    </row>
    <row r="71" spans="2:9">
      <c r="B71" s="162">
        <v>26</v>
      </c>
      <c r="C71" s="69">
        <v>182.12</v>
      </c>
      <c r="D71" s="69">
        <v>160.38999999999999</v>
      </c>
      <c r="E71" s="165">
        <v>190.14</v>
      </c>
      <c r="F71" s="19">
        <v>172.86</v>
      </c>
      <c r="G71" s="20"/>
      <c r="H71" s="21"/>
      <c r="I71" s="24"/>
    </row>
    <row r="72" spans="2:9">
      <c r="B72" s="162">
        <v>27</v>
      </c>
      <c r="C72" s="69">
        <v>179.39</v>
      </c>
      <c r="D72" s="69">
        <v>160.65</v>
      </c>
      <c r="E72" s="165">
        <v>187.91</v>
      </c>
      <c r="F72" s="19">
        <v>173.62</v>
      </c>
      <c r="G72" s="20"/>
      <c r="H72" s="21"/>
      <c r="I72" s="24"/>
    </row>
    <row r="73" spans="2:9">
      <c r="B73" s="162">
        <v>28</v>
      </c>
      <c r="C73" s="69">
        <v>176.85</v>
      </c>
      <c r="D73" s="69">
        <v>160.24</v>
      </c>
      <c r="E73" s="165">
        <v>191</v>
      </c>
      <c r="F73" s="19">
        <v>172.65</v>
      </c>
      <c r="G73" s="20"/>
      <c r="H73" s="21"/>
      <c r="I73" s="24"/>
    </row>
    <row r="74" spans="2:9">
      <c r="B74" s="162">
        <v>29</v>
      </c>
      <c r="C74" s="69">
        <v>175.28</v>
      </c>
      <c r="D74" s="69">
        <v>160.29</v>
      </c>
      <c r="E74" s="165">
        <v>189.89</v>
      </c>
      <c r="F74" s="19">
        <v>160.08000000000001</v>
      </c>
      <c r="G74" s="20"/>
      <c r="H74" s="21"/>
      <c r="I74" s="24"/>
    </row>
    <row r="75" spans="2:9">
      <c r="B75" s="162">
        <v>30</v>
      </c>
      <c r="C75" s="69">
        <v>175.14</v>
      </c>
      <c r="D75" s="69">
        <v>160.4</v>
      </c>
      <c r="E75" s="165">
        <v>184.96</v>
      </c>
      <c r="F75" s="19">
        <v>160.38999999999999</v>
      </c>
      <c r="G75" s="20"/>
      <c r="H75" s="21"/>
      <c r="I75" s="24"/>
    </row>
    <row r="76" spans="2:9">
      <c r="B76" s="162">
        <v>31</v>
      </c>
      <c r="C76" s="69">
        <v>178.61</v>
      </c>
      <c r="D76" s="69">
        <v>159.11000000000001</v>
      </c>
      <c r="E76" s="165">
        <v>188.09</v>
      </c>
      <c r="F76" s="19">
        <v>162.29</v>
      </c>
      <c r="G76" s="20"/>
      <c r="H76" s="21"/>
      <c r="I76" s="24"/>
    </row>
    <row r="77" spans="2:9">
      <c r="B77" s="162">
        <v>32</v>
      </c>
      <c r="C77" s="69">
        <v>177.65</v>
      </c>
      <c r="D77" s="69">
        <v>158.19999999999999</v>
      </c>
      <c r="E77" s="165">
        <v>192.34</v>
      </c>
      <c r="F77" s="19">
        <v>163.31</v>
      </c>
      <c r="G77" s="20"/>
      <c r="H77" s="21"/>
      <c r="I77" s="24"/>
    </row>
    <row r="78" spans="2:9">
      <c r="B78" s="162">
        <v>33</v>
      </c>
      <c r="C78" s="69">
        <v>179.7</v>
      </c>
      <c r="D78" s="69">
        <v>160.99</v>
      </c>
      <c r="E78" s="165">
        <v>196.17</v>
      </c>
      <c r="F78" s="19">
        <v>165.96</v>
      </c>
      <c r="G78" s="20"/>
      <c r="H78" s="21"/>
      <c r="I78" s="24"/>
    </row>
    <row r="79" spans="2:9">
      <c r="B79" s="162">
        <v>34</v>
      </c>
      <c r="C79" s="69">
        <v>177.99</v>
      </c>
      <c r="D79" s="69">
        <v>166.57</v>
      </c>
      <c r="E79" s="165">
        <v>199.54</v>
      </c>
      <c r="F79" s="19">
        <v>165.96</v>
      </c>
      <c r="G79" s="20"/>
      <c r="H79" s="21"/>
      <c r="I79" s="24"/>
    </row>
    <row r="80" spans="2:9">
      <c r="B80" s="162">
        <v>35</v>
      </c>
      <c r="C80" s="69">
        <v>172.22</v>
      </c>
      <c r="D80" s="69">
        <v>166.47</v>
      </c>
      <c r="E80" s="165">
        <v>197.21</v>
      </c>
      <c r="F80" s="19">
        <v>167.33</v>
      </c>
      <c r="G80" s="20"/>
      <c r="H80" s="21"/>
      <c r="I80" s="24"/>
    </row>
    <row r="81" spans="2:9">
      <c r="B81" s="162">
        <v>36</v>
      </c>
      <c r="C81" s="69">
        <v>177.29</v>
      </c>
      <c r="D81" s="69">
        <v>168.23</v>
      </c>
      <c r="E81" s="165">
        <v>193.36</v>
      </c>
      <c r="F81" s="19">
        <v>167.98</v>
      </c>
      <c r="G81" s="20"/>
      <c r="H81" s="21"/>
      <c r="I81" s="24"/>
    </row>
    <row r="82" spans="2:9">
      <c r="B82" s="162">
        <v>37</v>
      </c>
      <c r="C82" s="69">
        <v>175.24</v>
      </c>
      <c r="D82" s="69">
        <v>163.04</v>
      </c>
      <c r="E82" s="165">
        <v>193.37</v>
      </c>
      <c r="F82" s="19">
        <v>170.24</v>
      </c>
      <c r="G82" s="20"/>
      <c r="H82" s="21"/>
      <c r="I82" s="24"/>
    </row>
    <row r="83" spans="2:9">
      <c r="B83" s="162">
        <v>38</v>
      </c>
      <c r="C83" s="69">
        <v>169.3</v>
      </c>
      <c r="D83" s="69">
        <v>161.02000000000001</v>
      </c>
      <c r="E83" s="165">
        <v>192.92</v>
      </c>
      <c r="F83" s="19">
        <v>169.01</v>
      </c>
      <c r="G83" s="20"/>
      <c r="H83" s="21"/>
      <c r="I83" s="24"/>
    </row>
    <row r="84" spans="2:9">
      <c r="B84" s="162">
        <v>39</v>
      </c>
      <c r="C84" s="69">
        <v>166.4</v>
      </c>
      <c r="D84" s="69">
        <v>157.66</v>
      </c>
      <c r="E84" s="165">
        <v>194.38</v>
      </c>
      <c r="F84" s="19">
        <v>161.85</v>
      </c>
      <c r="G84" s="20"/>
      <c r="H84" s="21"/>
      <c r="I84" s="24"/>
    </row>
    <row r="85" spans="2:9">
      <c r="B85" s="162">
        <v>40</v>
      </c>
      <c r="C85" s="69">
        <v>163.47999999999999</v>
      </c>
      <c r="D85" s="69">
        <v>155.31</v>
      </c>
      <c r="E85" s="165">
        <v>194.84</v>
      </c>
      <c r="F85" s="19">
        <v>161.85</v>
      </c>
      <c r="G85" s="20"/>
      <c r="H85" s="21"/>
      <c r="I85" s="24"/>
    </row>
    <row r="86" spans="2:9">
      <c r="B86" s="162">
        <v>41</v>
      </c>
      <c r="C86" s="69">
        <v>161.66</v>
      </c>
      <c r="D86" s="69">
        <v>155.38</v>
      </c>
      <c r="E86" s="165">
        <v>195.01</v>
      </c>
      <c r="F86" s="19">
        <v>159.29</v>
      </c>
      <c r="G86" s="20"/>
      <c r="H86" s="21"/>
      <c r="I86" s="24"/>
    </row>
    <row r="87" spans="2:9">
      <c r="B87" s="162">
        <v>42</v>
      </c>
      <c r="C87" s="69">
        <v>161.08000000000001</v>
      </c>
      <c r="D87" s="69">
        <v>151.69999999999999</v>
      </c>
      <c r="E87" s="165">
        <v>195.02</v>
      </c>
      <c r="F87" s="19">
        <v>159.81</v>
      </c>
      <c r="G87" s="20"/>
      <c r="H87" s="21"/>
      <c r="I87" s="24"/>
    </row>
    <row r="88" spans="2:9">
      <c r="B88" s="162">
        <v>43</v>
      </c>
      <c r="C88" s="69">
        <v>161.26</v>
      </c>
      <c r="D88" s="69">
        <v>151.85</v>
      </c>
      <c r="E88" s="165">
        <v>194.99</v>
      </c>
      <c r="F88" s="19">
        <v>159.49</v>
      </c>
      <c r="G88" s="20"/>
      <c r="H88" s="21"/>
      <c r="I88" s="24"/>
    </row>
    <row r="89" spans="2:9">
      <c r="B89" s="162">
        <v>44</v>
      </c>
      <c r="C89" s="69">
        <v>157.80000000000001</v>
      </c>
      <c r="D89" s="69">
        <v>151.76</v>
      </c>
      <c r="E89" s="165">
        <v>193.97</v>
      </c>
      <c r="F89" s="19">
        <v>157.59</v>
      </c>
      <c r="G89" s="20"/>
      <c r="H89" s="21"/>
      <c r="I89" s="24"/>
    </row>
    <row r="90" spans="2:9">
      <c r="B90" s="162">
        <v>45</v>
      </c>
      <c r="C90" s="69">
        <v>157.36000000000001</v>
      </c>
      <c r="D90" s="69">
        <v>150.96</v>
      </c>
      <c r="E90" s="165">
        <v>193.84</v>
      </c>
      <c r="F90" s="19">
        <v>157.6</v>
      </c>
      <c r="G90" s="20"/>
      <c r="H90" s="21"/>
      <c r="I90" s="24"/>
    </row>
    <row r="91" spans="2:9">
      <c r="B91" s="162">
        <v>46</v>
      </c>
      <c r="C91" s="69">
        <v>157.44</v>
      </c>
      <c r="D91" s="69">
        <v>150.24</v>
      </c>
      <c r="E91" s="165">
        <v>193.34</v>
      </c>
      <c r="F91" s="19">
        <v>149.29</v>
      </c>
      <c r="G91" s="20"/>
      <c r="H91" s="21"/>
      <c r="I91" s="24"/>
    </row>
    <row r="92" spans="2:9">
      <c r="B92" s="162">
        <v>47</v>
      </c>
      <c r="C92" s="69">
        <v>156.80000000000001</v>
      </c>
      <c r="D92" s="69">
        <v>151.22999999999999</v>
      </c>
      <c r="E92" s="165">
        <v>199.38</v>
      </c>
      <c r="F92" s="19">
        <v>147.77000000000001</v>
      </c>
      <c r="G92" s="20"/>
      <c r="H92" s="21"/>
      <c r="I92" s="24"/>
    </row>
    <row r="93" spans="2:9">
      <c r="B93" s="162">
        <v>48</v>
      </c>
      <c r="C93" s="69">
        <v>157.35</v>
      </c>
      <c r="D93" s="69">
        <v>149.9</v>
      </c>
      <c r="E93" s="165">
        <v>205.33</v>
      </c>
      <c r="F93" s="19">
        <v>139.44999999999999</v>
      </c>
      <c r="G93" s="20"/>
      <c r="H93" s="21"/>
      <c r="I93" s="24"/>
    </row>
    <row r="94" spans="2:9">
      <c r="B94" s="162">
        <v>49</v>
      </c>
      <c r="C94" s="69">
        <v>157.52000000000001</v>
      </c>
      <c r="D94" s="69">
        <v>150.75</v>
      </c>
      <c r="E94" s="165">
        <v>210.61</v>
      </c>
      <c r="F94" s="19">
        <v>140.22999999999999</v>
      </c>
      <c r="G94" s="20"/>
      <c r="H94" s="21"/>
      <c r="I94" s="24"/>
    </row>
    <row r="95" spans="2:9">
      <c r="B95" s="162">
        <v>50</v>
      </c>
      <c r="C95" s="69">
        <v>157.04</v>
      </c>
      <c r="D95" s="69">
        <v>150.77000000000001</v>
      </c>
      <c r="E95" s="165">
        <v>212.61</v>
      </c>
      <c r="F95" s="19">
        <v>139.77000000000001</v>
      </c>
      <c r="G95" s="20"/>
      <c r="H95" s="21"/>
      <c r="I95" s="24"/>
    </row>
    <row r="96" spans="2:9">
      <c r="B96" s="164">
        <v>51</v>
      </c>
      <c r="C96" s="69">
        <v>153.04</v>
      </c>
      <c r="D96" s="69">
        <v>150.22</v>
      </c>
      <c r="E96" s="165">
        <v>211.25</v>
      </c>
      <c r="F96" s="19">
        <v>140.32</v>
      </c>
      <c r="G96" s="20"/>
      <c r="H96" s="21"/>
      <c r="I96" s="24"/>
    </row>
    <row r="97" spans="2:9">
      <c r="B97" s="162">
        <v>52</v>
      </c>
      <c r="C97" s="69">
        <v>151.28</v>
      </c>
      <c r="D97" s="69">
        <v>150.06</v>
      </c>
      <c r="E97" s="165">
        <v>204.38</v>
      </c>
      <c r="F97" s="19">
        <v>141.6</v>
      </c>
      <c r="G97" s="20"/>
      <c r="H97" s="21"/>
      <c r="I97" s="24"/>
    </row>
    <row r="98" spans="2:9">
      <c r="B98" s="162">
        <v>53</v>
      </c>
      <c r="C98" s="69"/>
      <c r="D98" s="69"/>
      <c r="E98" s="71"/>
      <c r="F98" s="71">
        <v>139.79</v>
      </c>
      <c r="G98" s="71"/>
      <c r="H98" s="71"/>
      <c r="I98" s="71"/>
    </row>
    <row r="100" spans="2:9">
      <c r="C100" s="4"/>
    </row>
    <row r="101" spans="2:9">
      <c r="B101" s="4" t="s">
        <v>29</v>
      </c>
    </row>
  </sheetData>
  <conditionalFormatting sqref="I5:I10">
    <cfRule type="cellIs" dxfId="43" priority="32" stopIfTrue="1" operator="lessThan">
      <formula>0</formula>
    </cfRule>
  </conditionalFormatting>
  <conditionalFormatting sqref="I4 B65 D64 B58 D57">
    <cfRule type="cellIs" dxfId="42" priority="33" stopIfTrue="1" operator="lessThanOrEqual">
      <formula>0</formula>
    </cfRule>
  </conditionalFormatting>
  <conditionalFormatting sqref="H46">
    <cfRule type="cellIs" dxfId="41" priority="20" stopIfTrue="1" operator="lessThanOrEqual">
      <formula>0</formula>
    </cfRule>
  </conditionalFormatting>
  <conditionalFormatting sqref="I46:I58 I60:I97">
    <cfRule type="cellIs" dxfId="40" priority="18" stopIfTrue="1" operator="lessThan">
      <formula>0</formula>
    </cfRule>
  </conditionalFormatting>
  <conditionalFormatting sqref="F46:F48">
    <cfRule type="cellIs" dxfId="39" priority="26" stopIfTrue="1" operator="greaterThanOrEqual">
      <formula>0</formula>
    </cfRule>
    <cfRule type="cellIs" dxfId="38" priority="27" stopIfTrue="1" operator="lessThan">
      <formula>0</formula>
    </cfRule>
  </conditionalFormatting>
  <conditionalFormatting sqref="G46:G58 G60:G97">
    <cfRule type="cellIs" dxfId="37" priority="28" stopIfTrue="1" operator="lessThanOrEqual">
      <formula>0</formula>
    </cfRule>
  </conditionalFormatting>
  <conditionalFormatting sqref="F50:F97">
    <cfRule type="cellIs" dxfId="36" priority="24" stopIfTrue="1" operator="greaterThanOrEqual">
      <formula>0</formula>
    </cfRule>
    <cfRule type="cellIs" dxfId="35" priority="25" stopIfTrue="1" operator="lessThan">
      <formula>0</formula>
    </cfRule>
  </conditionalFormatting>
  <conditionalFormatting sqref="F49">
    <cfRule type="cellIs" dxfId="34" priority="22" stopIfTrue="1" operator="greaterThanOrEqual">
      <formula>0</formula>
    </cfRule>
    <cfRule type="cellIs" dxfId="33" priority="23" stopIfTrue="1" operator="lessThan">
      <formula>0</formula>
    </cfRule>
  </conditionalFormatting>
  <conditionalFormatting sqref="H46:H58 H60:H97">
    <cfRule type="cellIs" dxfId="32" priority="21" stopIfTrue="1" operator="lessThan">
      <formula>0</formula>
    </cfRule>
  </conditionalFormatting>
  <conditionalFormatting sqref="H47:H58 H60:H97">
    <cfRule type="cellIs" dxfId="31" priority="19" stopIfTrue="1" operator="lessThanOrEqual">
      <formula>0</formula>
    </cfRule>
  </conditionalFormatting>
  <conditionalFormatting sqref="B64 B57">
    <cfRule type="cellIs" dxfId="30" priority="8" stopIfTrue="1" operator="lessThanOrEqual">
      <formula>0</formula>
    </cfRule>
  </conditionalFormatting>
  <conditionalFormatting sqref="I11">
    <cfRule type="cellIs" dxfId="29" priority="7" stopIfTrue="1" operator="lessThan">
      <formula>0</formula>
    </cfRule>
  </conditionalFormatting>
  <conditionalFormatting sqref="I12:I17">
    <cfRule type="cellIs" dxfId="28" priority="6" stopIfTrue="1" operator="lessThan">
      <formula>0</formula>
    </cfRule>
  </conditionalFormatting>
  <conditionalFormatting sqref="I18">
    <cfRule type="cellIs" dxfId="27" priority="5" stopIfTrue="1" operator="lessThan">
      <formula>0</formula>
    </cfRule>
  </conditionalFormatting>
  <conditionalFormatting sqref="I59">
    <cfRule type="cellIs" dxfId="26" priority="1" stopIfTrue="1" operator="lessThan">
      <formula>0</formula>
    </cfRule>
  </conditionalFormatting>
  <conditionalFormatting sqref="G59">
    <cfRule type="cellIs" dxfId="25" priority="4" stopIfTrue="1" operator="lessThanOrEqual">
      <formula>0</formula>
    </cfRule>
  </conditionalFormatting>
  <conditionalFormatting sqref="H59">
    <cfRule type="cellIs" dxfId="24" priority="3" stopIfTrue="1" operator="lessThan">
      <formula>0</formula>
    </cfRule>
  </conditionalFormatting>
  <conditionalFormatting sqref="H59">
    <cfRule type="cellIs" dxfId="23" priority="2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O25" sqref="O25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58" t="s">
        <v>105</v>
      </c>
    </row>
    <row r="2" spans="2:9" ht="15.75" thickBot="1"/>
    <row r="3" spans="2:9" ht="25.5" thickBot="1">
      <c r="C3" s="55" t="s">
        <v>11</v>
      </c>
      <c r="D3" s="56" t="s">
        <v>97</v>
      </c>
      <c r="E3" s="56" t="s">
        <v>18</v>
      </c>
      <c r="F3" s="57" t="s">
        <v>19</v>
      </c>
      <c r="G3" s="58" t="s">
        <v>15</v>
      </c>
      <c r="H3" s="59" t="s">
        <v>16</v>
      </c>
    </row>
    <row r="4" spans="2:9" ht="15.75" thickBot="1">
      <c r="B4" s="72">
        <v>2021</v>
      </c>
      <c r="C4" s="182">
        <v>1</v>
      </c>
      <c r="D4" s="75">
        <v>88</v>
      </c>
      <c r="E4" s="74">
        <v>9149</v>
      </c>
      <c r="F4" s="75">
        <v>122.33</v>
      </c>
      <c r="G4" s="3"/>
      <c r="H4" s="183"/>
      <c r="I4" t="s">
        <v>34</v>
      </c>
    </row>
    <row r="5" spans="2:9">
      <c r="C5" s="182">
        <v>2</v>
      </c>
      <c r="D5" s="75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83">
        <f t="shared" ref="H5" si="1">(F5/F4)-1</f>
        <v>1.1607945720591761E-2</v>
      </c>
    </row>
    <row r="6" spans="2:9">
      <c r="C6" s="182">
        <v>3</v>
      </c>
      <c r="D6" s="75">
        <v>73</v>
      </c>
      <c r="E6" s="6">
        <v>7657</v>
      </c>
      <c r="F6" s="3">
        <v>121.69</v>
      </c>
      <c r="G6" s="3">
        <v>-2.0600000000000023</v>
      </c>
      <c r="H6" s="183">
        <v>-1.6646464646464687E-2</v>
      </c>
    </row>
    <row r="7" spans="2:9">
      <c r="C7" s="182">
        <v>4</v>
      </c>
      <c r="D7" s="75">
        <v>68</v>
      </c>
      <c r="E7" s="6">
        <v>7056</v>
      </c>
      <c r="F7" s="3">
        <v>121.64</v>
      </c>
      <c r="G7" s="3">
        <v>-4.9999999999997158E-2</v>
      </c>
      <c r="H7" s="183">
        <v>-4.1088010518530727E-4</v>
      </c>
    </row>
    <row r="8" spans="2:9">
      <c r="C8" s="182">
        <v>5</v>
      </c>
      <c r="D8" s="75">
        <v>93</v>
      </c>
      <c r="E8" s="6">
        <v>9821</v>
      </c>
      <c r="F8" s="3">
        <v>119.11</v>
      </c>
      <c r="G8" s="3">
        <v>-2.5300000000000011</v>
      </c>
      <c r="H8" s="183">
        <v>-2.0799079250246599E-2</v>
      </c>
    </row>
    <row r="9" spans="2:9">
      <c r="C9" s="182">
        <v>6</v>
      </c>
      <c r="D9" s="75">
        <v>73</v>
      </c>
      <c r="E9" s="6">
        <v>7729</v>
      </c>
      <c r="F9" s="3">
        <v>122.59</v>
      </c>
      <c r="G9" s="3">
        <v>3.480000000000004</v>
      </c>
      <c r="H9" s="183">
        <v>2.9216690454201943E-2</v>
      </c>
    </row>
    <row r="10" spans="2:9">
      <c r="C10" s="182">
        <v>7</v>
      </c>
      <c r="D10" s="75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83">
        <f t="shared" ref="H10" si="3">(F10/F9)-1</f>
        <v>5.0167224080267525E-2</v>
      </c>
    </row>
    <row r="11" spans="2:9">
      <c r="C11" s="182">
        <v>8</v>
      </c>
      <c r="D11" s="75">
        <v>75</v>
      </c>
      <c r="E11" s="6">
        <v>7664</v>
      </c>
      <c r="F11" s="3">
        <v>129.72</v>
      </c>
      <c r="G11" s="3">
        <v>0.97999999999998977</v>
      </c>
      <c r="H11" s="183">
        <v>7.6122417275128473E-3</v>
      </c>
    </row>
    <row r="12" spans="2:9">
      <c r="C12" s="182">
        <v>9</v>
      </c>
      <c r="D12" s="75">
        <v>69</v>
      </c>
      <c r="E12" s="6">
        <v>7297</v>
      </c>
      <c r="F12" s="3">
        <v>139.65</v>
      </c>
      <c r="G12" s="3">
        <v>9.9300000000000068</v>
      </c>
      <c r="H12" s="183">
        <v>7.6549491211840959E-2</v>
      </c>
    </row>
    <row r="13" spans="2:9">
      <c r="C13" s="182">
        <v>10</v>
      </c>
      <c r="D13" s="75">
        <v>131</v>
      </c>
      <c r="E13" s="6">
        <v>13355</v>
      </c>
      <c r="F13" s="3">
        <v>147.85759865219018</v>
      </c>
      <c r="G13" s="3">
        <v>8.2075986521901712</v>
      </c>
      <c r="H13" s="183">
        <v>5.8772636249124099E-2</v>
      </c>
    </row>
    <row r="14" spans="2:9">
      <c r="C14" s="182">
        <v>11</v>
      </c>
      <c r="D14" s="75">
        <v>91</v>
      </c>
      <c r="E14" s="6">
        <v>9521</v>
      </c>
      <c r="F14" s="3">
        <v>153.61000000000001</v>
      </c>
      <c r="G14" s="3">
        <v>5.7524013478098368</v>
      </c>
      <c r="H14" s="183">
        <v>3.8905009957191261E-2</v>
      </c>
    </row>
    <row r="15" spans="2:9">
      <c r="C15" s="182">
        <v>12</v>
      </c>
      <c r="D15" s="75">
        <v>135</v>
      </c>
      <c r="E15" s="6">
        <v>14048</v>
      </c>
      <c r="F15" s="3">
        <v>153.81</v>
      </c>
      <c r="G15" s="3">
        <v>0.19999999999998863</v>
      </c>
      <c r="H15" s="183">
        <v>1.3019985678015544E-3</v>
      </c>
    </row>
    <row r="16" spans="2:9">
      <c r="C16" s="182">
        <v>13</v>
      </c>
      <c r="D16" s="75">
        <v>142</v>
      </c>
      <c r="E16" s="6">
        <v>14923</v>
      </c>
      <c r="F16" s="3">
        <v>152.79</v>
      </c>
      <c r="G16" s="3">
        <v>-1.0200000000000102</v>
      </c>
      <c r="H16" s="183">
        <v>-6.6315584162278673E-3</v>
      </c>
    </row>
    <row r="17" spans="3:8">
      <c r="C17" s="182">
        <v>14</v>
      </c>
      <c r="D17" s="75">
        <v>52</v>
      </c>
      <c r="E17" s="6">
        <v>5459</v>
      </c>
      <c r="F17" s="3">
        <v>148.75</v>
      </c>
      <c r="G17" s="3">
        <v>-4.039999999999992</v>
      </c>
      <c r="H17" s="183">
        <v>-2.6441521041952964E-2</v>
      </c>
    </row>
    <row r="18" spans="3:8">
      <c r="D18" s="168"/>
      <c r="E18" s="65"/>
      <c r="F18" s="66"/>
      <c r="G18" s="66"/>
      <c r="H18" s="67"/>
    </row>
    <row r="19" spans="3:8">
      <c r="C19" t="s">
        <v>103</v>
      </c>
    </row>
  </sheetData>
  <conditionalFormatting sqref="H4">
    <cfRule type="cellIs" dxfId="22" priority="6" stopIfTrue="1" operator="lessThan">
      <formula>0</formula>
    </cfRule>
  </conditionalFormatting>
  <conditionalFormatting sqref="H5">
    <cfRule type="cellIs" dxfId="21" priority="5" stopIfTrue="1" operator="lessThan">
      <formula>0</formula>
    </cfRule>
  </conditionalFormatting>
  <conditionalFormatting sqref="H6:H9">
    <cfRule type="cellIs" dxfId="20" priority="4" stopIfTrue="1" operator="lessThan">
      <formula>0</formula>
    </cfRule>
  </conditionalFormatting>
  <conditionalFormatting sqref="H3">
    <cfRule type="cellIs" dxfId="19" priority="3" stopIfTrue="1" operator="lessThanOrEqual">
      <formula>0</formula>
    </cfRule>
  </conditionalFormatting>
  <conditionalFormatting sqref="H10:H16 H18">
    <cfRule type="cellIs" dxfId="18" priority="2" stopIfTrue="1" operator="lessThan">
      <formula>0</formula>
    </cfRule>
  </conditionalFormatting>
  <conditionalFormatting sqref="H17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4" sqref="C4:H1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5" t="s">
        <v>11</v>
      </c>
      <c r="D3" s="56" t="s">
        <v>97</v>
      </c>
      <c r="E3" s="56" t="s">
        <v>18</v>
      </c>
      <c r="F3" s="57" t="s">
        <v>19</v>
      </c>
      <c r="G3" s="58" t="s">
        <v>15</v>
      </c>
      <c r="H3" s="59" t="s">
        <v>16</v>
      </c>
    </row>
    <row r="4" spans="2:9" ht="15.75" thickBot="1">
      <c r="B4" s="72">
        <v>2021</v>
      </c>
      <c r="C4" s="182">
        <v>1</v>
      </c>
      <c r="D4" s="75">
        <v>9</v>
      </c>
      <c r="E4" s="75">
        <v>940</v>
      </c>
      <c r="F4" s="75">
        <v>106.84</v>
      </c>
      <c r="G4" s="3"/>
      <c r="H4" s="183"/>
      <c r="I4" t="s">
        <v>34</v>
      </c>
    </row>
    <row r="5" spans="2:9">
      <c r="C5" s="182">
        <v>2</v>
      </c>
      <c r="D5" s="74">
        <v>5</v>
      </c>
      <c r="E5" s="75">
        <v>532</v>
      </c>
      <c r="F5" s="75">
        <v>107.73</v>
      </c>
      <c r="G5" s="3">
        <f t="shared" ref="G5" si="0">F5-F4</f>
        <v>0.89000000000000057</v>
      </c>
      <c r="H5" s="183">
        <f t="shared" ref="H5" si="1">(F5/F4)-1</f>
        <v>8.3302134032197106E-3</v>
      </c>
    </row>
    <row r="6" spans="2:9">
      <c r="C6" s="182">
        <v>3</v>
      </c>
      <c r="D6" s="74">
        <v>3</v>
      </c>
      <c r="E6" s="75">
        <v>334</v>
      </c>
      <c r="F6" s="75">
        <v>107.99</v>
      </c>
      <c r="G6" s="3">
        <v>0.25999999999999091</v>
      </c>
      <c r="H6" s="183">
        <v>2.4134410099321268E-3</v>
      </c>
    </row>
    <row r="7" spans="2:9">
      <c r="C7" s="182">
        <v>4</v>
      </c>
      <c r="D7" s="74">
        <v>6</v>
      </c>
      <c r="E7" s="75">
        <v>604</v>
      </c>
      <c r="F7" s="75">
        <v>113.77</v>
      </c>
      <c r="G7" s="3">
        <v>5.7800000000000011</v>
      </c>
      <c r="H7" s="183">
        <v>5.3523474395777315E-2</v>
      </c>
    </row>
    <row r="8" spans="2:9">
      <c r="C8" s="182">
        <v>5</v>
      </c>
      <c r="D8" s="74">
        <v>2</v>
      </c>
      <c r="E8" s="75">
        <v>217</v>
      </c>
      <c r="F8" s="75">
        <v>104.08</v>
      </c>
      <c r="G8" s="3">
        <v>-9.6899999999999977</v>
      </c>
      <c r="H8" s="183">
        <v>-8.5171837918607718E-2</v>
      </c>
    </row>
    <row r="9" spans="2:9">
      <c r="C9" s="182">
        <v>6</v>
      </c>
      <c r="D9" s="74">
        <v>2</v>
      </c>
      <c r="E9" s="75">
        <v>218</v>
      </c>
      <c r="F9" s="75">
        <v>98.9</v>
      </c>
      <c r="G9" s="3">
        <v>-5.1799999999999926</v>
      </c>
      <c r="H9" s="183">
        <v>-4.9769408147578686E-2</v>
      </c>
    </row>
    <row r="10" spans="2:9">
      <c r="C10" s="182">
        <v>7</v>
      </c>
      <c r="D10" s="74">
        <v>1</v>
      </c>
      <c r="E10" s="75">
        <v>106</v>
      </c>
      <c r="F10" s="75">
        <v>109.91</v>
      </c>
      <c r="G10" s="3">
        <f t="shared" ref="G10" si="2">F10-F9</f>
        <v>11.009999999999991</v>
      </c>
      <c r="H10" s="183">
        <f t="shared" ref="H10" si="3">(F10/F9)-1</f>
        <v>0.11132457027300302</v>
      </c>
    </row>
    <row r="11" spans="2:9">
      <c r="C11" s="182">
        <v>8</v>
      </c>
      <c r="D11" s="74">
        <v>6</v>
      </c>
      <c r="E11" s="75">
        <v>535</v>
      </c>
      <c r="F11" s="75">
        <v>119.56</v>
      </c>
      <c r="G11" s="3">
        <v>9.6500000000000057</v>
      </c>
      <c r="H11" s="183">
        <v>8.7799108361386713E-2</v>
      </c>
    </row>
    <row r="12" spans="2:9">
      <c r="C12" s="182">
        <v>9</v>
      </c>
      <c r="D12" s="74">
        <v>5</v>
      </c>
      <c r="E12" s="75">
        <v>530</v>
      </c>
      <c r="F12" s="75">
        <v>128.66999999999999</v>
      </c>
      <c r="G12" s="3">
        <v>9.1099999999999852</v>
      </c>
      <c r="H12" s="183">
        <v>7.6196052191368269E-2</v>
      </c>
    </row>
    <row r="13" spans="2:9">
      <c r="C13" s="182">
        <v>10</v>
      </c>
      <c r="D13" s="74">
        <v>16</v>
      </c>
      <c r="E13" s="75">
        <v>1673</v>
      </c>
      <c r="F13" s="175">
        <v>135.92799760908545</v>
      </c>
      <c r="G13" s="3">
        <v>7.2579976090854643</v>
      </c>
      <c r="H13" s="183">
        <v>5.6407846499459513E-2</v>
      </c>
    </row>
    <row r="14" spans="2:9">
      <c r="C14" s="182">
        <v>11</v>
      </c>
      <c r="D14" s="74">
        <v>3</v>
      </c>
      <c r="E14" s="75">
        <v>318</v>
      </c>
      <c r="F14" s="175">
        <v>142.79</v>
      </c>
      <c r="G14" s="3">
        <v>6.8620023909145402</v>
      </c>
      <c r="H14" s="183">
        <v>5.048262691729577E-2</v>
      </c>
    </row>
    <row r="15" spans="2:9">
      <c r="C15" s="182">
        <v>12</v>
      </c>
      <c r="D15" s="74">
        <v>12</v>
      </c>
      <c r="E15" s="75">
        <v>1328</v>
      </c>
      <c r="F15" s="175">
        <v>139.08000000000001</v>
      </c>
      <c r="G15" s="3">
        <v>-3.7099999999999795</v>
      </c>
      <c r="H15" s="183">
        <v>-2.5982211639470454E-2</v>
      </c>
    </row>
    <row r="16" spans="2:9">
      <c r="C16" s="182">
        <v>13</v>
      </c>
      <c r="D16" s="74">
        <v>7</v>
      </c>
      <c r="E16" s="75">
        <v>755</v>
      </c>
      <c r="F16" s="175">
        <v>135.91999999999999</v>
      </c>
      <c r="G16" s="3">
        <v>-3.160000000000025</v>
      </c>
      <c r="H16" s="183">
        <v>-2.2720736266896968E-2</v>
      </c>
    </row>
    <row r="17" spans="3:8">
      <c r="E17" s="169"/>
      <c r="F17" s="169"/>
      <c r="G17" s="66"/>
      <c r="H17" s="67"/>
    </row>
    <row r="18" spans="3:8">
      <c r="C18" t="s">
        <v>104</v>
      </c>
    </row>
  </sheetData>
  <conditionalFormatting sqref="H4">
    <cfRule type="cellIs" dxfId="16" priority="5" stopIfTrue="1" operator="lessThan">
      <formula>0</formula>
    </cfRule>
  </conditionalFormatting>
  <conditionalFormatting sqref="H5">
    <cfRule type="cellIs" dxfId="15" priority="4" stopIfTrue="1" operator="lessThan">
      <formula>0</formula>
    </cfRule>
  </conditionalFormatting>
  <conditionalFormatting sqref="H6:H9">
    <cfRule type="cellIs" dxfId="14" priority="3" stopIfTrue="1" operator="lessThan">
      <formula>0</formula>
    </cfRule>
  </conditionalFormatting>
  <conditionalFormatting sqref="H3">
    <cfRule type="cellIs" dxfId="13" priority="2" stopIfTrue="1" operator="lessThanOrEqual">
      <formula>0</formula>
    </cfRule>
  </conditionalFormatting>
  <conditionalFormatting sqref="H10:H17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workbookViewId="0">
      <selection activeCell="E27" sqref="E2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107</v>
      </c>
    </row>
    <row r="2" spans="2:8" ht="15.75" thickBot="1"/>
    <row r="3" spans="2:8" ht="24.75">
      <c r="C3" s="49" t="s">
        <v>11</v>
      </c>
      <c r="D3" s="177" t="s">
        <v>97</v>
      </c>
      <c r="E3" s="177" t="s">
        <v>18</v>
      </c>
      <c r="F3" s="178" t="s">
        <v>19</v>
      </c>
      <c r="G3" s="179" t="s">
        <v>15</v>
      </c>
      <c r="H3" s="180" t="s">
        <v>16</v>
      </c>
    </row>
    <row r="4" spans="2:8">
      <c r="C4" s="43">
        <v>10</v>
      </c>
      <c r="D4" s="74">
        <v>1</v>
      </c>
      <c r="E4" s="75">
        <v>98</v>
      </c>
      <c r="F4" s="175">
        <v>140.9</v>
      </c>
      <c r="G4" s="3" t="s">
        <v>89</v>
      </c>
      <c r="H4" s="11"/>
    </row>
    <row r="5" spans="2:8" ht="15.75" thickBot="1">
      <c r="C5" s="153">
        <v>12</v>
      </c>
      <c r="D5" s="174">
        <v>1</v>
      </c>
      <c r="E5" s="173">
        <v>111</v>
      </c>
      <c r="F5" s="176">
        <v>122.73</v>
      </c>
      <c r="G5" s="155" t="s">
        <v>89</v>
      </c>
      <c r="H5" s="156"/>
    </row>
    <row r="6" spans="2:8">
      <c r="C6" t="s">
        <v>106</v>
      </c>
    </row>
  </sheetData>
  <conditionalFormatting sqref="H4:H5">
    <cfRule type="cellIs" dxfId="11" priority="5" stopIfTrue="1" operator="lessThan">
      <formula>0</formula>
    </cfRule>
  </conditionalFormatting>
  <conditionalFormatting sqref="H3">
    <cfRule type="cellIs" dxfId="10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workbookViewId="0">
      <selection activeCell="E28" sqref="E28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58" t="s">
        <v>96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86" t="s">
        <v>11</v>
      </c>
      <c r="D5" s="177" t="s">
        <v>12</v>
      </c>
      <c r="E5" s="177" t="s">
        <v>13</v>
      </c>
      <c r="F5" s="177" t="s">
        <v>35</v>
      </c>
      <c r="G5" s="178" t="s">
        <v>36</v>
      </c>
      <c r="H5" s="178" t="s">
        <v>108</v>
      </c>
      <c r="I5" s="178"/>
      <c r="J5" s="178" t="s">
        <v>14</v>
      </c>
      <c r="K5" s="178"/>
      <c r="L5" s="179" t="s">
        <v>15</v>
      </c>
      <c r="M5" s="180" t="s">
        <v>16</v>
      </c>
    </row>
    <row r="6" spans="2:13" ht="15.75" thickBot="1">
      <c r="B6" s="170">
        <v>2021</v>
      </c>
      <c r="C6" s="187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84">
        <v>1</v>
      </c>
      <c r="J6" s="5">
        <v>309019</v>
      </c>
      <c r="K6" s="185" t="s">
        <v>17</v>
      </c>
      <c r="L6" s="5"/>
      <c r="M6" s="11"/>
    </row>
    <row r="7" spans="2:13">
      <c r="B7" s="7"/>
      <c r="C7" s="187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84">
        <v>2</v>
      </c>
      <c r="J7" s="5">
        <v>296993</v>
      </c>
      <c r="K7" s="185" t="s">
        <v>17</v>
      </c>
      <c r="L7" s="5">
        <v>-12026</v>
      </c>
      <c r="M7" s="11">
        <v>-3.891670091483046E-2</v>
      </c>
    </row>
    <row r="8" spans="2:13">
      <c r="B8" s="2"/>
      <c r="C8" s="187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84">
        <v>3</v>
      </c>
      <c r="J8" s="5">
        <f>SUM(D8:H8)</f>
        <v>293464</v>
      </c>
      <c r="K8" s="185" t="s">
        <v>17</v>
      </c>
      <c r="L8" s="5">
        <v>-3529</v>
      </c>
      <c r="M8" s="11">
        <v>-1.1882434939543995E-2</v>
      </c>
    </row>
    <row r="9" spans="2:13">
      <c r="B9" s="2"/>
      <c r="C9" s="187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84">
        <v>4</v>
      </c>
      <c r="J9" s="5">
        <v>271962</v>
      </c>
      <c r="K9" s="185" t="s">
        <v>17</v>
      </c>
      <c r="L9" s="5">
        <v>-21502</v>
      </c>
      <c r="M9" s="11">
        <v>-7.3269634435569664E-2</v>
      </c>
    </row>
    <row r="10" spans="2:13">
      <c r="B10" s="2"/>
      <c r="C10" s="187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84">
        <v>5</v>
      </c>
      <c r="J10" s="5">
        <v>253385</v>
      </c>
      <c r="K10" s="185" t="s">
        <v>17</v>
      </c>
      <c r="L10" s="5">
        <v>-18577</v>
      </c>
      <c r="M10" s="11">
        <v>-6.8307337054441475E-2</v>
      </c>
    </row>
    <row r="11" spans="2:13">
      <c r="B11" s="2"/>
      <c r="C11" s="187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84">
        <v>6</v>
      </c>
      <c r="J11" s="5">
        <v>268811</v>
      </c>
      <c r="K11" s="185" t="s">
        <v>17</v>
      </c>
      <c r="L11" s="5">
        <v>15426</v>
      </c>
      <c r="M11" s="11">
        <v>6.087968901079388E-2</v>
      </c>
    </row>
    <row r="12" spans="2:13">
      <c r="C12" s="187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84">
        <v>7</v>
      </c>
      <c r="J12" s="5">
        <f>SUM(D12:H12)</f>
        <v>263315</v>
      </c>
      <c r="K12" s="185" t="s">
        <v>17</v>
      </c>
      <c r="L12" s="5">
        <f t="shared" ref="L12:L13" si="0">J12-J11</f>
        <v>-5496</v>
      </c>
      <c r="M12" s="11">
        <f t="shared" ref="M12:M13" si="1">(J12/J11)-1</f>
        <v>-2.044559188426065E-2</v>
      </c>
    </row>
    <row r="13" spans="2:13">
      <c r="C13" s="187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84">
        <v>8</v>
      </c>
      <c r="J13" s="5">
        <f>SUM(D13:H13)</f>
        <v>283387</v>
      </c>
      <c r="K13" s="185" t="s">
        <v>17</v>
      </c>
      <c r="L13" s="5">
        <f t="shared" si="0"/>
        <v>20072</v>
      </c>
      <c r="M13" s="11">
        <f t="shared" si="1"/>
        <v>7.6228091829178002E-2</v>
      </c>
    </row>
    <row r="14" spans="2:13">
      <c r="C14" s="187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84">
        <v>9</v>
      </c>
      <c r="J14" s="5">
        <v>251698</v>
      </c>
      <c r="K14" s="185" t="s">
        <v>17</v>
      </c>
      <c r="L14" s="5">
        <v>-31689</v>
      </c>
      <c r="M14" s="11">
        <v>-0.11182234894331777</v>
      </c>
    </row>
    <row r="15" spans="2:13">
      <c r="C15" s="187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84">
        <v>10</v>
      </c>
      <c r="J15" s="5">
        <v>290739</v>
      </c>
      <c r="K15" s="185" t="s">
        <v>17</v>
      </c>
      <c r="L15" s="5">
        <v>39041</v>
      </c>
      <c r="M15" s="11">
        <v>0.15511048955494289</v>
      </c>
    </row>
    <row r="16" spans="2:13">
      <c r="C16" s="187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84">
        <v>11</v>
      </c>
      <c r="J16" s="5">
        <v>269510</v>
      </c>
      <c r="K16" s="185" t="s">
        <v>17</v>
      </c>
      <c r="L16" s="5">
        <v>-21229</v>
      </c>
      <c r="M16" s="11">
        <v>-7.3017379849280584E-2</v>
      </c>
    </row>
    <row r="17" spans="3:13">
      <c r="C17" s="187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84">
        <v>12</v>
      </c>
      <c r="J17" s="5">
        <v>298722</v>
      </c>
      <c r="K17" s="185" t="s">
        <v>17</v>
      </c>
      <c r="L17" s="5">
        <v>29212</v>
      </c>
      <c r="M17" s="11">
        <v>0.1083892990983637</v>
      </c>
    </row>
    <row r="18" spans="3:13" ht="15.75" thickBot="1">
      <c r="C18" s="188">
        <v>13</v>
      </c>
      <c r="D18" s="154">
        <f>'[1]cena_zakol_2021 (E)'!BO32</f>
        <v>93359</v>
      </c>
      <c r="E18" s="157">
        <f>'[1]cena_zakol_2020 (S)'!BN32</f>
        <v>192422</v>
      </c>
      <c r="F18" s="154">
        <v>14923</v>
      </c>
      <c r="G18" s="189">
        <v>755</v>
      </c>
      <c r="H18" s="157"/>
      <c r="I18" s="190">
        <v>13</v>
      </c>
      <c r="J18" s="157">
        <f t="shared" ref="J18" si="2">SUM(D18:H18)</f>
        <v>301459</v>
      </c>
      <c r="K18" s="191" t="s">
        <v>17</v>
      </c>
      <c r="L18" s="157">
        <f t="shared" ref="L18" si="3">J18-J17</f>
        <v>2737</v>
      </c>
      <c r="M18" s="156">
        <f t="shared" ref="M18" si="4">(J18/J17)-1</f>
        <v>9.1623650082686137E-3</v>
      </c>
    </row>
    <row r="19" spans="3:13" ht="15.75" thickBot="1">
      <c r="C19" s="188">
        <v>14</v>
      </c>
      <c r="D19" s="154">
        <v>45801</v>
      </c>
      <c r="E19" s="157">
        <v>193095</v>
      </c>
      <c r="F19" s="154">
        <v>5459</v>
      </c>
      <c r="G19" s="189">
        <v>0</v>
      </c>
      <c r="H19" s="157"/>
      <c r="I19" s="190">
        <v>14</v>
      </c>
      <c r="J19" s="157">
        <v>244355</v>
      </c>
      <c r="K19" s="191" t="s">
        <v>17</v>
      </c>
      <c r="L19" s="157">
        <v>-57104</v>
      </c>
      <c r="M19" s="156">
        <v>-0.18942542767009773</v>
      </c>
    </row>
  </sheetData>
  <conditionalFormatting sqref="M6:M11">
    <cfRule type="cellIs" dxfId="9" priority="10" stopIfTrue="1" operator="lessThan">
      <formula>0</formula>
    </cfRule>
  </conditionalFormatting>
  <conditionalFormatting sqref="M5">
    <cfRule type="cellIs" dxfId="8" priority="13" stopIfTrue="1" operator="lessThanOrEqual">
      <formula>0</formula>
    </cfRule>
  </conditionalFormatting>
  <conditionalFormatting sqref="M12">
    <cfRule type="cellIs" dxfId="7" priority="8" stopIfTrue="1" operator="lessThan">
      <formula>0</formula>
    </cfRule>
  </conditionalFormatting>
  <conditionalFormatting sqref="M13">
    <cfRule type="cellIs" dxfId="6" priority="7" stopIfTrue="1" operator="lessThan">
      <formula>0</formula>
    </cfRule>
  </conditionalFormatting>
  <conditionalFormatting sqref="M14">
    <cfRule type="cellIs" dxfId="5" priority="6" stopIfTrue="1" operator="lessThan">
      <formula>0</formula>
    </cfRule>
  </conditionalFormatting>
  <conditionalFormatting sqref="M15">
    <cfRule type="cellIs" dxfId="4" priority="5" stopIfTrue="1" operator="lessThan">
      <formula>0</formula>
    </cfRule>
  </conditionalFormatting>
  <conditionalFormatting sqref="M16">
    <cfRule type="cellIs" dxfId="3" priority="4" stopIfTrue="1" operator="lessThan">
      <formula>0</formula>
    </cfRule>
  </conditionalFormatting>
  <conditionalFormatting sqref="M17">
    <cfRule type="cellIs" dxfId="2" priority="3" stopIfTrue="1" operator="lessThan">
      <formula>0</formula>
    </cfRule>
  </conditionalFormatting>
  <conditionalFormatting sqref="M18">
    <cfRule type="cellIs" dxfId="1" priority="2" stopIfTrue="1" operator="lessThan">
      <formula>0</formula>
    </cfRule>
  </conditionalFormatting>
  <conditionalFormatting sqref="M1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workbookViewId="0">
      <selection activeCell="H86" sqref="H86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58" t="s">
        <v>111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77"/>
      <c r="C7" s="78" t="s">
        <v>40</v>
      </c>
      <c r="D7" s="78" t="s">
        <v>15</v>
      </c>
      <c r="E7" s="78" t="s">
        <v>16</v>
      </c>
      <c r="F7" s="78" t="s">
        <v>41</v>
      </c>
      <c r="G7" s="78" t="s">
        <v>15</v>
      </c>
      <c r="H7" s="144" t="s">
        <v>16</v>
      </c>
    </row>
    <row r="8" spans="2:8" ht="15.75" thickBot="1">
      <c r="B8" s="79"/>
      <c r="C8" s="80" t="s">
        <v>42</v>
      </c>
      <c r="D8" s="81"/>
      <c r="E8" s="81"/>
      <c r="F8" s="80" t="s">
        <v>42</v>
      </c>
      <c r="G8" s="81"/>
      <c r="H8" s="145"/>
    </row>
    <row r="9" spans="2:8">
      <c r="B9" s="82" t="s">
        <v>43</v>
      </c>
      <c r="C9" s="83">
        <v>140.45000000000002</v>
      </c>
      <c r="D9" s="84">
        <v>0.18000000000000682</v>
      </c>
      <c r="E9" s="85">
        <v>1.2832394667428026E-3</v>
      </c>
      <c r="F9" s="86">
        <v>150.39000000000001</v>
      </c>
      <c r="G9" s="87">
        <v>0.27000000000001023</v>
      </c>
      <c r="H9" s="88">
        <v>1.7985611510791255E-3</v>
      </c>
    </row>
    <row r="10" spans="2:8">
      <c r="B10" s="82" t="s">
        <v>44</v>
      </c>
      <c r="C10" s="89">
        <v>176.32680000000002</v>
      </c>
      <c r="D10" s="90">
        <v>0.42950000000001864</v>
      </c>
      <c r="E10" s="91">
        <v>2.4417657348920763E-3</v>
      </c>
      <c r="F10" s="89" t="s">
        <v>89</v>
      </c>
      <c r="G10" s="90"/>
      <c r="H10" s="146"/>
    </row>
    <row r="11" spans="2:8">
      <c r="B11" s="82" t="s">
        <v>45</v>
      </c>
      <c r="C11" s="89">
        <v>139.40219999999999</v>
      </c>
      <c r="D11" s="90">
        <v>0.89479999999997517</v>
      </c>
      <c r="E11" s="91">
        <v>6.4603046479825288E-3</v>
      </c>
      <c r="F11" s="92">
        <v>143.19580000000002</v>
      </c>
      <c r="G11" s="93">
        <v>0.44250000000002387</v>
      </c>
      <c r="H11" s="94">
        <v>3.0997532106089576E-3</v>
      </c>
    </row>
    <row r="12" spans="2:8">
      <c r="B12" s="82" t="s">
        <v>46</v>
      </c>
      <c r="C12" s="89">
        <v>155.30160000000001</v>
      </c>
      <c r="D12" s="90">
        <v>1.7262000000000057</v>
      </c>
      <c r="E12" s="91">
        <v>1.1240081419289893E-2</v>
      </c>
      <c r="F12" s="92">
        <v>162.29349999999999</v>
      </c>
      <c r="G12" s="93">
        <v>1.0527999999999906</v>
      </c>
      <c r="H12" s="94">
        <v>6.5293688256127247E-3</v>
      </c>
    </row>
    <row r="13" spans="2:8">
      <c r="B13" s="82" t="s">
        <v>47</v>
      </c>
      <c r="C13" s="89">
        <v>155.71</v>
      </c>
      <c r="D13" s="90">
        <v>-0.10999999999998522</v>
      </c>
      <c r="E13" s="91">
        <v>-7.0594275446023147E-4</v>
      </c>
      <c r="F13" s="92">
        <v>158.97</v>
      </c>
      <c r="G13" s="93">
        <v>0.16999999999998749</v>
      </c>
      <c r="H13" s="94">
        <v>1.0705289672543472E-3</v>
      </c>
    </row>
    <row r="14" spans="2:8">
      <c r="B14" s="82" t="s">
        <v>48</v>
      </c>
      <c r="C14" s="89">
        <v>146.30000000000001</v>
      </c>
      <c r="D14" s="90">
        <v>4.3200000000000216</v>
      </c>
      <c r="E14" s="91">
        <v>3.0426820678969069E-2</v>
      </c>
      <c r="F14" s="89">
        <v>150.77000000000001</v>
      </c>
      <c r="G14" s="93">
        <v>2.8600000000000136</v>
      </c>
      <c r="H14" s="94">
        <v>1.9336082753025563E-2</v>
      </c>
    </row>
    <row r="15" spans="2:8">
      <c r="B15" s="82" t="s">
        <v>49</v>
      </c>
      <c r="C15" s="89" t="s">
        <v>89</v>
      </c>
      <c r="D15" s="90"/>
      <c r="E15" s="91"/>
      <c r="F15" s="89" t="s">
        <v>89</v>
      </c>
      <c r="G15" s="90"/>
      <c r="H15" s="146"/>
    </row>
    <row r="16" spans="2:8">
      <c r="B16" s="82" t="s">
        <v>50</v>
      </c>
      <c r="C16" s="89">
        <v>177.97</v>
      </c>
      <c r="D16" s="90">
        <v>6.6599999999999966</v>
      </c>
      <c r="E16" s="91">
        <v>3.8876889848812102E-2</v>
      </c>
      <c r="F16" s="92">
        <v>186.25</v>
      </c>
      <c r="G16" s="93">
        <v>6.6200000000000045</v>
      </c>
      <c r="H16" s="94">
        <v>3.6853532260758159E-2</v>
      </c>
    </row>
    <row r="17" spans="2:8">
      <c r="B17" s="82" t="s">
        <v>51</v>
      </c>
      <c r="C17" s="89">
        <v>147</v>
      </c>
      <c r="D17" s="90">
        <v>1</v>
      </c>
      <c r="E17" s="91">
        <v>6.8493150684931781E-3</v>
      </c>
      <c r="F17" s="92">
        <v>156</v>
      </c>
      <c r="G17" s="93">
        <v>2</v>
      </c>
      <c r="H17" s="94">
        <v>1.298701298701288E-2</v>
      </c>
    </row>
    <row r="18" spans="2:8">
      <c r="B18" s="82" t="s">
        <v>52</v>
      </c>
      <c r="C18" s="89">
        <v>147.4015</v>
      </c>
      <c r="D18" s="90">
        <v>0.59199999999998454</v>
      </c>
      <c r="E18" s="91">
        <v>4.0324365929995665E-3</v>
      </c>
      <c r="F18" s="92">
        <v>144.75990000000002</v>
      </c>
      <c r="G18" s="93">
        <v>2.9673000000000229</v>
      </c>
      <c r="H18" s="94">
        <v>2.0927044147579066E-2</v>
      </c>
    </row>
    <row r="19" spans="2:8">
      <c r="B19" s="82" t="s">
        <v>53</v>
      </c>
      <c r="C19" s="89">
        <v>159.12</v>
      </c>
      <c r="D19" s="90">
        <v>3.8499999999999943</v>
      </c>
      <c r="E19" s="91">
        <v>2.4795517485669993E-2</v>
      </c>
      <c r="F19" s="92">
        <v>160.04</v>
      </c>
      <c r="G19" s="90">
        <v>3.8999999999999773</v>
      </c>
      <c r="H19" s="146">
        <v>2.4977584219290305E-2</v>
      </c>
    </row>
    <row r="20" spans="2:8">
      <c r="B20" s="82" t="s">
        <v>54</v>
      </c>
      <c r="C20" s="89" t="s">
        <v>89</v>
      </c>
      <c r="D20" s="90"/>
      <c r="E20" s="91"/>
      <c r="F20" s="89" t="s">
        <v>89</v>
      </c>
      <c r="G20" s="90"/>
      <c r="H20" s="146"/>
    </row>
    <row r="21" spans="2:8">
      <c r="B21" s="82" t="s">
        <v>55</v>
      </c>
      <c r="C21" s="89">
        <v>171.22</v>
      </c>
      <c r="D21" s="90">
        <v>-0.52000000000001023</v>
      </c>
      <c r="E21" s="91">
        <v>-3.0278327704670316E-3</v>
      </c>
      <c r="F21" s="89" t="s">
        <v>89</v>
      </c>
      <c r="G21" s="90"/>
      <c r="H21" s="146"/>
    </row>
    <row r="22" spans="2:8">
      <c r="B22" s="82" t="s">
        <v>56</v>
      </c>
      <c r="C22" s="89">
        <v>168.11</v>
      </c>
      <c r="D22" s="90">
        <v>-0.1799999999999784</v>
      </c>
      <c r="E22" s="91">
        <v>-1.0695822687026846E-3</v>
      </c>
      <c r="F22" s="92">
        <v>163.1</v>
      </c>
      <c r="G22" s="93">
        <v>0.37000000000000455</v>
      </c>
      <c r="H22" s="94">
        <v>2.273704909973695E-3</v>
      </c>
    </row>
    <row r="23" spans="2:8">
      <c r="B23" s="82" t="s">
        <v>57</v>
      </c>
      <c r="C23" s="89">
        <v>158.64000000000001</v>
      </c>
      <c r="D23" s="90">
        <v>-1.339999999999975</v>
      </c>
      <c r="E23" s="91">
        <v>-8.3760470058755754E-3</v>
      </c>
      <c r="F23" s="92">
        <v>162.81</v>
      </c>
      <c r="G23" s="93">
        <v>0.18999999999999773</v>
      </c>
      <c r="H23" s="94">
        <v>1.1683679744187714E-3</v>
      </c>
    </row>
    <row r="24" spans="2:8">
      <c r="B24" s="82" t="s">
        <v>58</v>
      </c>
      <c r="C24" s="89">
        <v>152.4</v>
      </c>
      <c r="D24" s="90">
        <v>0.22999999999998977</v>
      </c>
      <c r="E24" s="91">
        <v>1.5114674377341153E-3</v>
      </c>
      <c r="F24" s="92">
        <v>159.28</v>
      </c>
      <c r="G24" s="93">
        <v>0.40999999999999659</v>
      </c>
      <c r="H24" s="94">
        <v>2.5807263800592395E-3</v>
      </c>
    </row>
    <row r="25" spans="2:8">
      <c r="B25" s="82" t="s">
        <v>59</v>
      </c>
      <c r="C25" s="89">
        <v>154.94030000000001</v>
      </c>
      <c r="D25" s="90">
        <v>0.10149999999998727</v>
      </c>
      <c r="E25" s="91">
        <v>6.5552045094641187E-4</v>
      </c>
      <c r="F25" s="92">
        <v>157.07910000000001</v>
      </c>
      <c r="G25" s="93">
        <v>-5.3599999999988768E-2</v>
      </c>
      <c r="H25" s="94">
        <v>-3.4111295739203129E-4</v>
      </c>
    </row>
    <row r="26" spans="2:8">
      <c r="B26" s="82" t="s">
        <v>60</v>
      </c>
      <c r="C26" s="89" t="s">
        <v>89</v>
      </c>
      <c r="D26" s="90"/>
      <c r="E26" s="91"/>
      <c r="F26" s="89" t="s">
        <v>89</v>
      </c>
      <c r="G26" s="90"/>
      <c r="H26" s="146"/>
    </row>
    <row r="27" spans="2:8">
      <c r="B27" s="82" t="s">
        <v>61</v>
      </c>
      <c r="C27" s="89">
        <v>148.32</v>
      </c>
      <c r="D27" s="90">
        <v>-8.0000000000012506E-2</v>
      </c>
      <c r="E27" s="91">
        <v>-5.3908355795151408E-4</v>
      </c>
      <c r="F27" s="92">
        <v>149.46</v>
      </c>
      <c r="G27" s="93">
        <v>-7.9999999999984084E-2</v>
      </c>
      <c r="H27" s="94">
        <v>-5.3497392002133104E-4</v>
      </c>
    </row>
    <row r="28" spans="2:8">
      <c r="B28" s="82" t="s">
        <v>62</v>
      </c>
      <c r="C28" s="89">
        <v>168.1</v>
      </c>
      <c r="D28" s="90">
        <v>1.1999999999999886</v>
      </c>
      <c r="E28" s="91">
        <v>7.1899340922707555E-3</v>
      </c>
      <c r="F28" s="92">
        <v>178.93</v>
      </c>
      <c r="G28" s="93">
        <v>0.78999999999999204</v>
      </c>
      <c r="H28" s="94">
        <v>4.4347142696754549E-3</v>
      </c>
    </row>
    <row r="29" spans="2:8">
      <c r="B29" s="82" t="s">
        <v>63</v>
      </c>
      <c r="C29" s="89">
        <v>149.93020000000001</v>
      </c>
      <c r="D29" s="90">
        <v>-2.0132999999999868</v>
      </c>
      <c r="E29" s="91">
        <v>-1.3250320020270601E-2</v>
      </c>
      <c r="F29" s="92">
        <v>151.61590000000001</v>
      </c>
      <c r="G29" s="93">
        <v>-2.2220000000000084</v>
      </c>
      <c r="H29" s="94">
        <v>-1.4443774908523888E-2</v>
      </c>
    </row>
    <row r="30" spans="2:8">
      <c r="B30" s="82" t="s">
        <v>64</v>
      </c>
      <c r="C30" s="89">
        <v>193</v>
      </c>
      <c r="D30" s="90">
        <v>6</v>
      </c>
      <c r="E30" s="91">
        <v>3.2085561497326109E-2</v>
      </c>
      <c r="F30" s="92">
        <v>194</v>
      </c>
      <c r="G30" s="93">
        <v>7</v>
      </c>
      <c r="H30" s="94">
        <v>3.7433155080213831E-2</v>
      </c>
    </row>
    <row r="31" spans="2:8">
      <c r="B31" s="82" t="s">
        <v>65</v>
      </c>
      <c r="C31" s="89">
        <v>148.57480000000001</v>
      </c>
      <c r="D31" s="90">
        <v>-0.3487999999999829</v>
      </c>
      <c r="E31" s="91">
        <v>-2.3421405338037715E-3</v>
      </c>
      <c r="F31" s="92">
        <v>147.86180000000002</v>
      </c>
      <c r="G31" s="93">
        <v>-1.9599999999999795</v>
      </c>
      <c r="H31" s="94">
        <v>-1.3082208330162715E-2</v>
      </c>
    </row>
    <row r="32" spans="2:8">
      <c r="B32" s="95" t="s">
        <v>66</v>
      </c>
      <c r="C32" s="89">
        <v>169.91</v>
      </c>
      <c r="D32" s="90">
        <v>-0.67000000000001592</v>
      </c>
      <c r="E32" s="91">
        <v>-3.9277758236605509E-3</v>
      </c>
      <c r="F32" s="92">
        <v>184.83</v>
      </c>
      <c r="G32" s="93">
        <v>-6.9999999999993179E-2</v>
      </c>
      <c r="H32" s="94">
        <v>-3.7858301784743364E-4</v>
      </c>
    </row>
    <row r="33" spans="1:100">
      <c r="B33" s="82" t="s">
        <v>67</v>
      </c>
      <c r="C33" s="89">
        <v>150.72999999999999</v>
      </c>
      <c r="D33" s="90">
        <v>-4.0000000000020464E-2</v>
      </c>
      <c r="E33" s="91">
        <v>-2.6530476885333609E-4</v>
      </c>
      <c r="F33" s="92">
        <v>151.27000000000001</v>
      </c>
      <c r="G33" s="93">
        <v>-0.44999999999998863</v>
      </c>
      <c r="H33" s="94">
        <v>-2.9659899815448476E-3</v>
      </c>
    </row>
    <row r="34" spans="1:100">
      <c r="B34" s="82" t="s">
        <v>68</v>
      </c>
      <c r="C34" s="89">
        <v>158.5</v>
      </c>
      <c r="D34" s="90">
        <v>-0.15999999999999659</v>
      </c>
      <c r="E34" s="91">
        <v>-1.0084457330139518E-3</v>
      </c>
      <c r="F34" s="92">
        <v>164.51</v>
      </c>
      <c r="G34" s="93">
        <v>0.35999999999998522</v>
      </c>
      <c r="H34" s="94">
        <v>2.1931160523909199E-3</v>
      </c>
    </row>
    <row r="35" spans="1:100">
      <c r="B35" s="82" t="s">
        <v>69</v>
      </c>
      <c r="C35" s="89">
        <v>194.904</v>
      </c>
      <c r="D35" s="90">
        <v>-1.3863000000000056</v>
      </c>
      <c r="E35" s="91">
        <v>-7.0624987582168508E-3</v>
      </c>
      <c r="F35" s="92">
        <v>197.24630000000002</v>
      </c>
      <c r="G35" s="93">
        <v>-1.598399999999998</v>
      </c>
      <c r="H35" s="94">
        <v>-8.0384340140823296E-3</v>
      </c>
    </row>
    <row r="36" spans="1:100">
      <c r="B36" s="192" t="s">
        <v>112</v>
      </c>
      <c r="C36" s="89" t="s">
        <v>89</v>
      </c>
      <c r="D36" s="193"/>
      <c r="E36" s="194"/>
      <c r="F36" s="89" t="s">
        <v>89</v>
      </c>
      <c r="G36" s="195"/>
      <c r="H36" s="196"/>
    </row>
    <row r="37" spans="1:100" ht="15.75" thickBot="1">
      <c r="B37" s="96" t="s">
        <v>70</v>
      </c>
      <c r="C37" s="147">
        <v>156.60457356668053</v>
      </c>
      <c r="D37" s="148">
        <v>0.61689554424600601</v>
      </c>
      <c r="E37" s="149">
        <v>3.9547709925991104E-3</v>
      </c>
      <c r="F37" s="150">
        <v>165.96298522864018</v>
      </c>
      <c r="G37" s="151">
        <v>2.2160331728840958</v>
      </c>
      <c r="H37" s="152">
        <v>1.3533278910312418E-2</v>
      </c>
    </row>
    <row r="38" spans="1:100">
      <c r="B38" s="97"/>
    </row>
    <row r="39" spans="1:100">
      <c r="B39" t="s">
        <v>71</v>
      </c>
    </row>
    <row r="41" spans="1:100">
      <c r="B41" s="4" t="s">
        <v>72</v>
      </c>
    </row>
    <row r="42" spans="1:100">
      <c r="B42" s="4"/>
    </row>
    <row r="43" spans="1:100">
      <c r="B43" s="4"/>
    </row>
    <row r="44" spans="1:100" ht="18.75">
      <c r="A44" s="98" t="s">
        <v>73</v>
      </c>
      <c r="F44" s="99"/>
    </row>
    <row r="45" spans="1:100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1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</row>
    <row r="46" spans="1:100">
      <c r="A46" s="102"/>
      <c r="B46" s="104">
        <v>2020</v>
      </c>
      <c r="C46" s="104">
        <v>2021</v>
      </c>
    </row>
    <row r="47" spans="1:100">
      <c r="A47" s="103" t="s">
        <v>74</v>
      </c>
      <c r="B47" s="104">
        <v>53</v>
      </c>
      <c r="C47" s="104">
        <v>1</v>
      </c>
      <c r="D47" s="104">
        <v>2</v>
      </c>
      <c r="E47" s="104">
        <v>3</v>
      </c>
      <c r="F47" s="104">
        <v>4</v>
      </c>
      <c r="G47" s="104">
        <v>5</v>
      </c>
      <c r="H47" s="104">
        <v>6</v>
      </c>
      <c r="I47" s="104">
        <v>7</v>
      </c>
      <c r="J47" s="104">
        <v>8</v>
      </c>
      <c r="K47" s="104">
        <v>9</v>
      </c>
      <c r="L47" s="104">
        <v>10</v>
      </c>
      <c r="M47" s="104">
        <v>11</v>
      </c>
      <c r="N47" s="104">
        <v>12</v>
      </c>
      <c r="O47" s="104">
        <v>13</v>
      </c>
    </row>
    <row r="48" spans="1:100">
      <c r="A48" s="105" t="s">
        <v>75</v>
      </c>
      <c r="B48" s="106">
        <v>127.97630417532197</v>
      </c>
      <c r="C48" s="106">
        <v>127.65270482966349</v>
      </c>
      <c r="D48" s="106">
        <v>128.01515799750726</v>
      </c>
      <c r="E48" s="106">
        <v>128.04187635022851</v>
      </c>
      <c r="F48" s="106">
        <v>127.8494743664312</v>
      </c>
      <c r="G48" s="106">
        <v>128.43099723722474</v>
      </c>
      <c r="H48" s="106">
        <v>129.45094908599916</v>
      </c>
      <c r="I48" s="106">
        <v>131.07393875155796</v>
      </c>
      <c r="J48" s="106">
        <v>135.68942015995015</v>
      </c>
      <c r="K48" s="106">
        <v>142.15021849813047</v>
      </c>
      <c r="L48" s="106">
        <v>149.86153095139179</v>
      </c>
      <c r="M48" s="106">
        <v>155.18986320108019</v>
      </c>
      <c r="N48" s="106">
        <v>155.96663107602822</v>
      </c>
      <c r="O48" s="106">
        <v>156.60457356668053</v>
      </c>
    </row>
    <row r="49" spans="1:106">
      <c r="A49" s="105" t="s">
        <v>76</v>
      </c>
      <c r="B49" s="106">
        <v>199.38380000000001</v>
      </c>
      <c r="C49" s="106">
        <v>199.64320000000001</v>
      </c>
      <c r="D49" s="106">
        <v>197.76580000000001</v>
      </c>
      <c r="E49" s="106">
        <v>198.03970000000001</v>
      </c>
      <c r="F49" s="106">
        <v>197.56190000000001</v>
      </c>
      <c r="G49" s="106">
        <v>198.52080000000001</v>
      </c>
      <c r="H49" s="106">
        <v>198.6875</v>
      </c>
      <c r="I49" s="106">
        <v>199.22650000000002</v>
      </c>
      <c r="J49" s="106">
        <v>197.4837</v>
      </c>
      <c r="K49" s="106">
        <v>197.44320000000002</v>
      </c>
      <c r="L49" s="106">
        <v>196.97300000000001</v>
      </c>
      <c r="M49" s="106">
        <v>196.8955</v>
      </c>
      <c r="N49" s="106">
        <v>196.2903</v>
      </c>
      <c r="O49" s="106">
        <v>194.904</v>
      </c>
    </row>
    <row r="50" spans="1:106">
      <c r="A50" s="105" t="s">
        <v>77</v>
      </c>
      <c r="B50" s="106">
        <v>86.8</v>
      </c>
      <c r="C50" s="106">
        <v>87.8</v>
      </c>
      <c r="D50" s="106">
        <v>102.99000000000001</v>
      </c>
      <c r="E50" s="106">
        <v>103</v>
      </c>
      <c r="F50" s="106">
        <v>102.83</v>
      </c>
      <c r="G50" s="106">
        <v>104.68</v>
      </c>
      <c r="H50" s="106">
        <v>106.21000000000001</v>
      </c>
      <c r="I50" s="106">
        <v>109.06</v>
      </c>
      <c r="J50" s="106">
        <v>112.48</v>
      </c>
      <c r="K50" s="106">
        <v>123.86</v>
      </c>
      <c r="L50" s="106">
        <v>130.71080000000001</v>
      </c>
      <c r="M50" s="106">
        <v>126.2821</v>
      </c>
      <c r="N50" s="106">
        <v>138.50740000000002</v>
      </c>
      <c r="O50" s="106">
        <v>139.40219999999999</v>
      </c>
    </row>
    <row r="51" spans="1:106">
      <c r="A51" s="105" t="s">
        <v>78</v>
      </c>
      <c r="B51" s="106">
        <v>140</v>
      </c>
      <c r="C51" s="106">
        <v>139</v>
      </c>
      <c r="D51" s="106">
        <v>139.20000000000002</v>
      </c>
      <c r="E51" s="106">
        <v>139.02000000000001</v>
      </c>
      <c r="F51" s="106">
        <v>140.33000000000001</v>
      </c>
      <c r="G51" s="106">
        <v>139.39000000000001</v>
      </c>
      <c r="H51" s="106">
        <v>139.51</v>
      </c>
      <c r="I51" s="171">
        <v>143.63</v>
      </c>
      <c r="J51" s="171">
        <v>145.29</v>
      </c>
      <c r="K51" s="106">
        <v>154.51</v>
      </c>
      <c r="L51" s="106">
        <v>162.77000000000001</v>
      </c>
      <c r="M51" s="106">
        <v>169.33</v>
      </c>
      <c r="N51" s="106">
        <v>170.58</v>
      </c>
      <c r="O51" s="106">
        <v>169.91</v>
      </c>
    </row>
    <row r="52" spans="1:106">
      <c r="A52" s="108"/>
      <c r="B52" s="109"/>
      <c r="C52" s="109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</row>
    <row r="54" spans="1:106">
      <c r="B54" s="4" t="s">
        <v>79</v>
      </c>
    </row>
    <row r="55" spans="1:106">
      <c r="B55" s="4"/>
    </row>
    <row r="56" spans="1:106">
      <c r="B56" s="4"/>
    </row>
    <row r="57" spans="1:106" ht="18.75">
      <c r="A57" s="98" t="s">
        <v>80</v>
      </c>
      <c r="F57" s="111"/>
    </row>
    <row r="59" spans="1:106">
      <c r="B59" s="104">
        <v>2020</v>
      </c>
    </row>
    <row r="60" spans="1:106">
      <c r="A60" s="112" t="s">
        <v>74</v>
      </c>
      <c r="B60" s="104">
        <v>53</v>
      </c>
      <c r="C60" s="104">
        <v>1</v>
      </c>
      <c r="D60" s="104">
        <v>2</v>
      </c>
      <c r="E60" s="104">
        <v>3</v>
      </c>
      <c r="F60" s="104">
        <v>4</v>
      </c>
      <c r="G60" s="104">
        <v>5</v>
      </c>
      <c r="H60" s="104">
        <v>6</v>
      </c>
      <c r="I60" s="104">
        <v>7</v>
      </c>
      <c r="J60" s="104">
        <v>8</v>
      </c>
      <c r="K60" s="104">
        <v>9</v>
      </c>
      <c r="L60" s="104">
        <v>10</v>
      </c>
      <c r="M60" s="104">
        <v>11</v>
      </c>
      <c r="N60" s="104">
        <v>12</v>
      </c>
      <c r="O60" s="104">
        <v>13</v>
      </c>
    </row>
    <row r="61" spans="1:106">
      <c r="A61" s="113" t="s">
        <v>75</v>
      </c>
      <c r="B61" s="106">
        <v>133.47850112314481</v>
      </c>
      <c r="C61" s="106">
        <v>133.17084885679904</v>
      </c>
      <c r="D61" s="106">
        <v>134.05397284396309</v>
      </c>
      <c r="E61" s="106">
        <v>133.85418841756922</v>
      </c>
      <c r="F61" s="106">
        <v>133.8591682009627</v>
      </c>
      <c r="G61" s="106">
        <v>133.89421765944647</v>
      </c>
      <c r="H61" s="106">
        <v>134.75284281989568</v>
      </c>
      <c r="I61" s="106">
        <v>136.46206238467713</v>
      </c>
      <c r="J61" s="106">
        <v>140.69964440433219</v>
      </c>
      <c r="K61" s="172">
        <v>147.23020883473728</v>
      </c>
      <c r="L61" s="172">
        <v>155.08478837745687</v>
      </c>
      <c r="M61" s="172">
        <v>161.03150955675895</v>
      </c>
      <c r="N61" s="172">
        <v>163.67304511632571</v>
      </c>
      <c r="O61" s="172">
        <v>165.96298522864018</v>
      </c>
    </row>
    <row r="62" spans="1:106">
      <c r="A62" s="113" t="s">
        <v>76</v>
      </c>
      <c r="B62" s="106">
        <v>203.75710000000001</v>
      </c>
      <c r="C62" s="106">
        <v>202.92420000000001</v>
      </c>
      <c r="D62" s="106">
        <v>200.83430000000001</v>
      </c>
      <c r="E62" s="106">
        <v>199.8202</v>
      </c>
      <c r="F62" s="106">
        <v>201.12690000000001</v>
      </c>
      <c r="G62" s="106">
        <v>200.49420000000001</v>
      </c>
      <c r="H62" s="106">
        <v>200.96560000000002</v>
      </c>
      <c r="I62" s="106">
        <v>201.1182</v>
      </c>
      <c r="J62" s="106">
        <v>200.45940000000002</v>
      </c>
      <c r="K62" s="172">
        <v>198.7227</v>
      </c>
      <c r="L62" s="172">
        <v>198.5496</v>
      </c>
      <c r="M62" s="172">
        <v>199.15980000000002</v>
      </c>
      <c r="N62" s="172">
        <v>198.84470000000002</v>
      </c>
      <c r="O62" s="172">
        <v>197.24630000000002</v>
      </c>
    </row>
    <row r="63" spans="1:106">
      <c r="A63" s="113" t="s">
        <v>77</v>
      </c>
      <c r="B63" s="106">
        <v>97.2</v>
      </c>
      <c r="C63" s="106">
        <v>97.4</v>
      </c>
      <c r="D63" s="106">
        <v>113.37</v>
      </c>
      <c r="E63" s="106">
        <v>111.62560000000001</v>
      </c>
      <c r="F63" s="106">
        <v>109.14590000000001</v>
      </c>
      <c r="G63" s="106">
        <v>111.41380000000001</v>
      </c>
      <c r="H63" s="106">
        <v>111.63300000000001</v>
      </c>
      <c r="I63" s="106">
        <v>115.8066</v>
      </c>
      <c r="J63" s="106">
        <v>118.43300000000001</v>
      </c>
      <c r="K63" s="172">
        <v>126.491</v>
      </c>
      <c r="L63" s="172">
        <v>134.02620000000002</v>
      </c>
      <c r="M63" s="172">
        <v>127.20580000000001</v>
      </c>
      <c r="N63" s="172">
        <v>141.79259999999999</v>
      </c>
      <c r="O63" s="172">
        <v>143.19580000000002</v>
      </c>
    </row>
    <row r="64" spans="1:106">
      <c r="A64" s="113" t="s">
        <v>78</v>
      </c>
      <c r="B64" s="106">
        <v>153</v>
      </c>
      <c r="C64" s="106">
        <v>153</v>
      </c>
      <c r="D64" s="106">
        <v>154.1</v>
      </c>
      <c r="E64" s="106">
        <v>153.47</v>
      </c>
      <c r="F64" s="106">
        <v>154.31</v>
      </c>
      <c r="G64" s="106">
        <v>154.44</v>
      </c>
      <c r="H64" s="106">
        <v>153.22</v>
      </c>
      <c r="I64" s="106">
        <v>158.19</v>
      </c>
      <c r="J64" s="106">
        <v>160.80000000000001</v>
      </c>
      <c r="K64" s="172">
        <v>168.21</v>
      </c>
      <c r="L64" s="172">
        <v>175.4</v>
      </c>
      <c r="M64" s="172">
        <v>184.85</v>
      </c>
      <c r="N64" s="172">
        <v>184.9</v>
      </c>
      <c r="O64" s="172">
        <v>184.83</v>
      </c>
    </row>
    <row r="67" spans="2:2">
      <c r="B67" s="4" t="s">
        <v>87</v>
      </c>
    </row>
    <row r="91" spans="2:2">
      <c r="B91" s="4" t="s">
        <v>88</v>
      </c>
    </row>
    <row r="116" spans="2:7">
      <c r="B116" s="4" t="s">
        <v>91</v>
      </c>
    </row>
    <row r="118" spans="2:7" ht="15.75" thickBot="1"/>
    <row r="119" spans="2:7" ht="23.25" thickBot="1">
      <c r="B119" s="114" t="s">
        <v>90</v>
      </c>
      <c r="C119" s="115"/>
      <c r="D119" s="116">
        <v>13</v>
      </c>
      <c r="E119" s="117" t="s">
        <v>81</v>
      </c>
      <c r="F119" s="118" t="s">
        <v>82</v>
      </c>
      <c r="G119" s="119" t="s">
        <v>83</v>
      </c>
    </row>
    <row r="120" spans="2:7">
      <c r="B120" s="120" t="s">
        <v>41</v>
      </c>
      <c r="C120" s="121"/>
      <c r="D120" s="122">
        <v>165.96298522864018</v>
      </c>
      <c r="E120" s="123">
        <v>1.3533278910312418E-2</v>
      </c>
      <c r="F120" s="124">
        <v>0.12781927127405446</v>
      </c>
      <c r="G120" s="125">
        <v>-0.12559168887146643</v>
      </c>
    </row>
    <row r="121" spans="2:7">
      <c r="B121" s="126" t="s">
        <v>40</v>
      </c>
      <c r="C121" s="127"/>
      <c r="D121" s="128">
        <v>156.60457356668053</v>
      </c>
      <c r="E121" s="129">
        <v>3.9547709925991104E-3</v>
      </c>
      <c r="F121" s="130">
        <v>0.10181633676776314</v>
      </c>
      <c r="G121" s="131">
        <v>-0.15915709691745361</v>
      </c>
    </row>
    <row r="122" spans="2:7" ht="15.75" thickBot="1">
      <c r="B122" s="132" t="s">
        <v>84</v>
      </c>
      <c r="C122" s="133"/>
      <c r="D122" s="134">
        <v>173.98688618329462</v>
      </c>
      <c r="E122" s="135">
        <v>4.1604756027537881E-3</v>
      </c>
      <c r="F122" s="136">
        <v>2.8423982191075003E-2</v>
      </c>
      <c r="G122" s="137">
        <v>-9.2618458991069352E-2</v>
      </c>
    </row>
    <row r="123" spans="2:7" ht="15.75" thickBot="1">
      <c r="B123" s="138" t="s">
        <v>85</v>
      </c>
      <c r="C123" s="139"/>
      <c r="D123" s="140">
        <v>162.86244098912258</v>
      </c>
      <c r="E123" s="141">
        <v>1.0461973690226056E-2</v>
      </c>
      <c r="F123" s="142">
        <v>0.11940301568309053</v>
      </c>
      <c r="G123" s="143">
        <v>-0.13187870916935107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Žebovec, Petra</cp:lastModifiedBy>
  <cp:lastPrinted>2020-11-12T07:17:25Z</cp:lastPrinted>
  <dcterms:created xsi:type="dcterms:W3CDTF">2020-10-02T06:43:47Z</dcterms:created>
  <dcterms:modified xsi:type="dcterms:W3CDTF">2021-04-14T09:00:42Z</dcterms:modified>
</cp:coreProperties>
</file>