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5925" windowWidth="15600" windowHeight="5730"/>
  </bookViews>
  <sheets>
    <sheet name="TRŽNO POROČILO" sheetId="1" r:id="rId1"/>
    <sheet name="cena_zakol_2021 (S) " sheetId="3" r:id="rId2"/>
    <sheet name="cena_zakol_2021 (E)" sheetId="2" r:id="rId3"/>
    <sheet name="cena_zakol_2021(U)" sheetId="6" r:id="rId4"/>
    <sheet name="cena_zakol_2021_(R)" sheetId="7" r:id="rId5"/>
    <sheet name="cena_zakol_2021_(O)" sheetId="9" r:id="rId6"/>
    <sheet name="skupni zakol" sheetId="4" r:id="rId7"/>
    <sheet name="EU CENE E in S" sheetId="8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G13" i="4" l="1"/>
  <c r="F13" i="4"/>
  <c r="E13" i="4"/>
  <c r="D13" i="4"/>
  <c r="J13" i="4" l="1"/>
  <c r="E12" i="4"/>
  <c r="D12" i="4"/>
  <c r="H10" i="7"/>
  <c r="G10" i="7"/>
  <c r="H10" i="6"/>
  <c r="G10" i="6"/>
  <c r="I12" i="2"/>
  <c r="H12" i="2"/>
  <c r="I12" i="3"/>
  <c r="H12" i="3"/>
  <c r="J12" i="4" l="1"/>
  <c r="L12" i="4" s="1"/>
  <c r="J8" i="4"/>
  <c r="M12" i="4" l="1"/>
  <c r="M13" i="4"/>
  <c r="L13" i="4"/>
  <c r="H5" i="7"/>
  <c r="G5" i="7"/>
  <c r="H5" i="6"/>
  <c r="G5" i="6"/>
</calcChain>
</file>

<file path=xl/sharedStrings.xml><?xml version="1.0" encoding="utf-8"?>
<sst xmlns="http://schemas.openxmlformats.org/spreadsheetml/2006/main" count="175" uniqueCount="112">
  <si>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</si>
  <si>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</si>
  <si>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</si>
  <si>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</si>
  <si>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</si>
  <si>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</si>
  <si>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</si>
  <si>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</si>
  <si>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</si>
  <si>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</si>
  <si>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</si>
  <si>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</si>
  <si>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</si>
  <si>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</si>
  <si>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</si>
  <si>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</t>
  </si>
  <si>
    <t>Sprememba od prej. tedna (%)</t>
  </si>
  <si>
    <t>sprememba </t>
  </si>
  <si>
    <t>Klavna masa (kg)</t>
  </si>
  <si>
    <t>Cena (€/100kg)</t>
  </si>
  <si>
    <t>TEDEN</t>
  </si>
  <si>
    <t>E - 2018</t>
  </si>
  <si>
    <t>E - 2019</t>
  </si>
  <si>
    <t>E - 2020</t>
  </si>
  <si>
    <t>S - 2018</t>
  </si>
  <si>
    <t>S - 2019</t>
  </si>
  <si>
    <t>S - 2020</t>
  </si>
  <si>
    <r>
      <t xml:space="preserve">in kategorizacijo svinjskega mesa razvrščeni v kategorijo pitanih prašičev in so garani </t>
    </r>
    <r>
      <rPr>
        <vertAlign val="superscript"/>
        <sz val="10"/>
        <color theme="1"/>
        <rFont val="Republika"/>
        <charset val="238"/>
      </rPr>
      <t>1</t>
    </r>
    <r>
      <rPr>
        <sz val="10"/>
        <color theme="1"/>
        <rFont val="Republika"/>
        <charset val="238"/>
      </rPr>
      <t>.</t>
    </r>
  </si>
  <si>
    <t>E - 2021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</si>
  <si>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2019 do 2021- kategorija E (v €/100 kg)</t>
    </r>
  </si>
  <si>
    <t xml:space="preserve"> Pravilnik o tržno informacijskem sistemu za trge prašičjega mesa, ovčjega mesa ter perutninskega mesa in jajc (UL RS, 191/2020)</t>
  </si>
  <si>
    <t>razlika 2020/21</t>
  </si>
  <si>
    <t>razlika 2020/21(%)</t>
  </si>
  <si>
    <t>S - 2021</t>
  </si>
  <si>
    <t>*Ni podatka</t>
  </si>
  <si>
    <t>Klavna masa U (kg)</t>
  </si>
  <si>
    <t>Klavna masa R (kg)</t>
  </si>
  <si>
    <t xml:space="preserve"> </t>
  </si>
  <si>
    <t>S - 2017</t>
  </si>
  <si>
    <t>E - 2017</t>
  </si>
  <si>
    <t>Kategorija E</t>
  </si>
  <si>
    <t>Kategorija S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</si>
  <si>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</si>
  <si>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</si>
  <si>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</si>
  <si>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</si>
  <si>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</si>
  <si>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</si>
  <si>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</si>
  <si>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</si>
  <si>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</si>
  <si>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</si>
  <si>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</si>
  <si>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</si>
  <si>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</si>
  <si>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</si>
  <si>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</si>
  <si>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</si>
  <si>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</si>
  <si>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</si>
  <si>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</si>
  <si>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</si>
  <si>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</si>
  <si>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</si>
  <si>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</si>
  <si>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</si>
  <si>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</si>
  <si>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</si>
  <si>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</si>
  <si>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</si>
  <si>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</si>
  <si>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</si>
  <si>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</si>
  <si>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E</t>
  </si>
  <si>
    <t>teden</t>
  </si>
  <si>
    <t>EU avg</t>
  </si>
  <si>
    <t>EU max</t>
  </si>
  <si>
    <t>EU min</t>
  </si>
  <si>
    <t>SLO</t>
  </si>
  <si>
    <r>
      <rPr>
        <b/>
        <u/>
        <sz val="11"/>
        <color theme="1"/>
        <rFont val="Arial"/>
        <family val="2"/>
        <charset val="238"/>
      </rPr>
      <t>Tabela 3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</si>
  <si>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S</t>
  </si>
  <si>
    <t>Sprememba od prejšnjega tedna</t>
  </si>
  <si>
    <t>Sprememba od prejšnjega meseca</t>
  </si>
  <si>
    <t>Sprememba od prejšnjega leta</t>
  </si>
  <si>
    <t>Kategorija R</t>
  </si>
  <si>
    <r>
      <t>Povprečje S in 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  <charset val="238"/>
      </rPr>
      <t>(EUR/100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</si>
  <si>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</si>
  <si>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r>
      <rPr>
        <b/>
        <u/>
        <sz val="11"/>
        <color theme="1"/>
        <rFont val="Arial"/>
        <family val="2"/>
        <charset val="238"/>
      </rPr>
      <t>Grafikon 1: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E, po posameznih tednih v letih 2020 in 2021 (€/100 kg)</t>
    </r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</si>
  <si>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S, po posameznih tednih v letih 2020 in 2021 (€/100 kg)</t>
    </r>
  </si>
  <si>
    <t>N.P.</t>
  </si>
  <si>
    <t xml:space="preserve">Teden 2021                                           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</si>
  <si>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Povzetek tedenskih povprečnih EU cen</t>
    </r>
  </si>
  <si>
    <t>*Primerjava slovenskih cen z evropskimi cenami je narejena na podlagi objavljenih cen Evropske komisije in se nanaša na pretekli teden</t>
  </si>
  <si>
    <t>Tabela 3: Primerjava cene prašičjega mesa, razreda S  po tednih glede na pretekla leta  (€/100 kg)</t>
  </si>
  <si>
    <t>Grafikon 2: Gibanje cene prašičjega mesa po posameznih tednih v letih 2019 do 2021- kategorija S (v €/100 kg)</t>
  </si>
  <si>
    <t>Tabela 3: Primerjava cene prašičjega mesa, razreda E, po tednih glede na preteklo leto (€/100 kg)</t>
  </si>
  <si>
    <t>Tabela 1: Tedensko poročilo o cenah in količinah prašičjih klavnih trupov oziroma polovic za razredov E,S,U,R</t>
  </si>
  <si>
    <t>Število klavnih trupov</t>
  </si>
  <si>
    <t>Tabela 1: Število klavnih trupov, klavna masa in primerjava cen prašičjega mesa, razreda S, glede na prejšnji teden (€/100 kg)</t>
  </si>
  <si>
    <t>Tabela 1: Število klavnih trupov, klavna masa in primerjava cen prašičjega mesa, razreda E z glede na prejšnji teden (€/100 kg)</t>
  </si>
  <si>
    <t>Tabela 1: Število klavnih trupov, klavna masa in primerjava cen prašičjega mesa, razreda R, glede na prejšnji teden (€/100 kg)</t>
  </si>
  <si>
    <t>Grafikon 1: Gibanje cene in klavne mase  zakola prašičjega mesa, razreda S, po posameznih tednih v letu 2021 (kg)</t>
  </si>
  <si>
    <t>Grafikon 1: Gibanje cene in klavne mase  zakola prašičjega mesa, razreda E, po posameznih tednih v letu 2021 (kg)</t>
  </si>
  <si>
    <t>Grafikon 1:Gibanje cene in klavne mase  zakola prašičjega mesa, razreda U po tednih za leto 2021</t>
  </si>
  <si>
    <t>Grafikon 1: Gibanje cene in klavne mase  zakola prašičjega mesa, razreda R po tednih za leto 2021</t>
  </si>
  <si>
    <t>Tabela 1:  Število klavnih trupov, klavna masa in primerjava cen prašičjega mesa, razreda U, glede na prejšnji teden (€/100 kg)</t>
  </si>
  <si>
    <t>* 10 teden je bilo prvo poročanje kategorije</t>
  </si>
  <si>
    <t>Tabela 1: Število klavnih trupov, klavna masa in primerjava cen prašičjega mesa, razreda 0, glede na prejšnji teden (€/100 kg)</t>
  </si>
  <si>
    <t>Klavna masa O (kg)</t>
  </si>
  <si>
    <t>Teden: 11. teden (15.03.2021-21.03.2021)</t>
  </si>
  <si>
    <t>Številka: 3305-5/2021/78</t>
  </si>
  <si>
    <r>
      <t>Tabela 1: Slovenske in EU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cene klavnih polovic prašičjega mesa, razredov E in S, za 10. teden (08.03.2021-14.03.2021)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</si>
</sst>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</numFmts>
  <fonts count="6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b/>
      <sz val="10"/>
      <name val="Arial"/>
      <family val="2"/>
      <charset val="238"/>
    </font>
    <font>
      <sz val="9"/>
      <name val="Arial CE"/>
      <family val="2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 CE"/>
      <family val="2"/>
      <charset val="238"/>
    </font>
    <font>
      <sz val="9"/>
      <color rgb="FFFF0000"/>
      <name val="Arial CE"/>
      <charset val="238"/>
    </font>
    <font>
      <b/>
      <sz val="10"/>
      <color indexed="8"/>
      <name val="Arial"/>
      <family val="2"/>
      <charset val="238"/>
    </font>
    <font>
      <sz val="10"/>
      <name val="Arial 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Republika"/>
      <charset val="238"/>
    </font>
    <font>
      <sz val="9"/>
      <color theme="1"/>
      <name val="Arial CE"/>
      <family val="2"/>
    </font>
    <font>
      <sz val="9"/>
      <color theme="1"/>
      <name val="Arial CE"/>
      <charset val="238"/>
    </font>
    <font>
      <sz val="10"/>
      <color indexed="8"/>
      <name val="Arial"/>
      <family val="2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E3BC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34" fillId="0" borderId="0" applyFont="0" applyFill="0" applyBorder="0" applyAlignment="0" applyProtection="0"/>
    <xf numFmtId="0" fontId="53" fillId="0" borderId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165" fontId="26" fillId="0" borderId="1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164" fontId="26" fillId="0" borderId="10" xfId="0" applyNumberFormat="1" applyFont="1" applyFill="1" applyBorder="1" applyAlignment="1" applyProtection="1">
      <alignment horizontal="center" wrapText="1"/>
    </xf>
    <xf numFmtId="3" fontId="26" fillId="0" borderId="10" xfId="0" applyNumberFormat="1" applyFont="1" applyFill="1" applyBorder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21" fillId="0" borderId="0" xfId="41" applyFont="1" applyAlignment="1">
      <alignment vertical="center"/>
    </xf>
    <xf numFmtId="0" fontId="21" fillId="0" borderId="0" xfId="41" applyFont="1" applyAlignment="1">
      <alignment vertical="center" wrapText="1"/>
    </xf>
    <xf numFmtId="0" fontId="22" fillId="0" borderId="0" xfId="41" applyFont="1" applyAlignment="1">
      <alignment vertical="center"/>
    </xf>
    <xf numFmtId="10" fontId="24" fillId="0" borderId="15" xfId="44" applyNumberFormat="1" applyFont="1" applyFill="1" applyBorder="1" applyAlignment="1" applyProtection="1">
      <alignment horizontal="center" wrapText="1"/>
    </xf>
    <xf numFmtId="0" fontId="25" fillId="34" borderId="0" xfId="0" applyFont="1" applyFill="1" applyBorder="1" applyAlignment="1" applyProtection="1">
      <alignment horizontal="center" wrapText="1"/>
    </xf>
    <xf numFmtId="0" fontId="33" fillId="33" borderId="12" xfId="0" applyFont="1" applyFill="1" applyBorder="1" applyAlignment="1" applyProtection="1">
      <alignment horizontal="center" wrapText="1"/>
    </xf>
    <xf numFmtId="0" fontId="23" fillId="33" borderId="19" xfId="0" applyFont="1" applyFill="1" applyBorder="1" applyAlignment="1" applyProtection="1">
      <alignment horizontal="center"/>
    </xf>
    <xf numFmtId="0" fontId="23" fillId="33" borderId="13" xfId="0" applyFont="1" applyFill="1" applyBorder="1" applyAlignment="1" applyProtection="1">
      <alignment horizontal="center"/>
    </xf>
    <xf numFmtId="0" fontId="23" fillId="33" borderId="12" xfId="0" applyFont="1" applyFill="1" applyBorder="1" applyAlignment="1" applyProtection="1">
      <alignment horizontal="center"/>
    </xf>
    <xf numFmtId="40" fontId="31" fillId="36" borderId="20" xfId="42" applyNumberFormat="1" applyFont="1" applyFill="1" applyBorder="1" applyAlignment="1" applyProtection="1">
      <alignment horizontal="center"/>
    </xf>
    <xf numFmtId="166" fontId="24" fillId="36" borderId="20" xfId="44" applyNumberFormat="1" applyFont="1" applyFill="1" applyBorder="1" applyAlignment="1" applyProtection="1">
      <alignment horizontal="center" wrapText="1"/>
    </xf>
    <xf numFmtId="166" fontId="24" fillId="36" borderId="10" xfId="44" applyNumberFormat="1" applyFont="1" applyFill="1" applyBorder="1" applyAlignment="1" applyProtection="1">
      <alignment horizontal="center" wrapText="1"/>
    </xf>
    <xf numFmtId="166" fontId="24" fillId="36" borderId="21" xfId="44" applyNumberFormat="1" applyFont="1" applyFill="1" applyBorder="1" applyAlignment="1" applyProtection="1">
      <alignment horizontal="center"/>
    </xf>
    <xf numFmtId="165" fontId="24" fillId="36" borderId="22" xfId="44" applyNumberFormat="1" applyFont="1" applyFill="1" applyBorder="1" applyAlignment="1" applyProtection="1">
      <alignment horizontal="center"/>
    </xf>
    <xf numFmtId="10" fontId="32" fillId="36" borderId="20" xfId="0" applyNumberFormat="1" applyFont="1" applyFill="1" applyBorder="1" applyAlignment="1" applyProtection="1">
      <alignment horizontal="center"/>
    </xf>
    <xf numFmtId="10" fontId="32" fillId="36" borderId="10" xfId="0" applyNumberFormat="1" applyFont="1" applyFill="1" applyBorder="1" applyAlignment="1" applyProtection="1">
      <alignment horizontal="center"/>
    </xf>
    <xf numFmtId="10" fontId="19" fillId="36" borderId="10" xfId="0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6" fillId="34" borderId="0" xfId="0" applyFont="1" applyFill="1" applyBorder="1" applyAlignment="1" applyProtection="1">
      <alignment horizontal="center" wrapText="1"/>
    </xf>
    <xf numFmtId="4" fontId="26" fillId="34" borderId="0" xfId="0" applyNumberFormat="1" applyFont="1" applyFill="1" applyBorder="1" applyAlignment="1" applyProtection="1">
      <alignment horizontal="center" wrapText="1"/>
    </xf>
    <xf numFmtId="0" fontId="24" fillId="34" borderId="0" xfId="0" applyFont="1" applyFill="1" applyBorder="1" applyAlignment="1" applyProtection="1">
      <alignment wrapText="1"/>
    </xf>
    <xf numFmtId="10" fontId="24" fillId="34" borderId="0" xfId="44" applyNumberFormat="1" applyFont="1" applyFill="1" applyBorder="1" applyAlignment="1" applyProtection="1">
      <alignment horizontal="center" wrapText="1"/>
    </xf>
    <xf numFmtId="3" fontId="26" fillId="34" borderId="0" xfId="0" applyNumberFormat="1" applyFont="1" applyFill="1" applyBorder="1" applyAlignment="1" applyProtection="1">
      <alignment horizontal="center" wrapText="1"/>
    </xf>
    <xf numFmtId="165" fontId="26" fillId="34" borderId="0" xfId="0" applyNumberFormat="1" applyFont="1" applyFill="1" applyBorder="1" applyAlignment="1" applyProtection="1">
      <alignment horizontal="center" wrapText="1"/>
    </xf>
    <xf numFmtId="2" fontId="26" fillId="34" borderId="0" xfId="0" applyNumberFormat="1" applyFont="1" applyFill="1" applyBorder="1" applyAlignment="1" applyProtection="1">
      <alignment horizontal="center" wrapText="1"/>
    </xf>
    <xf numFmtId="0" fontId="35" fillId="37" borderId="23" xfId="0" applyFont="1" applyFill="1" applyBorder="1" applyAlignment="1" applyProtection="1">
      <alignment horizontal="center"/>
    </xf>
    <xf numFmtId="0" fontId="35" fillId="37" borderId="24" xfId="0" applyFont="1" applyFill="1" applyBorder="1" applyAlignment="1" applyProtection="1">
      <alignment horizontal="center"/>
    </xf>
    <xf numFmtId="0" fontId="20" fillId="37" borderId="24" xfId="0" applyFont="1" applyFill="1" applyBorder="1" applyAlignment="1" applyProtection="1">
      <alignment horizontal="center"/>
    </xf>
    <xf numFmtId="0" fontId="33" fillId="33" borderId="13" xfId="0" applyFont="1" applyFill="1" applyBorder="1" applyAlignment="1" applyProtection="1">
      <alignment horizontal="center" wrapText="1"/>
    </xf>
    <xf numFmtId="0" fontId="36" fillId="37" borderId="12" xfId="0" applyFont="1" applyFill="1" applyBorder="1" applyAlignment="1" applyProtection="1">
      <alignment horizontal="center"/>
    </xf>
    <xf numFmtId="0" fontId="36" fillId="33" borderId="18" xfId="0" applyFont="1" applyFill="1" applyBorder="1" applyAlignment="1" applyProtection="1">
      <alignment horizontal="center"/>
    </xf>
    <xf numFmtId="0" fontId="36" fillId="33" borderId="12" xfId="0" applyFont="1" applyFill="1" applyBorder="1" applyAlignment="1" applyProtection="1">
      <alignment horizontal="center"/>
    </xf>
    <xf numFmtId="0" fontId="37" fillId="33" borderId="19" xfId="0" applyFont="1" applyFill="1" applyBorder="1" applyAlignment="1" applyProtection="1">
      <alignment horizontal="center"/>
    </xf>
    <xf numFmtId="0" fontId="37" fillId="33" borderId="13" xfId="0" applyFont="1" applyFill="1" applyBorder="1" applyAlignment="1" applyProtection="1">
      <alignment horizontal="center"/>
    </xf>
    <xf numFmtId="0" fontId="37" fillId="33" borderId="12" xfId="0" applyFont="1" applyFill="1" applyBorder="1" applyAlignment="1" applyProtection="1">
      <alignment horizontal="center"/>
    </xf>
    <xf numFmtId="0" fontId="25" fillId="35" borderId="14" xfId="0" applyFont="1" applyFill="1" applyBorder="1" applyAlignment="1" applyProtection="1">
      <alignment horizontal="center" wrapText="1"/>
    </xf>
    <xf numFmtId="0" fontId="38" fillId="0" borderId="0" xfId="0" applyFont="1"/>
    <xf numFmtId="0" fontId="39" fillId="0" borderId="0" xfId="41" applyFont="1" applyAlignment="1">
      <alignment vertical="center"/>
    </xf>
    <xf numFmtId="0" fontId="39" fillId="0" borderId="0" xfId="41" applyFont="1"/>
    <xf numFmtId="0" fontId="21" fillId="0" borderId="0" xfId="0" applyFont="1"/>
    <xf numFmtId="0" fontId="22" fillId="0" borderId="0" xfId="0" applyFont="1" applyAlignment="1">
      <alignment horizontal="center"/>
    </xf>
    <xf numFmtId="0" fontId="25" fillId="35" borderId="25" xfId="0" applyFont="1" applyFill="1" applyBorder="1" applyAlignment="1" applyProtection="1">
      <alignment horizontal="center" wrapText="1"/>
    </xf>
    <xf numFmtId="3" fontId="26" fillId="0" borderId="26" xfId="0" applyNumberFormat="1" applyFont="1" applyFill="1" applyBorder="1" applyAlignment="1" applyProtection="1">
      <alignment horizontal="center" wrapText="1"/>
    </xf>
    <xf numFmtId="165" fontId="26" fillId="0" borderId="26" xfId="0" applyNumberFormat="1" applyFont="1" applyFill="1" applyBorder="1" applyAlignment="1" applyProtection="1">
      <alignment horizontal="center" wrapText="1"/>
    </xf>
    <xf numFmtId="10" fontId="24" fillId="0" borderId="27" xfId="44" applyNumberFormat="1" applyFont="1" applyFill="1" applyBorder="1" applyAlignment="1" applyProtection="1">
      <alignment horizontal="center" wrapText="1"/>
    </xf>
    <xf numFmtId="166" fontId="41" fillId="36" borderId="21" xfId="44" applyNumberFormat="1" applyFont="1" applyFill="1" applyBorder="1" applyAlignment="1" applyProtection="1">
      <alignment horizontal="center"/>
    </xf>
    <xf numFmtId="10" fontId="42" fillId="36" borderId="10" xfId="0" applyNumberFormat="1" applyFont="1" applyFill="1" applyBorder="1" applyAlignment="1" applyProtection="1">
      <alignment horizontal="center"/>
    </xf>
    <xf numFmtId="0" fontId="26" fillId="35" borderId="28" xfId="0" applyFont="1" applyFill="1" applyBorder="1" applyAlignment="1" applyProtection="1">
      <alignment horizontal="center" wrapText="1"/>
    </xf>
    <xf numFmtId="4" fontId="26" fillId="35" borderId="28" xfId="0" applyNumberFormat="1" applyFont="1" applyFill="1" applyBorder="1" applyAlignment="1" applyProtection="1">
      <alignment horizontal="center" wrapText="1"/>
    </xf>
    <xf numFmtId="0" fontId="25" fillId="35" borderId="16" xfId="0" applyFont="1" applyFill="1" applyBorder="1" applyAlignment="1" applyProtection="1">
      <alignment horizontal="center" wrapText="1"/>
    </xf>
    <xf numFmtId="0" fontId="26" fillId="35" borderId="29" xfId="0" applyFont="1" applyFill="1" applyBorder="1" applyAlignment="1" applyProtection="1">
      <alignment horizontal="center" wrapText="1"/>
    </xf>
    <xf numFmtId="4" fontId="26" fillId="35" borderId="29" xfId="0" applyNumberFormat="1" applyFont="1" applyFill="1" applyBorder="1" applyAlignment="1" applyProtection="1">
      <alignment horizontal="center" wrapText="1"/>
    </xf>
    <xf numFmtId="0" fontId="24" fillId="35" borderId="16" xfId="0" applyFont="1" applyFill="1" applyBorder="1" applyAlignment="1" applyProtection="1">
      <alignment wrapText="1"/>
    </xf>
    <xf numFmtId="10" fontId="24" fillId="35" borderId="16" xfId="44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0" fillId="0" borderId="0" xfId="0" applyFont="1" applyBorder="1" applyAlignment="1" applyProtection="1">
      <alignment horizontal="center"/>
    </xf>
    <xf numFmtId="0" fontId="36" fillId="37" borderId="13" xfId="0" applyFont="1" applyFill="1" applyBorder="1" applyAlignment="1" applyProtection="1">
      <alignment horizontal="center"/>
    </xf>
    <xf numFmtId="2" fontId="43" fillId="37" borderId="22" xfId="0" applyNumberFormat="1" applyFont="1" applyFill="1" applyBorder="1" applyAlignment="1" applyProtection="1">
      <alignment horizontal="center"/>
    </xf>
    <xf numFmtId="2" fontId="18" fillId="37" borderId="22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 wrapText="1"/>
    </xf>
    <xf numFmtId="165" fontId="26" fillId="0" borderId="0" xfId="0" applyNumberFormat="1" applyFont="1" applyFill="1" applyBorder="1" applyAlignment="1" applyProtection="1">
      <alignment horizontal="center" wrapText="1"/>
    </xf>
    <xf numFmtId="10" fontId="24" fillId="0" borderId="0" xfId="44" applyNumberFormat="1" applyFont="1" applyFill="1" applyBorder="1" applyAlignment="1" applyProtection="1">
      <alignment horizontal="center" wrapText="1"/>
    </xf>
    <xf numFmtId="0" fontId="20" fillId="0" borderId="11" xfId="0" applyFont="1" applyBorder="1" applyAlignment="1" applyProtection="1">
      <alignment horizontal="center"/>
    </xf>
    <xf numFmtId="0" fontId="16" fillId="35" borderId="11" xfId="0" applyFont="1" applyFill="1" applyBorder="1"/>
    <xf numFmtId="2" fontId="43" fillId="37" borderId="10" xfId="0" applyNumberFormat="1" applyFont="1" applyFill="1" applyBorder="1" applyAlignment="1" applyProtection="1">
      <alignment horizontal="center"/>
    </xf>
    <xf numFmtId="0" fontId="35" fillId="37" borderId="24" xfId="0" applyFont="1" applyFill="1" applyBorder="1" applyAlignment="1" applyProtection="1">
      <alignment horizontal="center"/>
    </xf>
    <xf numFmtId="2" fontId="43" fillId="37" borderId="30" xfId="0" applyNumberFormat="1" applyFont="1" applyFill="1" applyBorder="1" applyAlignment="1" applyProtection="1">
      <alignment horizontal="center"/>
    </xf>
    <xf numFmtId="0" fontId="20" fillId="0" borderId="11" xfId="0" applyFont="1" applyBorder="1" applyAlignment="1" applyProtection="1">
      <alignment horizontal="center"/>
    </xf>
    <xf numFmtId="4" fontId="26" fillId="35" borderId="31" xfId="0" applyNumberFormat="1" applyFont="1" applyFill="1" applyBorder="1" applyAlignment="1" applyProtection="1">
      <alignment horizontal="center" wrapText="1"/>
    </xf>
    <xf numFmtId="0" fontId="19" fillId="0" borderId="0" xfId="0" applyFont="1" applyFill="1" applyProtection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 applyProtection="1">
      <alignment horizontal="center"/>
    </xf>
    <xf numFmtId="0" fontId="45" fillId="35" borderId="25" xfId="0" applyFont="1" applyFill="1" applyBorder="1" applyAlignment="1">
      <alignment vertical="center"/>
    </xf>
    <xf numFmtId="0" fontId="46" fillId="35" borderId="26" xfId="0" applyFont="1" applyFill="1" applyBorder="1" applyAlignment="1">
      <alignment horizontal="center" vertical="center"/>
    </xf>
    <xf numFmtId="0" fontId="45" fillId="35" borderId="14" xfId="0" applyFont="1" applyFill="1" applyBorder="1" applyAlignment="1">
      <alignment vertical="center"/>
    </xf>
    <xf numFmtId="0" fontId="46" fillId="35" borderId="17" xfId="0" applyFont="1" applyFill="1" applyBorder="1" applyAlignment="1">
      <alignment horizontal="center" vertical="center"/>
    </xf>
    <xf numFmtId="0" fontId="46" fillId="35" borderId="17" xfId="0" applyFont="1" applyFill="1" applyBorder="1" applyAlignment="1">
      <alignment vertical="center"/>
    </xf>
    <xf numFmtId="0" fontId="46" fillId="39" borderId="32" xfId="0" applyFont="1" applyFill="1" applyBorder="1" applyAlignment="1">
      <alignment vertical="center"/>
    </xf>
    <xf numFmtId="2" fontId="45" fillId="0" borderId="25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center" vertical="center"/>
    </xf>
    <xf numFmtId="10" fontId="47" fillId="0" borderId="26" xfId="0" applyNumberFormat="1" applyFont="1" applyBorder="1" applyAlignment="1">
      <alignment horizontal="center" vertical="center"/>
    </xf>
    <xf numFmtId="2" fontId="45" fillId="0" borderId="26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center" vertical="center" wrapText="1"/>
    </xf>
    <xf numFmtId="10" fontId="47" fillId="0" borderId="27" xfId="0" applyNumberFormat="1" applyFont="1" applyBorder="1" applyAlignment="1">
      <alignment horizontal="center" vertical="center" wrapText="1"/>
    </xf>
    <xf numFmtId="2" fontId="45" fillId="0" borderId="14" xfId="0" applyNumberFormat="1" applyFont="1" applyBorder="1" applyAlignment="1">
      <alignment horizontal="center" vertical="center"/>
    </xf>
    <xf numFmtId="2" fontId="47" fillId="0" borderId="10" xfId="0" applyNumberFormat="1" applyFont="1" applyBorder="1" applyAlignment="1">
      <alignment horizontal="center" vertical="center"/>
    </xf>
    <xf numFmtId="10" fontId="47" fillId="0" borderId="10" xfId="0" applyNumberFormat="1" applyFont="1" applyBorder="1" applyAlignment="1">
      <alignment horizontal="center" vertical="center"/>
    </xf>
    <xf numFmtId="2" fontId="45" fillId="0" borderId="10" xfId="0" applyNumberFormat="1" applyFont="1" applyBorder="1" applyAlignment="1">
      <alignment horizontal="center" vertical="center"/>
    </xf>
    <xf numFmtId="2" fontId="47" fillId="0" borderId="10" xfId="0" applyNumberFormat="1" applyFont="1" applyBorder="1" applyAlignment="1">
      <alignment horizontal="center" vertical="center" wrapText="1"/>
    </xf>
    <xf numFmtId="10" fontId="47" fillId="0" borderId="15" xfId="0" applyNumberFormat="1" applyFont="1" applyBorder="1" applyAlignment="1">
      <alignment horizontal="center" vertical="center" wrapText="1"/>
    </xf>
    <xf numFmtId="0" fontId="48" fillId="39" borderId="32" xfId="0" applyFont="1" applyFill="1" applyBorder="1" applyAlignment="1">
      <alignment vertical="center"/>
    </xf>
    <xf numFmtId="0" fontId="49" fillId="39" borderId="33" xfId="0" applyFont="1" applyFill="1" applyBorder="1" applyAlignment="1">
      <alignment vertical="center"/>
    </xf>
    <xf numFmtId="0" fontId="50" fillId="34" borderId="0" xfId="0" applyFont="1" applyFill="1" applyBorder="1" applyAlignment="1">
      <alignment vertical="center"/>
    </xf>
    <xf numFmtId="0" fontId="51" fillId="35" borderId="0" xfId="0" applyFont="1" applyFill="1"/>
    <xf numFmtId="0" fontId="0" fillId="34" borderId="0" xfId="0" applyFill="1"/>
    <xf numFmtId="0" fontId="18" fillId="0" borderId="0" xfId="45"/>
    <xf numFmtId="0" fontId="52" fillId="0" borderId="0" xfId="45" applyFont="1"/>
    <xf numFmtId="0" fontId="18" fillId="0" borderId="10" xfId="45" applyBorder="1"/>
    <xf numFmtId="0" fontId="54" fillId="0" borderId="10" xfId="48" applyFont="1" applyBorder="1"/>
    <xf numFmtId="0" fontId="54" fillId="35" borderId="10" xfId="48" applyFont="1" applyFill="1" applyBorder="1" applyAlignment="1">
      <alignment horizontal="center"/>
    </xf>
    <xf numFmtId="2" fontId="54" fillId="0" borderId="10" xfId="48" applyNumberFormat="1" applyFont="1" applyBorder="1"/>
    <xf numFmtId="2" fontId="18" fillId="34" borderId="10" xfId="45" applyNumberFormat="1" applyFill="1" applyBorder="1" applyAlignment="1">
      <alignment horizontal="center"/>
    </xf>
    <xf numFmtId="2" fontId="18" fillId="34" borderId="0" xfId="45" applyNumberFormat="1" applyFill="1" applyBorder="1" applyAlignment="1">
      <alignment horizontal="center"/>
    </xf>
    <xf numFmtId="2" fontId="54" fillId="0" borderId="0" xfId="48" applyNumberFormat="1" applyFont="1" applyBorder="1"/>
    <xf numFmtId="2" fontId="53" fillId="0" borderId="0" xfId="48" applyNumberFormat="1" applyFont="1" applyBorder="1" applyAlignment="1">
      <alignment horizontal="center"/>
    </xf>
    <xf numFmtId="2" fontId="18" fillId="0" borderId="0" xfId="45" applyNumberFormat="1" applyBorder="1" applyAlignment="1">
      <alignment horizontal="center"/>
    </xf>
    <xf numFmtId="0" fontId="51" fillId="34" borderId="0" xfId="0" applyFont="1" applyFill="1"/>
    <xf numFmtId="0" fontId="55" fillId="0" borderId="34" xfId="46" applyFont="1" applyBorder="1"/>
    <xf numFmtId="2" fontId="54" fillId="0" borderId="10" xfId="48" applyNumberFormat="1" applyFont="1" applyBorder="1" applyProtection="1"/>
    <xf numFmtId="0" fontId="29" fillId="35" borderId="35" xfId="0" applyFont="1" applyFill="1" applyBorder="1" applyAlignment="1">
      <alignment vertical="center"/>
    </xf>
    <xf numFmtId="0" fontId="29" fillId="35" borderId="36" xfId="0" applyFont="1" applyFill="1" applyBorder="1" applyAlignment="1">
      <alignment vertical="center"/>
    </xf>
    <xf numFmtId="0" fontId="56" fillId="35" borderId="36" xfId="0" applyFont="1" applyFill="1" applyBorder="1" applyAlignment="1">
      <alignment horizontal="center" vertical="center"/>
    </xf>
    <xf numFmtId="0" fontId="57" fillId="35" borderId="36" xfId="0" applyFont="1" applyFill="1" applyBorder="1" applyAlignment="1">
      <alignment horizontal="center" vertical="center" wrapText="1"/>
    </xf>
    <xf numFmtId="0" fontId="58" fillId="35" borderId="36" xfId="0" applyFont="1" applyFill="1" applyBorder="1" applyAlignment="1">
      <alignment horizontal="center" vertical="center" wrapText="1"/>
    </xf>
    <xf numFmtId="0" fontId="58" fillId="35" borderId="37" xfId="0" applyFont="1" applyFill="1" applyBorder="1" applyAlignment="1">
      <alignment horizontal="center" vertical="center" wrapText="1"/>
    </xf>
    <xf numFmtId="0" fontId="30" fillId="34" borderId="38" xfId="0" applyFont="1" applyFill="1" applyBorder="1" applyAlignment="1"/>
    <xf numFmtId="0" fontId="30" fillId="34" borderId="39" xfId="0" applyFont="1" applyFill="1" applyBorder="1" applyAlignment="1"/>
    <xf numFmtId="167" fontId="30" fillId="34" borderId="40" xfId="0" applyNumberFormat="1" applyFont="1" applyFill="1" applyBorder="1" applyAlignment="1">
      <alignment horizontal="center"/>
    </xf>
    <xf numFmtId="168" fontId="30" fillId="34" borderId="41" xfId="47" applyNumberFormat="1" applyFont="1" applyFill="1" applyBorder="1" applyAlignment="1">
      <alignment horizontal="center"/>
    </xf>
    <xf numFmtId="168" fontId="30" fillId="34" borderId="42" xfId="47" applyNumberFormat="1" applyFont="1" applyFill="1" applyBorder="1" applyAlignment="1">
      <alignment horizontal="center"/>
    </xf>
    <xf numFmtId="168" fontId="30" fillId="34" borderId="43" xfId="47" applyNumberFormat="1" applyFont="1" applyFill="1" applyBorder="1" applyAlignment="1">
      <alignment horizontal="center"/>
    </xf>
    <xf numFmtId="0" fontId="30" fillId="34" borderId="44" xfId="0" applyFont="1" applyFill="1" applyBorder="1" applyAlignment="1"/>
    <xf numFmtId="0" fontId="30" fillId="34" borderId="45" xfId="0" applyFont="1" applyFill="1" applyBorder="1" applyAlignment="1"/>
    <xf numFmtId="167" fontId="30" fillId="34" borderId="46" xfId="0" applyNumberFormat="1" applyFont="1" applyFill="1" applyBorder="1" applyAlignment="1">
      <alignment horizontal="center"/>
    </xf>
    <xf numFmtId="168" fontId="30" fillId="34" borderId="47" xfId="47" applyNumberFormat="1" applyFont="1" applyFill="1" applyBorder="1" applyAlignment="1">
      <alignment horizontal="center"/>
    </xf>
    <xf numFmtId="168" fontId="30" fillId="34" borderId="48" xfId="47" applyNumberFormat="1" applyFont="1" applyFill="1" applyBorder="1" applyAlignment="1">
      <alignment horizontal="center"/>
    </xf>
    <xf numFmtId="168" fontId="30" fillId="34" borderId="49" xfId="47" applyNumberFormat="1" applyFont="1" applyFill="1" applyBorder="1" applyAlignment="1">
      <alignment horizontal="center"/>
    </xf>
    <xf numFmtId="0" fontId="30" fillId="34" borderId="50" xfId="0" applyFont="1" applyFill="1" applyBorder="1" applyAlignment="1"/>
    <xf numFmtId="0" fontId="30" fillId="34" borderId="51" xfId="0" applyFont="1" applyFill="1" applyBorder="1" applyAlignment="1"/>
    <xf numFmtId="167" fontId="30" fillId="34" borderId="52" xfId="0" applyNumberFormat="1" applyFont="1" applyFill="1" applyBorder="1" applyAlignment="1">
      <alignment horizontal="center"/>
    </xf>
    <xf numFmtId="168" fontId="30" fillId="34" borderId="53" xfId="47" applyNumberFormat="1" applyFont="1" applyFill="1" applyBorder="1" applyAlignment="1">
      <alignment horizontal="center"/>
    </xf>
    <xf numFmtId="168" fontId="30" fillId="34" borderId="54" xfId="47" applyNumberFormat="1" applyFont="1" applyFill="1" applyBorder="1" applyAlignment="1">
      <alignment horizontal="center"/>
    </xf>
    <xf numFmtId="168" fontId="30" fillId="34" borderId="55" xfId="47" applyNumberFormat="1" applyFont="1" applyFill="1" applyBorder="1" applyAlignment="1">
      <alignment horizontal="center"/>
    </xf>
    <xf numFmtId="0" fontId="23" fillId="35" borderId="11" xfId="0" applyFont="1" applyFill="1" applyBorder="1" applyAlignment="1"/>
    <xf numFmtId="0" fontId="23" fillId="35" borderId="19" xfId="0" applyFont="1" applyFill="1" applyBorder="1" applyAlignment="1"/>
    <xf numFmtId="167" fontId="54" fillId="35" borderId="56" xfId="0" applyNumberFormat="1" applyFont="1" applyFill="1" applyBorder="1" applyAlignment="1">
      <alignment horizontal="center"/>
    </xf>
    <xf numFmtId="168" fontId="54" fillId="35" borderId="57" xfId="47" applyNumberFormat="1" applyFont="1" applyFill="1" applyBorder="1" applyAlignment="1">
      <alignment horizontal="center"/>
    </xf>
    <xf numFmtId="168" fontId="54" fillId="35" borderId="36" xfId="47" applyNumberFormat="1" applyFont="1" applyFill="1" applyBorder="1" applyAlignment="1">
      <alignment horizontal="center"/>
    </xf>
    <xf numFmtId="168" fontId="54" fillId="35" borderId="37" xfId="47" applyNumberFormat="1" applyFont="1" applyFill="1" applyBorder="1" applyAlignment="1">
      <alignment horizontal="center"/>
    </xf>
    <xf numFmtId="0" fontId="46" fillId="35" borderId="27" xfId="0" applyFont="1" applyFill="1" applyBorder="1" applyAlignment="1">
      <alignment horizontal="center" vertical="center"/>
    </xf>
    <xf numFmtId="0" fontId="46" fillId="35" borderId="58" xfId="0" applyFont="1" applyFill="1" applyBorder="1" applyAlignment="1">
      <alignment vertical="center"/>
    </xf>
    <xf numFmtId="10" fontId="47" fillId="0" borderId="15" xfId="0" applyNumberFormat="1" applyFont="1" applyBorder="1" applyAlignment="1">
      <alignment horizontal="center" vertical="center"/>
    </xf>
    <xf numFmtId="2" fontId="45" fillId="0" borderId="59" xfId="0" applyNumberFormat="1" applyFont="1" applyBorder="1" applyAlignment="1">
      <alignment horizontal="center" vertical="center"/>
    </xf>
    <xf numFmtId="2" fontId="47" fillId="0" borderId="60" xfId="0" applyNumberFormat="1" applyFont="1" applyBorder="1" applyAlignment="1">
      <alignment horizontal="center" vertical="center"/>
    </xf>
    <xf numFmtId="10" fontId="47" fillId="0" borderId="60" xfId="0" applyNumberFormat="1" applyFont="1" applyBorder="1" applyAlignment="1">
      <alignment horizontal="center" vertical="center"/>
    </xf>
    <xf numFmtId="2" fontId="45" fillId="0" borderId="60" xfId="0" applyNumberFormat="1" applyFont="1" applyBorder="1" applyAlignment="1">
      <alignment horizontal="center" vertical="center"/>
    </xf>
    <xf numFmtId="2" fontId="47" fillId="0" borderId="60" xfId="0" applyNumberFormat="1" applyFont="1" applyBorder="1" applyAlignment="1">
      <alignment horizontal="center" vertical="center" wrapText="1"/>
    </xf>
    <xf numFmtId="10" fontId="47" fillId="0" borderId="61" xfId="0" applyNumberFormat="1" applyFont="1" applyBorder="1" applyAlignment="1">
      <alignment horizontal="center" vertical="center" wrapText="1"/>
    </xf>
    <xf numFmtId="0" fontId="25" fillId="35" borderId="59" xfId="0" applyFont="1" applyFill="1" applyBorder="1" applyAlignment="1" applyProtection="1">
      <alignment horizontal="center" wrapText="1"/>
    </xf>
    <xf numFmtId="3" fontId="26" fillId="0" borderId="60" xfId="0" applyNumberFormat="1" applyFont="1" applyFill="1" applyBorder="1" applyAlignment="1" applyProtection="1">
      <alignment horizontal="center" wrapText="1"/>
    </xf>
    <xf numFmtId="165" fontId="26" fillId="0" borderId="60" xfId="0" applyNumberFormat="1" applyFont="1" applyFill="1" applyBorder="1" applyAlignment="1" applyProtection="1">
      <alignment horizontal="center" wrapText="1"/>
    </xf>
    <xf numFmtId="10" fontId="24" fillId="0" borderId="61" xfId="44" applyNumberFormat="1" applyFont="1" applyFill="1" applyBorder="1" applyAlignment="1" applyProtection="1">
      <alignment horizontal="center" wrapText="1"/>
    </xf>
    <xf numFmtId="3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25" fillId="35" borderId="17" xfId="0" applyFont="1" applyFill="1" applyBorder="1" applyAlignment="1" applyProtection="1">
      <alignment horizontal="center" wrapText="1"/>
    </xf>
    <xf numFmtId="3" fontId="26" fillId="0" borderId="17" xfId="0" applyNumberFormat="1" applyFont="1" applyFill="1" applyBorder="1" applyAlignment="1" applyProtection="1">
      <alignment horizontal="center" wrapText="1"/>
    </xf>
    <xf numFmtId="165" fontId="26" fillId="0" borderId="17" xfId="0" applyNumberFormat="1" applyFont="1" applyFill="1" applyBorder="1" applyAlignment="1" applyProtection="1">
      <alignment horizontal="center" wrapText="1"/>
    </xf>
    <xf numFmtId="10" fontId="24" fillId="0" borderId="17" xfId="44" applyNumberFormat="1" applyFont="1" applyFill="1" applyBorder="1" applyAlignment="1" applyProtection="1">
      <alignment horizontal="center" wrapText="1"/>
    </xf>
    <xf numFmtId="164" fontId="26" fillId="0" borderId="26" xfId="0" applyNumberFormat="1" applyFont="1" applyFill="1" applyBorder="1" applyAlignment="1" applyProtection="1">
      <alignment horizontal="center" wrapText="1"/>
    </xf>
    <xf numFmtId="164" fontId="26" fillId="0" borderId="60" xfId="0" applyNumberFormat="1" applyFont="1" applyFill="1" applyBorder="1" applyAlignment="1" applyProtection="1">
      <alignment horizontal="center" wrapText="1"/>
    </xf>
    <xf numFmtId="0" fontId="0" fillId="0" borderId="0" xfId="0" applyFont="1"/>
    <xf numFmtId="0" fontId="0" fillId="0" borderId="17" xfId="0" applyBorder="1" applyAlignment="1" applyProtection="1">
      <alignment horizontal="center"/>
    </xf>
    <xf numFmtId="3" fontId="0" fillId="0" borderId="26" xfId="0" applyNumberFormat="1" applyBorder="1" applyAlignment="1" applyProtection="1">
      <alignment horizontal="center"/>
    </xf>
    <xf numFmtId="2" fontId="26" fillId="0" borderId="17" xfId="0" applyNumberFormat="1" applyFont="1" applyFill="1" applyBorder="1" applyAlignment="1" applyProtection="1">
      <alignment horizontal="center" wrapText="1"/>
    </xf>
    <xf numFmtId="0" fontId="35" fillId="37" borderId="11" xfId="0" applyFont="1" applyFill="1" applyBorder="1" applyAlignment="1" applyProtection="1">
      <alignment horizontal="center"/>
    </xf>
    <xf numFmtId="0" fontId="35" fillId="37" borderId="62" xfId="0" applyFont="1" applyFill="1" applyBorder="1" applyAlignment="1" applyProtection="1">
      <alignment horizontal="center"/>
    </xf>
    <xf numFmtId="0" fontId="35" fillId="37" borderId="32" xfId="0" applyFont="1" applyFill="1" applyBorder="1" applyAlignment="1" applyProtection="1">
      <alignment horizontal="center"/>
    </xf>
    <xf numFmtId="0" fontId="20" fillId="37" borderId="32" xfId="0" applyFont="1" applyFill="1" applyBorder="1" applyAlignment="1" applyProtection="1">
      <alignment horizontal="center"/>
    </xf>
    <xf numFmtId="0" fontId="35" fillId="37" borderId="63" xfId="0" applyFont="1" applyFill="1" applyBorder="1" applyAlignment="1" applyProtection="1">
      <alignment horizontal="center"/>
    </xf>
    <xf numFmtId="40" fontId="31" fillId="36" borderId="21" xfId="42" applyNumberFormat="1" applyFont="1" applyFill="1" applyBorder="1" applyAlignment="1" applyProtection="1">
      <alignment horizontal="center"/>
    </xf>
    <xf numFmtId="0" fontId="35" fillId="37" borderId="10" xfId="0" applyFont="1" applyFill="1" applyBorder="1" applyAlignment="1" applyProtection="1">
      <alignment horizontal="center"/>
    </xf>
    <xf numFmtId="2" fontId="18" fillId="37" borderId="10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35" borderId="11" xfId="0" applyFont="1" applyFill="1" applyBorder="1" applyAlignment="1" applyProtection="1">
      <alignment horizontal="center"/>
    </xf>
    <xf numFmtId="0" fontId="25" fillId="38" borderId="64" xfId="0" applyFont="1" applyFill="1" applyBorder="1" applyAlignment="1" applyProtection="1">
      <alignment horizontal="center" wrapText="1"/>
    </xf>
    <xf numFmtId="0" fontId="25" fillId="38" borderId="24" xfId="0" applyFont="1" applyFill="1" applyBorder="1" applyAlignment="1" applyProtection="1">
      <alignment horizontal="center" wrapText="1"/>
    </xf>
    <xf numFmtId="0" fontId="25" fillId="38" borderId="65" xfId="0" applyFont="1" applyFill="1" applyBorder="1" applyAlignment="1" applyProtection="1">
      <alignment horizontal="center" wrapText="1"/>
    </xf>
    <xf numFmtId="3" fontId="26" fillId="0" borderId="25" xfId="0" applyNumberFormat="1" applyFont="1" applyFill="1" applyBorder="1" applyAlignment="1" applyProtection="1">
      <alignment horizontal="center" wrapText="1"/>
    </xf>
    <xf numFmtId="164" fontId="26" fillId="0" borderId="27" xfId="0" applyNumberFormat="1" applyFont="1" applyFill="1" applyBorder="1" applyAlignment="1" applyProtection="1">
      <alignment horizontal="center" wrapText="1"/>
    </xf>
    <xf numFmtId="3" fontId="26" fillId="0" borderId="14" xfId="0" applyNumberFormat="1" applyFont="1" applyFill="1" applyBorder="1" applyAlignment="1" applyProtection="1">
      <alignment horizontal="center" wrapText="1"/>
    </xf>
    <xf numFmtId="164" fontId="26" fillId="0" borderId="15" xfId="0" applyNumberFormat="1" applyFont="1" applyFill="1" applyBorder="1" applyAlignment="1" applyProtection="1">
      <alignment horizontal="center" wrapText="1"/>
    </xf>
    <xf numFmtId="3" fontId="26" fillId="0" borderId="59" xfId="0" applyNumberFormat="1" applyFont="1" applyFill="1" applyBorder="1" applyAlignment="1" applyProtection="1">
      <alignment horizontal="center" wrapText="1"/>
    </xf>
    <xf numFmtId="164" fontId="26" fillId="0" borderId="61" xfId="0" applyNumberFormat="1" applyFont="1" applyFill="1" applyBorder="1" applyAlignment="1" applyProtection="1">
      <alignment horizontal="center" wrapText="1"/>
    </xf>
    <xf numFmtId="164" fontId="26" fillId="0" borderId="64" xfId="0" applyNumberFormat="1" applyFont="1" applyFill="1" applyBorder="1" applyAlignment="1" applyProtection="1">
      <alignment horizontal="center" wrapText="1"/>
    </xf>
    <xf numFmtId="165" fontId="26" fillId="35" borderId="25" xfId="0" applyNumberFormat="1" applyFont="1" applyFill="1" applyBorder="1" applyAlignment="1" applyProtection="1">
      <alignment horizontal="center" wrapText="1"/>
    </xf>
    <xf numFmtId="165" fontId="26" fillId="35" borderId="14" xfId="0" applyNumberFormat="1" applyFont="1" applyFill="1" applyBorder="1" applyAlignment="1" applyProtection="1">
      <alignment horizontal="center" wrapText="1"/>
    </xf>
    <xf numFmtId="165" fontId="26" fillId="35" borderId="59" xfId="0" applyNumberFormat="1" applyFont="1" applyFill="1" applyBorder="1" applyAlignment="1" applyProtection="1">
      <alignment horizontal="center" wrapText="1"/>
    </xf>
    <xf numFmtId="2" fontId="18" fillId="0" borderId="10" xfId="46" applyNumberFormat="1" applyBorder="1" applyAlignment="1">
      <alignment horizontal="center"/>
    </xf>
    <xf numFmtId="2" fontId="18" fillId="0" borderId="10" xfId="46" applyNumberFormat="1" applyBorder="1"/>
    <xf numFmtId="0" fontId="0" fillId="0" borderId="60" xfId="0" applyBorder="1" applyAlignment="1">
      <alignment horizontal="center"/>
    </xf>
    <xf numFmtId="3" fontId="0" fillId="0" borderId="6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164" fontId="26" fillId="0" borderId="66" xfId="0" applyNumberFormat="1" applyFont="1" applyFill="1" applyBorder="1" applyAlignment="1" applyProtection="1">
      <alignment horizontal="center" wrapText="1"/>
    </xf>
    <xf numFmtId="164" fontId="26" fillId="0" borderId="34" xfId="0" applyNumberFormat="1" applyFont="1" applyFill="1" applyBorder="1" applyAlignment="1" applyProtection="1">
      <alignment horizontal="center" wrapText="1"/>
    </xf>
    <xf numFmtId="164" fontId="26" fillId="0" borderId="67" xfId="0" applyNumberFormat="1" applyFont="1" applyFill="1" applyBorder="1" applyAlignment="1" applyProtection="1">
      <alignment horizontal="center" wrapText="1"/>
    </xf>
    <xf numFmtId="0" fontId="26" fillId="35" borderId="68" xfId="0" applyFont="1" applyFill="1" applyBorder="1" applyAlignment="1" applyProtection="1">
      <alignment horizontal="center" wrapText="1"/>
    </xf>
    <xf numFmtId="0" fontId="25" fillId="38" borderId="12" xfId="0" applyFont="1" applyFill="1" applyBorder="1" applyAlignment="1" applyProtection="1">
      <alignment horizontal="center" wrapText="1"/>
    </xf>
    <xf numFmtId="164" fontId="26" fillId="0" borderId="12" xfId="0" applyNumberFormat="1" applyFont="1" applyFill="1" applyBorder="1" applyAlignment="1" applyProtection="1">
      <alignment horizontal="center" wrapText="1"/>
    </xf>
    <xf numFmtId="0" fontId="25" fillId="35" borderId="69" xfId="0" applyFont="1" applyFill="1" applyBorder="1" applyAlignment="1" applyProtection="1">
      <alignment horizontal="center" wrapText="1"/>
    </xf>
    <xf numFmtId="3" fontId="0" fillId="0" borderId="17" xfId="0" applyNumberFormat="1" applyBorder="1" applyAlignment="1" applyProtection="1">
      <alignment horizontal="center"/>
    </xf>
    <xf numFmtId="10" fontId="24" fillId="0" borderId="58" xfId="44" applyNumberFormat="1" applyFont="1" applyFill="1" applyBorder="1" applyAlignment="1" applyProtection="1">
      <alignment horizontal="center" wrapText="1"/>
    </xf>
    <xf numFmtId="0" fontId="25" fillId="35" borderId="10" xfId="0" applyFont="1" applyFill="1" applyBorder="1" applyAlignment="1" applyProtection="1">
      <alignment horizontal="center" wrapText="1"/>
    </xf>
    <xf numFmtId="10" fontId="24" fillId="0" borderId="10" xfId="44" applyNumberFormat="1" applyFont="1" applyFill="1" applyBorder="1" applyAlignment="1" applyProtection="1">
      <alignment horizontal="center" wrapText="1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</cellXfs>
  <cellStyles count="49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/>
    <cellStyle name="Navadno 3" xfId="41"/>
    <cellStyle name="Navadno_pork-r2001-6" xfId="48"/>
    <cellStyle name="Nevtralno" xfId="8" builtinId="28" customBuiltin="1"/>
    <cellStyle name="Normal 2" xfId="46"/>
    <cellStyle name="Normal 3" xfId="45"/>
    <cellStyle name="Odstotek 2" xfId="44"/>
    <cellStyle name="Odstotek 2 2" xfId="47"/>
    <cellStyle name="Opomba 2" xfId="43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6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microsoft.com/office/2011/relationships/chartStyle" Target="style6.xml"/><Relationship Id="rId2" Type="http://schemas.microsoft.com/office/2011/relationships/chartColorStyle" Target="colors6.xml"/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'cena_zakol_2021 (S) '!$E$43</c:f>
              <c:strCache>
                <c:ptCount val="1"/>
                <c:pt idx="0">
                  <c:v>S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(S) '!$B$44:$B$95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'!$E$44:$E$95</c:f>
              <c:numCache>
                <c:formatCode>#,##0.00_);[Red]\(#,##0.00\)</c:formatCode>
                <c:ptCount val="52"/>
                <c:pt idx="0">
                  <c:v>159.72</c:v>
                </c:pt>
                <c:pt idx="1">
                  <c:v>160.94</c:v>
                </c:pt>
                <c:pt idx="2">
                  <c:v>160.19</c:v>
                </c:pt>
                <c:pt idx="3">
                  <c:v>158.96</c:v>
                </c:pt>
                <c:pt idx="4">
                  <c:v>157.65</c:v>
                </c:pt>
                <c:pt idx="5">
                  <c:v>158.31</c:v>
                </c:pt>
                <c:pt idx="6">
                  <c:v>160.43</c:v>
                </c:pt>
                <c:pt idx="7">
                  <c:v>161.33000000000001</c:v>
                </c:pt>
                <c:pt idx="8">
                  <c:v>161.44</c:v>
                </c:pt>
                <c:pt idx="9">
                  <c:v>160.04</c:v>
                </c:pt>
                <c:pt idx="10">
                  <c:v>161.83000000000001</c:v>
                </c:pt>
                <c:pt idx="11">
                  <c:v>162.65</c:v>
                </c:pt>
                <c:pt idx="12">
                  <c:v>166.97</c:v>
                </c:pt>
                <c:pt idx="13">
                  <c:v>175.07</c:v>
                </c:pt>
                <c:pt idx="14">
                  <c:v>184.81</c:v>
                </c:pt>
                <c:pt idx="15">
                  <c:v>183.65</c:v>
                </c:pt>
                <c:pt idx="16">
                  <c:v>180.19</c:v>
                </c:pt>
                <c:pt idx="17">
                  <c:v>183.24</c:v>
                </c:pt>
                <c:pt idx="18">
                  <c:v>182.7</c:v>
                </c:pt>
                <c:pt idx="19">
                  <c:v>182.92</c:v>
                </c:pt>
                <c:pt idx="20">
                  <c:v>187.57</c:v>
                </c:pt>
                <c:pt idx="21">
                  <c:v>183.26</c:v>
                </c:pt>
                <c:pt idx="22">
                  <c:v>200.77</c:v>
                </c:pt>
                <c:pt idx="23">
                  <c:v>201.9</c:v>
                </c:pt>
                <c:pt idx="24">
                  <c:v>201.45</c:v>
                </c:pt>
                <c:pt idx="25">
                  <c:v>202.94928681529572</c:v>
                </c:pt>
                <c:pt idx="26">
                  <c:v>202.8</c:v>
                </c:pt>
                <c:pt idx="27">
                  <c:v>206.39</c:v>
                </c:pt>
                <c:pt idx="28">
                  <c:v>201.66</c:v>
                </c:pt>
                <c:pt idx="29">
                  <c:v>206.29</c:v>
                </c:pt>
                <c:pt idx="30">
                  <c:v>200.04</c:v>
                </c:pt>
                <c:pt idx="31">
                  <c:v>202.86</c:v>
                </c:pt>
                <c:pt idx="32">
                  <c:v>206.77</c:v>
                </c:pt>
                <c:pt idx="33">
                  <c:v>210.13</c:v>
                </c:pt>
                <c:pt idx="34">
                  <c:v>207.82</c:v>
                </c:pt>
                <c:pt idx="35">
                  <c:v>209.72</c:v>
                </c:pt>
                <c:pt idx="36">
                  <c:v>209.69</c:v>
                </c:pt>
                <c:pt idx="37">
                  <c:v>209.15</c:v>
                </c:pt>
                <c:pt idx="38">
                  <c:v>208.64</c:v>
                </c:pt>
                <c:pt idx="39">
                  <c:v>209.8</c:v>
                </c:pt>
                <c:pt idx="40">
                  <c:v>210.69</c:v>
                </c:pt>
                <c:pt idx="41">
                  <c:v>209.81</c:v>
                </c:pt>
                <c:pt idx="42">
                  <c:v>209.71</c:v>
                </c:pt>
                <c:pt idx="43">
                  <c:v>209.38</c:v>
                </c:pt>
                <c:pt idx="44">
                  <c:v>209.46</c:v>
                </c:pt>
                <c:pt idx="45">
                  <c:v>210.05</c:v>
                </c:pt>
                <c:pt idx="46">
                  <c:v>213.64</c:v>
                </c:pt>
                <c:pt idx="47">
                  <c:v>220.89</c:v>
                </c:pt>
                <c:pt idx="48">
                  <c:v>224.59</c:v>
                </c:pt>
                <c:pt idx="49">
                  <c:v>228.87</c:v>
                </c:pt>
                <c:pt idx="50">
                  <c:v>227</c:v>
                </c:pt>
                <c:pt idx="51">
                  <c:v>219.77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'cena_zakol_2021 (S) '!$F$43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(S) '!$B$44:$B$95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'!$F$44:$F$95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  <c:pt idx="48">
                  <c:v>154.15</c:v>
                </c:pt>
                <c:pt idx="49">
                  <c:v>152.74</c:v>
                </c:pt>
                <c:pt idx="50">
                  <c:v>152.03</c:v>
                </c:pt>
                <c:pt idx="51">
                  <c:v>153.44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'cena_zakol_2021 (S) '!$G$43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(S) '!$B$44:$B$95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'!$G$44:$G$95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65312"/>
        <c:axId val="106367616"/>
      </c:lineChart>
      <c:catAx>
        <c:axId val="10636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6367616"/>
        <c:crosses val="autoZero"/>
        <c:auto val="1"/>
        <c:lblAlgn val="ctr"/>
        <c:lblOffset val="100"/>
        <c:noMultiLvlLbl val="0"/>
      </c:catAx>
      <c:valAx>
        <c:axId val="106367616"/>
        <c:scaling>
          <c:orientation val="minMax"/>
          <c:max val="23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636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'cena_zakol_2021 (S) 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(S) '!$D$6:$D$16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'cena_zakol_2021 (S) '!$F$6:$F$16</c:f>
              <c:numCache>
                <c:formatCode>#,##0</c:formatCode>
                <c:ptCount val="11"/>
                <c:pt idx="0">
                  <c:v>219671</c:v>
                </c:pt>
                <c:pt idx="1">
                  <c:v>205882</c:v>
                </c:pt>
                <c:pt idx="2">
                  <c:v>218459</c:v>
                </c:pt>
                <c:pt idx="3">
                  <c:v>198700</c:v>
                </c:pt>
                <c:pt idx="4">
                  <c:v>186057</c:v>
                </c:pt>
                <c:pt idx="5">
                  <c:v>196194</c:v>
                </c:pt>
                <c:pt idx="6">
                  <c:v>198013</c:v>
                </c:pt>
                <c:pt idx="7">
                  <c:v>210110</c:v>
                </c:pt>
                <c:pt idx="8">
                  <c:v>174710</c:v>
                </c:pt>
                <c:pt idx="9">
                  <c:v>204935</c:v>
                </c:pt>
                <c:pt idx="10">
                  <c:v>183578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6418944"/>
        <c:axId val="106420864"/>
      </c:barChart>
      <c:lineChart>
        <c:grouping val="standard"/>
        <c:varyColors val="0"/>
        <c:ser>
          <c:idx val="0"/>
          <c:order val="1"/>
          <c:tx>
            <c:strRef>
              <c:f>'cena_zakol_2021 (S) 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(S) '!$D$6:$D$16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'cena_zakol_2021 (S) '!$G$6:$G$16</c:f>
              <c:numCache>
                <c:formatCode>0.00_ ;[Red]\-0.00\ </c:formatCode>
                <c:ptCount val="11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24960"/>
        <c:axId val="106423040"/>
      </c:lineChart>
      <c:catAx>
        <c:axId val="106418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6420864"/>
        <c:crosses val="autoZero"/>
        <c:auto val="1"/>
        <c:lblAlgn val="ctr"/>
        <c:lblOffset val="100"/>
        <c:noMultiLvlLbl val="0"/>
      </c:catAx>
      <c:valAx>
        <c:axId val="106420864"/>
        <c:scaling>
          <c:orientation val="minMax"/>
          <c:max val="27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6418944"/>
        <c:crosses val="autoZero"/>
        <c:crossBetween val="between"/>
      </c:valAx>
      <c:valAx>
        <c:axId val="1064230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6424960"/>
        <c:crosses val="max"/>
        <c:crossBetween val="between"/>
      </c:valAx>
      <c:catAx>
        <c:axId val="10642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423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32108486436"/>
          <c:y val="1.8366506884784427E-2"/>
          <c:w val="0.84225884789359207"/>
          <c:h val="0.7933044374176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 (E)'!$F$4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(E)'!$D$6:$D$16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'cena_zakol_2021 (E)'!$F$6:$F$16</c:f>
              <c:numCache>
                <c:formatCode>#,##0</c:formatCode>
                <c:ptCount val="11"/>
                <c:pt idx="0">
                  <c:v>79259</c:v>
                </c:pt>
                <c:pt idx="1">
                  <c:v>80112</c:v>
                </c:pt>
                <c:pt idx="2">
                  <c:v>67014</c:v>
                </c:pt>
                <c:pt idx="3">
                  <c:v>65602</c:v>
                </c:pt>
                <c:pt idx="4">
                  <c:v>57290</c:v>
                </c:pt>
                <c:pt idx="5">
                  <c:v>64670</c:v>
                </c:pt>
                <c:pt idx="6">
                  <c:v>60691</c:v>
                </c:pt>
                <c:pt idx="7">
                  <c:v>65078</c:v>
                </c:pt>
                <c:pt idx="8">
                  <c:v>69161</c:v>
                </c:pt>
                <c:pt idx="9">
                  <c:v>70678</c:v>
                </c:pt>
                <c:pt idx="10">
                  <c:v>76093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8454656"/>
        <c:axId val="108456576"/>
      </c:barChart>
      <c:lineChart>
        <c:grouping val="standard"/>
        <c:varyColors val="0"/>
        <c:ser>
          <c:idx val="1"/>
          <c:order val="1"/>
          <c:tx>
            <c:strRef>
              <c:f>'cena_zakol_2021 (E)'!$G$4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(E)'!$D$6:$D$16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'cena_zakol_2021 (E)'!$G$6:$G$16</c:f>
              <c:numCache>
                <c:formatCode>0.00_ ;[Red]\-0.00\ </c:formatCode>
                <c:ptCount val="11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  <c:pt idx="10">
                  <c:v>169.33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13344"/>
        <c:axId val="109511424"/>
      </c:lineChart>
      <c:catAx>
        <c:axId val="108454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>
            <c:manualLayout>
              <c:xMode val="edge"/>
              <c:yMode val="edge"/>
              <c:x val="0.51435477847828204"/>
              <c:y val="0.941923479628699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8456576"/>
        <c:crossesAt val="0"/>
        <c:auto val="1"/>
        <c:lblAlgn val="ctr"/>
        <c:lblOffset val="100"/>
        <c:noMultiLvlLbl val="0"/>
      </c:catAx>
      <c:valAx>
        <c:axId val="108456576"/>
        <c:scaling>
          <c:orientation val="minMax"/>
          <c:max val="85000"/>
          <c:min val="1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210197129614117E-3"/>
              <c:y val="0.249730953442140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8454656"/>
        <c:crosses val="autoZero"/>
        <c:crossBetween val="between"/>
        <c:majorUnit val="20000"/>
        <c:minorUnit val="10000"/>
      </c:valAx>
      <c:valAx>
        <c:axId val="109511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513344"/>
        <c:crosses val="max"/>
        <c:crossBetween val="between"/>
      </c:valAx>
      <c:catAx>
        <c:axId val="10951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511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43865855941975"/>
          <c:y val="0.88046232010201808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04900863132"/>
          <c:y val="3.2921796475898824E-2"/>
          <c:w val="0.87689813067390365"/>
          <c:h val="0.71365929080171342"/>
        </c:manualLayout>
      </c:layout>
      <c:lineChart>
        <c:grouping val="standard"/>
        <c:varyColors val="0"/>
        <c:ser>
          <c:idx val="1"/>
          <c:order val="0"/>
          <c:tx>
            <c:strRef>
              <c:f>'cena_zakol_2021 (E)'!$E$43</c:f>
              <c:strCache>
                <c:ptCount val="1"/>
                <c:pt idx="0">
                  <c:v>E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(E)'!$B$44:$B$96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(E)'!$E$44:$E$95</c:f>
              <c:numCache>
                <c:formatCode>#,##0.00_);[Red]\(#,##0.00\)</c:formatCode>
                <c:ptCount val="52"/>
                <c:pt idx="0">
                  <c:v>148.01</c:v>
                </c:pt>
                <c:pt idx="1">
                  <c:v>150.57</c:v>
                </c:pt>
                <c:pt idx="2">
                  <c:v>150.12</c:v>
                </c:pt>
                <c:pt idx="3">
                  <c:v>147.52000000000001</c:v>
                </c:pt>
                <c:pt idx="4">
                  <c:v>148.72</c:v>
                </c:pt>
                <c:pt idx="5">
                  <c:v>148.29</c:v>
                </c:pt>
                <c:pt idx="6">
                  <c:v>150.61000000000001</c:v>
                </c:pt>
                <c:pt idx="7">
                  <c:v>150.06</c:v>
                </c:pt>
                <c:pt idx="8">
                  <c:v>152.11000000000001</c:v>
                </c:pt>
                <c:pt idx="9">
                  <c:v>151.6</c:v>
                </c:pt>
                <c:pt idx="10">
                  <c:v>152.68</c:v>
                </c:pt>
                <c:pt idx="11">
                  <c:v>153.02000000000001</c:v>
                </c:pt>
                <c:pt idx="12">
                  <c:v>158.13999999999999</c:v>
                </c:pt>
                <c:pt idx="13">
                  <c:v>165.44</c:v>
                </c:pt>
                <c:pt idx="14">
                  <c:v>175.35</c:v>
                </c:pt>
                <c:pt idx="15">
                  <c:v>175.82</c:v>
                </c:pt>
                <c:pt idx="16">
                  <c:v>172.55</c:v>
                </c:pt>
                <c:pt idx="17">
                  <c:v>176.59</c:v>
                </c:pt>
                <c:pt idx="18">
                  <c:v>174.5</c:v>
                </c:pt>
                <c:pt idx="19">
                  <c:v>173.95</c:v>
                </c:pt>
                <c:pt idx="20">
                  <c:v>179.13</c:v>
                </c:pt>
                <c:pt idx="21">
                  <c:v>183.03</c:v>
                </c:pt>
                <c:pt idx="22">
                  <c:v>188.02</c:v>
                </c:pt>
                <c:pt idx="23">
                  <c:v>188.8</c:v>
                </c:pt>
                <c:pt idx="24">
                  <c:v>189.75</c:v>
                </c:pt>
                <c:pt idx="25">
                  <c:v>190.14</c:v>
                </c:pt>
                <c:pt idx="26">
                  <c:v>187.91</c:v>
                </c:pt>
                <c:pt idx="27">
                  <c:v>191</c:v>
                </c:pt>
                <c:pt idx="28">
                  <c:v>189.89</c:v>
                </c:pt>
                <c:pt idx="29">
                  <c:v>184.96</c:v>
                </c:pt>
                <c:pt idx="30">
                  <c:v>188.09</c:v>
                </c:pt>
                <c:pt idx="31">
                  <c:v>192.34</c:v>
                </c:pt>
                <c:pt idx="32">
                  <c:v>196.17</c:v>
                </c:pt>
                <c:pt idx="33">
                  <c:v>199.54</c:v>
                </c:pt>
                <c:pt idx="34">
                  <c:v>197.21</c:v>
                </c:pt>
                <c:pt idx="35">
                  <c:v>193.36</c:v>
                </c:pt>
                <c:pt idx="36">
                  <c:v>193.37</c:v>
                </c:pt>
                <c:pt idx="37">
                  <c:v>192.92</c:v>
                </c:pt>
                <c:pt idx="38">
                  <c:v>194.38</c:v>
                </c:pt>
                <c:pt idx="39">
                  <c:v>194.84</c:v>
                </c:pt>
                <c:pt idx="40">
                  <c:v>195.01</c:v>
                </c:pt>
                <c:pt idx="41">
                  <c:v>195.02</c:v>
                </c:pt>
                <c:pt idx="42">
                  <c:v>194.99</c:v>
                </c:pt>
                <c:pt idx="43">
                  <c:v>193.97</c:v>
                </c:pt>
                <c:pt idx="44">
                  <c:v>193.84</c:v>
                </c:pt>
                <c:pt idx="45">
                  <c:v>193.34</c:v>
                </c:pt>
                <c:pt idx="46">
                  <c:v>199.38</c:v>
                </c:pt>
                <c:pt idx="47">
                  <c:v>205.33</c:v>
                </c:pt>
                <c:pt idx="48">
                  <c:v>210.61</c:v>
                </c:pt>
                <c:pt idx="49">
                  <c:v>212.61</c:v>
                </c:pt>
                <c:pt idx="50">
                  <c:v>211.25</c:v>
                </c:pt>
                <c:pt idx="51">
                  <c:v>204.38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'cena_zakol_2021 (E)'!$F$43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(E)'!$B$44:$B$96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(E)'!$F$44:$F$95</c:f>
              <c:numCache>
                <c:formatCode>#,##0.00\ _€</c:formatCode>
                <c:ptCount val="52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  <c:pt idx="48">
                  <c:v>140.22999999999999</c:v>
                </c:pt>
                <c:pt idx="49">
                  <c:v>139.77000000000001</c:v>
                </c:pt>
                <c:pt idx="50">
                  <c:v>140.32</c:v>
                </c:pt>
                <c:pt idx="51">
                  <c:v>141.6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'cena_zakol_2021 (E)'!$G$43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(E)'!$B$44:$B$96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(E)'!$G$44:$G$95</c:f>
              <c:numCache>
                <c:formatCode>#,##0.00\ _€</c:formatCode>
                <c:ptCount val="52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  <c:pt idx="10">
                  <c:v>169.33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5072"/>
        <c:axId val="109565824"/>
      </c:lineChart>
      <c:catAx>
        <c:axId val="109555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565824"/>
        <c:crosses val="autoZero"/>
        <c:auto val="1"/>
        <c:lblAlgn val="ctr"/>
        <c:lblOffset val="100"/>
        <c:noMultiLvlLbl val="0"/>
      </c:catAx>
      <c:valAx>
        <c:axId val="109565824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55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2250109968219"/>
          <c:y val="4.4001591931526793E-2"/>
          <c:w val="0.75959711286089238"/>
          <c:h val="0.671222008957133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'cena_zakol_2021(U)'!$E$3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'cena_zakol_2021(U)'!$C$4:$C$14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'cena_zakol_2021(U)'!$E$4:$E$14</c:f>
              <c:numCache>
                <c:formatCode>#,##0</c:formatCode>
                <c:ptCount val="11"/>
                <c:pt idx="0">
                  <c:v>9149</c:v>
                </c:pt>
                <c:pt idx="1">
                  <c:v>10467</c:v>
                </c:pt>
                <c:pt idx="2">
                  <c:v>7657</c:v>
                </c:pt>
                <c:pt idx="3">
                  <c:v>7056</c:v>
                </c:pt>
                <c:pt idx="4">
                  <c:v>9821</c:v>
                </c:pt>
                <c:pt idx="5">
                  <c:v>7729</c:v>
                </c:pt>
                <c:pt idx="6">
                  <c:v>4505</c:v>
                </c:pt>
                <c:pt idx="7">
                  <c:v>7664</c:v>
                </c:pt>
                <c:pt idx="8">
                  <c:v>7297</c:v>
                </c:pt>
                <c:pt idx="9">
                  <c:v>13355</c:v>
                </c:pt>
                <c:pt idx="10">
                  <c:v>9521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959040"/>
        <c:axId val="109641728"/>
      </c:barChart>
      <c:lineChart>
        <c:grouping val="standard"/>
        <c:varyColors val="0"/>
        <c:ser>
          <c:idx val="1"/>
          <c:order val="1"/>
          <c:tx>
            <c:strRef>
              <c:f>'cena_zakol_2021(U)'!$F$3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'cena_zakol_2021(U)'!$C$4:$C$14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'cena_zakol_2021(U)'!$F$4:$F$14</c:f>
              <c:numCache>
                <c:formatCode>0.00_ ;[Red]\-0.00\ </c:formatCode>
                <c:ptCount val="11"/>
                <c:pt idx="0" formatCode="General">
                  <c:v>122.33</c:v>
                </c:pt>
                <c:pt idx="1">
                  <c:v>123.75</c:v>
                </c:pt>
                <c:pt idx="2">
                  <c:v>121.69</c:v>
                </c:pt>
                <c:pt idx="3">
                  <c:v>121.64</c:v>
                </c:pt>
                <c:pt idx="4">
                  <c:v>119.11</c:v>
                </c:pt>
                <c:pt idx="5">
                  <c:v>122.59</c:v>
                </c:pt>
                <c:pt idx="6">
                  <c:v>128.74</c:v>
                </c:pt>
                <c:pt idx="7">
                  <c:v>129.72</c:v>
                </c:pt>
                <c:pt idx="8">
                  <c:v>139.65</c:v>
                </c:pt>
                <c:pt idx="9">
                  <c:v>147.85759865219018</c:v>
                </c:pt>
                <c:pt idx="10">
                  <c:v>153.61000000000001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5824"/>
        <c:axId val="109643648"/>
      </c:lineChart>
      <c:catAx>
        <c:axId val="10995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641728"/>
        <c:crosses val="autoZero"/>
        <c:auto val="1"/>
        <c:lblAlgn val="ctr"/>
        <c:lblOffset val="100"/>
        <c:noMultiLvlLbl val="0"/>
      </c:catAx>
      <c:valAx>
        <c:axId val="109641728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959040"/>
        <c:crosses val="autoZero"/>
        <c:crossBetween val="between"/>
      </c:valAx>
      <c:valAx>
        <c:axId val="109643648"/>
        <c:scaling>
          <c:orientation val="minMax"/>
          <c:max val="150.5"/>
          <c:min val="5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645824"/>
        <c:crosses val="max"/>
        <c:crossBetween val="between"/>
      </c:valAx>
      <c:catAx>
        <c:axId val="10964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64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'cena_zakol_2021_(R)'!$E$3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'cena_zakol_2021_(R)'!$C$4:$C$14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'cena_zakol_2021_(R)'!$E$4:$E$14</c:f>
              <c:numCache>
                <c:formatCode>General</c:formatCode>
                <c:ptCount val="11"/>
                <c:pt idx="0">
                  <c:v>940</c:v>
                </c:pt>
                <c:pt idx="1">
                  <c:v>532</c:v>
                </c:pt>
                <c:pt idx="2">
                  <c:v>334</c:v>
                </c:pt>
                <c:pt idx="3">
                  <c:v>604</c:v>
                </c:pt>
                <c:pt idx="4">
                  <c:v>217</c:v>
                </c:pt>
                <c:pt idx="5">
                  <c:v>218</c:v>
                </c:pt>
                <c:pt idx="6">
                  <c:v>106</c:v>
                </c:pt>
                <c:pt idx="7">
                  <c:v>535</c:v>
                </c:pt>
                <c:pt idx="8">
                  <c:v>530</c:v>
                </c:pt>
                <c:pt idx="9">
                  <c:v>1673</c:v>
                </c:pt>
                <c:pt idx="10">
                  <c:v>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878272"/>
        <c:axId val="109880064"/>
      </c:barChart>
      <c:lineChart>
        <c:grouping val="standard"/>
        <c:varyColors val="0"/>
        <c:ser>
          <c:idx val="1"/>
          <c:order val="1"/>
          <c:tx>
            <c:strRef>
              <c:f>'cena_zakol_2021_(R)'!$F$3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'[1]cena_zakol_2021_(R)'!$C$19:$C$27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'cena_zakol_2021_(R)'!$F$4:$F$14</c:f>
              <c:numCache>
                <c:formatCode>General</c:formatCode>
                <c:ptCount val="11"/>
                <c:pt idx="0">
                  <c:v>106.84</c:v>
                </c:pt>
                <c:pt idx="1">
                  <c:v>107.73</c:v>
                </c:pt>
                <c:pt idx="2">
                  <c:v>107.99</c:v>
                </c:pt>
                <c:pt idx="3">
                  <c:v>113.77</c:v>
                </c:pt>
                <c:pt idx="4">
                  <c:v>104.08</c:v>
                </c:pt>
                <c:pt idx="5">
                  <c:v>98.9</c:v>
                </c:pt>
                <c:pt idx="6">
                  <c:v>109.91</c:v>
                </c:pt>
                <c:pt idx="7">
                  <c:v>119.56</c:v>
                </c:pt>
                <c:pt idx="8">
                  <c:v>128.66999999999999</c:v>
                </c:pt>
                <c:pt idx="9" formatCode="0.00">
                  <c:v>135.92799760908545</c:v>
                </c:pt>
                <c:pt idx="10" formatCode="0.00">
                  <c:v>142.79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84544"/>
        <c:axId val="109882368"/>
      </c:lineChart>
      <c:catAx>
        <c:axId val="109878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880064"/>
        <c:crosses val="autoZero"/>
        <c:auto val="1"/>
        <c:lblAlgn val="ctr"/>
        <c:lblOffset val="100"/>
        <c:noMultiLvlLbl val="0"/>
      </c:catAx>
      <c:valAx>
        <c:axId val="10988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878272"/>
        <c:crosses val="autoZero"/>
        <c:crossBetween val="between"/>
      </c:valAx>
      <c:valAx>
        <c:axId val="109882368"/>
        <c:scaling>
          <c:orientation val="minMax"/>
          <c:min val="5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884544"/>
        <c:crosses val="max"/>
        <c:crossBetween val="between"/>
      </c:valAx>
      <c:catAx>
        <c:axId val="109884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88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S'!$A$47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S'!$D$46:$L$46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'EU CENE E in S'!$D$47:$L$47</c:f>
              <c:numCache>
                <c:formatCode>0.00</c:formatCode>
                <c:ptCount val="9"/>
                <c:pt idx="0">
                  <c:v>128.01515799750726</c:v>
                </c:pt>
                <c:pt idx="1">
                  <c:v>128.04187635022851</c:v>
                </c:pt>
                <c:pt idx="2">
                  <c:v>127.8494743664312</c:v>
                </c:pt>
                <c:pt idx="3">
                  <c:v>128.43099723722474</c:v>
                </c:pt>
                <c:pt idx="4">
                  <c:v>129.45094908599916</c:v>
                </c:pt>
                <c:pt idx="5">
                  <c:v>131.07393875155796</c:v>
                </c:pt>
                <c:pt idx="6">
                  <c:v>135.68942015995015</c:v>
                </c:pt>
                <c:pt idx="7">
                  <c:v>142.15021849813047</c:v>
                </c:pt>
                <c:pt idx="8">
                  <c:v>149.69936154964685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'EU CENE E in S'!$A$48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S'!$D$46:$L$46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'EU CENE E in S'!$D$48:$L$48</c:f>
              <c:numCache>
                <c:formatCode>0.00</c:formatCode>
                <c:ptCount val="9"/>
                <c:pt idx="0">
                  <c:v>197.76580000000001</c:v>
                </c:pt>
                <c:pt idx="1">
                  <c:v>198.03970000000001</c:v>
                </c:pt>
                <c:pt idx="2">
                  <c:v>197.56190000000001</c:v>
                </c:pt>
                <c:pt idx="3">
                  <c:v>198.52080000000001</c:v>
                </c:pt>
                <c:pt idx="4">
                  <c:v>198.6875</c:v>
                </c:pt>
                <c:pt idx="5">
                  <c:v>199.22650000000002</c:v>
                </c:pt>
                <c:pt idx="6">
                  <c:v>197.4837</c:v>
                </c:pt>
                <c:pt idx="7">
                  <c:v>197.44320000000002</c:v>
                </c:pt>
                <c:pt idx="8">
                  <c:v>196.97300000000001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'EU CENE E in S'!$A$49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S'!$D$46:$L$46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'EU CENE E in S'!$D$49:$L$49</c:f>
              <c:numCache>
                <c:formatCode>0.00</c:formatCode>
                <c:ptCount val="9"/>
                <c:pt idx="0">
                  <c:v>102.99000000000001</c:v>
                </c:pt>
                <c:pt idx="1">
                  <c:v>103</c:v>
                </c:pt>
                <c:pt idx="2">
                  <c:v>102.83</c:v>
                </c:pt>
                <c:pt idx="3">
                  <c:v>104.68</c:v>
                </c:pt>
                <c:pt idx="4">
                  <c:v>106.21000000000001</c:v>
                </c:pt>
                <c:pt idx="5">
                  <c:v>109.06</c:v>
                </c:pt>
                <c:pt idx="6">
                  <c:v>112.48</c:v>
                </c:pt>
                <c:pt idx="7">
                  <c:v>123.86</c:v>
                </c:pt>
                <c:pt idx="8">
                  <c:v>130.71080000000001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'EU CENE E in S'!$A$50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S'!$D$46:$L$46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'EU CENE E in S'!$D$50:$L$50</c:f>
              <c:numCache>
                <c:formatCode>0.00</c:formatCode>
                <c:ptCount val="9"/>
                <c:pt idx="0">
                  <c:v>139.20000000000002</c:v>
                </c:pt>
                <c:pt idx="1">
                  <c:v>139.02000000000001</c:v>
                </c:pt>
                <c:pt idx="2">
                  <c:v>140.33000000000001</c:v>
                </c:pt>
                <c:pt idx="3">
                  <c:v>139.39000000000001</c:v>
                </c:pt>
                <c:pt idx="4">
                  <c:v>139.51</c:v>
                </c:pt>
                <c:pt idx="5">
                  <c:v>143.63</c:v>
                </c:pt>
                <c:pt idx="6">
                  <c:v>145.29</c:v>
                </c:pt>
                <c:pt idx="7">
                  <c:v>154.51</c:v>
                </c:pt>
                <c:pt idx="8">
                  <c:v>162.77000000000001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79520"/>
        <c:axId val="109998464"/>
      </c:lineChart>
      <c:catAx>
        <c:axId val="109979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998464"/>
        <c:crosses val="autoZero"/>
        <c:auto val="1"/>
        <c:lblAlgn val="ctr"/>
        <c:lblOffset val="100"/>
        <c:noMultiLvlLbl val="0"/>
      </c:catAx>
      <c:valAx>
        <c:axId val="10999846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97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S'!$A$60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S'!$D$59:$L$59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'EU CENE E in S'!$D$60:$L$60</c:f>
              <c:numCache>
                <c:formatCode>0.00</c:formatCode>
                <c:ptCount val="9"/>
                <c:pt idx="0">
                  <c:v>134.05397284396309</c:v>
                </c:pt>
                <c:pt idx="1">
                  <c:v>133.85418841756922</c:v>
                </c:pt>
                <c:pt idx="2">
                  <c:v>133.8591682009627</c:v>
                </c:pt>
                <c:pt idx="3">
                  <c:v>133.89421765944647</c:v>
                </c:pt>
                <c:pt idx="4">
                  <c:v>134.75284281989568</c:v>
                </c:pt>
                <c:pt idx="5">
                  <c:v>136.46206238467713</c:v>
                </c:pt>
                <c:pt idx="6">
                  <c:v>140.69964440433219</c:v>
                </c:pt>
                <c:pt idx="7">
                  <c:v>147.23020883473728</c:v>
                </c:pt>
                <c:pt idx="8">
                  <c:v>154.93220068190936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'EU CENE E in S'!$A$61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S'!$D$59:$L$59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'EU CENE E in S'!$D$61:$L$61</c:f>
              <c:numCache>
                <c:formatCode>0.00</c:formatCode>
                <c:ptCount val="9"/>
                <c:pt idx="0">
                  <c:v>200.83430000000001</c:v>
                </c:pt>
                <c:pt idx="1">
                  <c:v>199.8202</c:v>
                </c:pt>
                <c:pt idx="2">
                  <c:v>201.12690000000001</c:v>
                </c:pt>
                <c:pt idx="3">
                  <c:v>200.49420000000001</c:v>
                </c:pt>
                <c:pt idx="4">
                  <c:v>200.96560000000002</c:v>
                </c:pt>
                <c:pt idx="5">
                  <c:v>201.1182</c:v>
                </c:pt>
                <c:pt idx="6">
                  <c:v>200.45940000000002</c:v>
                </c:pt>
                <c:pt idx="7">
                  <c:v>198.7227</c:v>
                </c:pt>
                <c:pt idx="8">
                  <c:v>198.5496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'EU CENE E in S'!$A$62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S'!$D$59:$L$59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'EU CENE E in S'!$D$62:$L$62</c:f>
              <c:numCache>
                <c:formatCode>0.00</c:formatCode>
                <c:ptCount val="9"/>
                <c:pt idx="0">
                  <c:v>113.37</c:v>
                </c:pt>
                <c:pt idx="1">
                  <c:v>111.62560000000001</c:v>
                </c:pt>
                <c:pt idx="2">
                  <c:v>109.14590000000001</c:v>
                </c:pt>
                <c:pt idx="3">
                  <c:v>111.41380000000001</c:v>
                </c:pt>
                <c:pt idx="4">
                  <c:v>111.63300000000001</c:v>
                </c:pt>
                <c:pt idx="5">
                  <c:v>115.8066</c:v>
                </c:pt>
                <c:pt idx="6">
                  <c:v>118.43300000000001</c:v>
                </c:pt>
                <c:pt idx="7">
                  <c:v>126.491</c:v>
                </c:pt>
                <c:pt idx="8">
                  <c:v>134.02620000000002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'EU CENE E in S'!$A$63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S'!$D$59:$L$59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'EU CENE E in S'!$D$63:$L$63</c:f>
              <c:numCache>
                <c:formatCode>0.00</c:formatCode>
                <c:ptCount val="9"/>
                <c:pt idx="0">
                  <c:v>154.1</c:v>
                </c:pt>
                <c:pt idx="1">
                  <c:v>153.47</c:v>
                </c:pt>
                <c:pt idx="2">
                  <c:v>154.31</c:v>
                </c:pt>
                <c:pt idx="3">
                  <c:v>154.44</c:v>
                </c:pt>
                <c:pt idx="4">
                  <c:v>153.22</c:v>
                </c:pt>
                <c:pt idx="5">
                  <c:v>158.19</c:v>
                </c:pt>
                <c:pt idx="6">
                  <c:v>160.80000000000001</c:v>
                </c:pt>
                <c:pt idx="7">
                  <c:v>168.21</c:v>
                </c:pt>
                <c:pt idx="8">
                  <c:v>175.4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9808"/>
        <c:axId val="110042112"/>
      </c:lineChart>
      <c:catAx>
        <c:axId val="110039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0042112"/>
        <c:crosses val="autoZero"/>
        <c:auto val="1"/>
        <c:lblAlgn val="ctr"/>
        <c:lblOffset val="100"/>
        <c:noMultiLvlLbl val="0"/>
      </c:catAx>
      <c:valAx>
        <c:axId val="110042112"/>
        <c:scaling>
          <c:orientation val="minMax"/>
          <c:max val="2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00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100</xdr:row>
      <xdr:rowOff>90486</xdr:rowOff>
    </xdr:from>
    <xdr:to>
      <xdr:col>10</xdr:col>
      <xdr:colOff>57150</xdr:colOff>
      <xdr:row>120</xdr:row>
      <xdr:rowOff>95250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609598</xdr:colOff>
      <xdr:row>19</xdr:row>
      <xdr:rowOff>19049</xdr:rowOff>
    </xdr:from>
    <xdr:to>
      <xdr:col>9</xdr:col>
      <xdr:colOff>590550</xdr:colOff>
      <xdr:row>38</xdr:row>
      <xdr:rowOff>180975</xdr:rowOff>
    </xdr:to>
    <xdr:graphicFrame macro="">
      <xdr:nvGraphicFramePr>
        <xdr:cNvPr id="5" name="Grafikon 4" descr="Grafični prikaz gibanja količine zakola prašičjega mesa, razreda S, po posameznih tednih v letih 2019 in 2020 (kg) iz tabele 2.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18</xdr:row>
      <xdr:rowOff>152399</xdr:rowOff>
    </xdr:from>
    <xdr:to>
      <xdr:col>8</xdr:col>
      <xdr:colOff>1543050</xdr:colOff>
      <xdr:row>39</xdr:row>
      <xdr:rowOff>9524</xdr:rowOff>
    </xdr:to>
    <xdr:graphicFrame macro="">
      <xdr:nvGraphicFramePr>
        <xdr:cNvPr id="2" name="Chart 2" descr="Graf s prikazom gibanja količin po tednih v letih 2019 in 2020. Prikazani podatki so natančno prikazani v Tabeli 1." title="Gibanje količine zakola prašičjega mesa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99</xdr:row>
      <xdr:rowOff>71436</xdr:rowOff>
    </xdr:from>
    <xdr:to>
      <xdr:col>7</xdr:col>
      <xdr:colOff>1543051</xdr:colOff>
      <xdr:row>117</xdr:row>
      <xdr:rowOff>114300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21</xdr:row>
      <xdr:rowOff>161925</xdr:rowOff>
    </xdr:from>
    <xdr:to>
      <xdr:col>11</xdr:col>
      <xdr:colOff>361951</xdr:colOff>
      <xdr:row>47</xdr:row>
      <xdr:rowOff>171450</xdr:rowOff>
    </xdr:to>
    <xdr:graphicFrame macro="">
      <xdr:nvGraphicFramePr>
        <xdr:cNvPr id="2" name="Grafikon 1" descr="Grafični prikaz tabele 4" title="Grafik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19050</xdr:rowOff>
    </xdr:from>
    <xdr:to>
      <xdr:col>10</xdr:col>
      <xdr:colOff>9525</xdr:colOff>
      <xdr:row>33</xdr:row>
      <xdr:rowOff>171450</xdr:rowOff>
    </xdr:to>
    <xdr:graphicFrame macro="">
      <xdr:nvGraphicFramePr>
        <xdr:cNvPr id="2" name="Grafikon 1" descr="Grafični prikaz tabele 6" title="Grafik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67</xdr:row>
      <xdr:rowOff>14287</xdr:rowOff>
    </xdr:from>
    <xdr:to>
      <xdr:col>6</xdr:col>
      <xdr:colOff>1514474</xdr:colOff>
      <xdr:row>84</xdr:row>
      <xdr:rowOff>85725</xdr:rowOff>
    </xdr:to>
    <xdr:graphicFrame macro="">
      <xdr:nvGraphicFramePr>
        <xdr:cNvPr id="4" name="Grafikon 3" descr="Grafični prikaz tabele 2" title="Grafik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91</xdr:row>
      <xdr:rowOff>42862</xdr:rowOff>
    </xdr:from>
    <xdr:to>
      <xdr:col>6</xdr:col>
      <xdr:colOff>1543050</xdr:colOff>
      <xdr:row>108</xdr:row>
      <xdr:rowOff>57150</xdr:rowOff>
    </xdr:to>
    <xdr:graphicFrame macro="">
      <xdr:nvGraphicFramePr>
        <xdr:cNvPr id="5" name="Grafikon 4" descr="Grafični prikaz tabele 3" title="Grafik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T/TIS%20-%20Tr&#382;ne%20cene/PRA&#352;I&#268;JE_meso/pra&#353;i&#269;je_meso_teden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oči teden"/>
      <sheetName val="cena_zakol_2020 (S)"/>
      <sheetName val="cena_zakol_2021 (E)"/>
      <sheetName val="cena_zakol_2021_(U)"/>
      <sheetName val="cena_zakol_2021_(R)"/>
      <sheetName val="cena_zakol_2021_(O)"/>
      <sheetName val="cena_zakol_2021_(P)"/>
      <sheetName val="skupni zakol"/>
      <sheetName val="Pig_prices_EU"/>
    </sheetNames>
    <sheetDataSet>
      <sheetData sheetId="0" refreshError="1"/>
      <sheetData sheetId="1">
        <row r="26">
          <cell r="BN26">
            <v>198013</v>
          </cell>
        </row>
        <row r="27">
          <cell r="BN27">
            <v>210110</v>
          </cell>
        </row>
      </sheetData>
      <sheetData sheetId="2">
        <row r="26">
          <cell r="BO26">
            <v>60691</v>
          </cell>
        </row>
        <row r="27">
          <cell r="BO27">
            <v>65078</v>
          </cell>
        </row>
      </sheetData>
      <sheetData sheetId="3">
        <row r="6">
          <cell r="I6">
            <v>7664</v>
          </cell>
        </row>
      </sheetData>
      <sheetData sheetId="4">
        <row r="9">
          <cell r="I9">
            <v>535</v>
          </cell>
        </row>
        <row r="19">
          <cell r="C19">
            <v>1</v>
          </cell>
        </row>
        <row r="20">
          <cell r="C20">
            <v>2</v>
          </cell>
        </row>
        <row r="21">
          <cell r="C21">
            <v>3</v>
          </cell>
        </row>
        <row r="22">
          <cell r="C22">
            <v>4</v>
          </cell>
        </row>
        <row r="23">
          <cell r="C23">
            <v>5</v>
          </cell>
        </row>
        <row r="24">
          <cell r="C24">
            <v>6</v>
          </cell>
        </row>
        <row r="25">
          <cell r="C25">
            <v>7</v>
          </cell>
        </row>
        <row r="26">
          <cell r="C26">
            <v>8</v>
          </cell>
        </row>
        <row r="27">
          <cell r="C27">
            <v>9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A14" sqref="A14"/>
    </sheetView>
  </sheetViews>
  <sheetFormatPr defaultRowHeight="15"/>
  <cols>
    <col min="1" max="1" width="39.5703125" customWidth="1"/>
    <col min="2" max="2" width="120.85546875" customWidth="1"/>
  </cols>
  <sheetData>
    <row r="1" spans="1:6">
      <c r="A1" s="8" t="s">
        <v>0</v>
      </c>
      <c r="B1" s="47"/>
    </row>
    <row r="2" spans="1:6" ht="27" customHeight="1">
      <c r="A2" s="9" t="s">
        <v>1</v>
      </c>
      <c r="B2" s="48" t="s">
        <v>9</v>
      </c>
      <c r="C2" s="1"/>
      <c r="D2" s="1"/>
      <c r="E2" s="1"/>
      <c r="F2" s="1"/>
    </row>
    <row r="3" spans="1:6">
      <c r="A3" s="10" t="s">
        <v>2</v>
      </c>
      <c r="B3" s="47"/>
    </row>
    <row r="4" spans="1:6">
      <c r="A4" s="10" t="s">
        <v>3</v>
      </c>
      <c r="B4" s="47"/>
    </row>
    <row r="5" spans="1:6">
      <c r="A5" s="10" t="s">
        <v>4</v>
      </c>
      <c r="B5" s="47"/>
    </row>
    <row r="6" spans="1:6">
      <c r="A6" s="45" t="s">
        <v>5</v>
      </c>
      <c r="B6" s="47"/>
    </row>
    <row r="7" spans="1:6">
      <c r="A7" s="44"/>
      <c r="B7" s="47"/>
    </row>
    <row r="8" spans="1:6">
      <c r="A8" s="46" t="s">
        <v>6</v>
      </c>
      <c r="B8" s="47"/>
    </row>
    <row r="9" spans="1:6">
      <c r="A9" s="46" t="s">
        <v>7</v>
      </c>
      <c r="B9" s="47"/>
    </row>
    <row r="10" spans="1:6">
      <c r="A10" s="46" t="s">
        <v>8</v>
      </c>
      <c r="B10" s="47"/>
    </row>
    <row r="11" spans="1:6">
      <c r="A11" s="44"/>
      <c r="B11" s="47"/>
    </row>
    <row r="12" spans="1:6">
      <c r="A12" s="44"/>
      <c r="B12" s="47"/>
    </row>
    <row r="13" spans="1:6" ht="16.5" customHeight="1">
      <c r="A13" s="46" t="s">
        <v>109</v>
      </c>
      <c r="B13" s="47" t="s">
        <v>10</v>
      </c>
    </row>
    <row r="14" spans="1:6" ht="15.75">
      <c r="A14" s="46" t="s">
        <v>110</v>
      </c>
      <c r="B14" s="47" t="s">
        <v>27</v>
      </c>
    </row>
    <row r="15" spans="1:6">
      <c r="A15" s="44"/>
      <c r="B15" s="47"/>
    </row>
    <row r="16" spans="1:6">
      <c r="A16" s="44"/>
      <c r="B16" s="47"/>
    </row>
    <row r="17" spans="1:2">
      <c r="A17" s="44"/>
      <c r="B17" s="47" t="s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99"/>
  <sheetViews>
    <sheetView workbookViewId="0">
      <selection activeCell="N18" sqref="N18"/>
    </sheetView>
  </sheetViews>
  <sheetFormatPr defaultRowHeight="15"/>
  <cols>
    <col min="2" max="2" width="14" customWidth="1"/>
    <col min="3" max="3" width="14.5703125" customWidth="1"/>
    <col min="4" max="4" width="13.85546875" customWidth="1"/>
    <col min="5" max="5" width="17.7109375" customWidth="1"/>
    <col min="6" max="6" width="15" customWidth="1"/>
    <col min="7" max="7" width="25.140625" customWidth="1"/>
    <col min="8" max="8" width="27.28515625" customWidth="1"/>
    <col min="9" max="9" width="19.85546875" customWidth="1"/>
    <col min="52" max="52" width="9.140625" customWidth="1"/>
    <col min="53" max="53" width="9.28515625" customWidth="1"/>
    <col min="100" max="100" width="12" customWidth="1"/>
  </cols>
  <sheetData>
    <row r="1" spans="2:53">
      <c r="B1" s="169" t="s">
        <v>98</v>
      </c>
      <c r="C1" s="4"/>
      <c r="D1" s="4"/>
      <c r="E1" s="4"/>
      <c r="F1" s="4"/>
      <c r="G1" s="4"/>
      <c r="H1" s="4"/>
      <c r="AV1" s="25"/>
      <c r="AW1" s="25"/>
      <c r="AX1" s="25"/>
      <c r="AY1" s="25"/>
      <c r="AZ1" s="25"/>
    </row>
    <row r="2" spans="2:53">
      <c r="AV2" s="25"/>
      <c r="AW2" s="25"/>
      <c r="AX2" s="25"/>
      <c r="AY2" s="25"/>
      <c r="AZ2" s="25"/>
    </row>
    <row r="3" spans="2:53" ht="15.75" thickBot="1">
      <c r="AV3" s="25"/>
      <c r="AW3" s="25"/>
      <c r="AX3" s="25"/>
      <c r="AY3" s="25"/>
      <c r="AZ3" s="25"/>
    </row>
    <row r="4" spans="2:53" ht="25.5" thickBot="1">
      <c r="D4" s="57" t="s">
        <v>11</v>
      </c>
      <c r="E4" s="58" t="s">
        <v>97</v>
      </c>
      <c r="F4" s="58" t="s">
        <v>18</v>
      </c>
      <c r="G4" s="59" t="s">
        <v>19</v>
      </c>
      <c r="H4" s="60" t="s">
        <v>15</v>
      </c>
      <c r="I4" s="61" t="s">
        <v>16</v>
      </c>
      <c r="AV4" s="2"/>
      <c r="AW4" s="12"/>
      <c r="AX4" s="26"/>
      <c r="AY4" s="27"/>
      <c r="AZ4" s="28"/>
      <c r="BA4" s="29"/>
    </row>
    <row r="5" spans="2:53" ht="15.75" thickBot="1">
      <c r="C5" s="71">
        <v>2020</v>
      </c>
      <c r="D5" s="163">
        <v>53</v>
      </c>
      <c r="E5" s="170"/>
      <c r="F5" s="164">
        <v>186565</v>
      </c>
      <c r="G5" s="165">
        <v>152.99</v>
      </c>
      <c r="H5" s="165"/>
      <c r="I5" s="166"/>
      <c r="AV5" s="2"/>
      <c r="AW5" s="12"/>
      <c r="AX5" s="30"/>
      <c r="AY5" s="31"/>
      <c r="AZ5" s="31"/>
      <c r="BA5" s="29"/>
    </row>
    <row r="6" spans="2:53" ht="15.75" thickBot="1">
      <c r="C6" s="71">
        <v>2021</v>
      </c>
      <c r="D6" s="49">
        <v>1</v>
      </c>
      <c r="E6" s="171">
        <v>2249</v>
      </c>
      <c r="F6" s="50">
        <v>219671</v>
      </c>
      <c r="G6" s="51">
        <v>152.96</v>
      </c>
      <c r="H6" s="51">
        <v>-3.0000000000001137E-2</v>
      </c>
      <c r="I6" s="52">
        <v>-1.9609124779396137E-4</v>
      </c>
      <c r="AV6" s="7"/>
      <c r="AW6" s="12"/>
      <c r="AX6" s="30"/>
      <c r="AY6" s="31"/>
      <c r="AZ6" s="31"/>
      <c r="BA6" s="29"/>
    </row>
    <row r="7" spans="2:53">
      <c r="D7" s="43">
        <v>2</v>
      </c>
      <c r="E7" s="80">
        <v>2220</v>
      </c>
      <c r="F7" s="6">
        <v>205882</v>
      </c>
      <c r="G7" s="3">
        <v>154.1</v>
      </c>
      <c r="H7" s="3">
        <v>1.1399999999999864</v>
      </c>
      <c r="I7" s="11">
        <v>7.4529288702926966E-3</v>
      </c>
      <c r="AQ7" s="2"/>
      <c r="AR7" s="12"/>
      <c r="AS7" s="30"/>
      <c r="AT7" s="31"/>
      <c r="AU7" s="31"/>
      <c r="AV7" s="29"/>
    </row>
    <row r="8" spans="2:53">
      <c r="D8" s="43">
        <v>3</v>
      </c>
      <c r="E8" s="80">
        <v>2297</v>
      </c>
      <c r="F8" s="6">
        <v>218459</v>
      </c>
      <c r="G8" s="3">
        <v>153.47</v>
      </c>
      <c r="H8" s="3">
        <v>-0.62999999999999545</v>
      </c>
      <c r="I8" s="11">
        <v>-4.0882543802724935E-3</v>
      </c>
      <c r="AQ8" s="2"/>
      <c r="AR8" s="12"/>
      <c r="AS8" s="30"/>
      <c r="AT8" s="31"/>
      <c r="AU8" s="31"/>
      <c r="AV8" s="29"/>
    </row>
    <row r="9" spans="2:53">
      <c r="D9" s="43">
        <v>4</v>
      </c>
      <c r="E9" s="80">
        <v>2114</v>
      </c>
      <c r="F9" s="6">
        <v>198700</v>
      </c>
      <c r="G9" s="3">
        <v>154.31</v>
      </c>
      <c r="H9" s="3">
        <v>0.84000000000000341</v>
      </c>
      <c r="I9" s="11">
        <v>5.4733824200170478E-3</v>
      </c>
      <c r="AQ9" s="2"/>
      <c r="AR9" s="12"/>
      <c r="AS9" s="30"/>
      <c r="AT9" s="31"/>
      <c r="AU9" s="31"/>
      <c r="AV9" s="29"/>
    </row>
    <row r="10" spans="2:53">
      <c r="D10" s="43">
        <v>5</v>
      </c>
      <c r="E10" s="80">
        <v>1877</v>
      </c>
      <c r="F10" s="6">
        <v>186057</v>
      </c>
      <c r="G10" s="3">
        <v>154.44</v>
      </c>
      <c r="H10" s="3">
        <v>0.12999999999999545</v>
      </c>
      <c r="I10" s="11">
        <v>8.424599831506896E-4</v>
      </c>
      <c r="AQ10" s="2"/>
      <c r="AR10" s="12"/>
      <c r="AS10" s="30"/>
      <c r="AT10" s="31"/>
      <c r="AU10" s="31"/>
      <c r="AV10" s="29"/>
    </row>
    <row r="11" spans="2:53">
      <c r="D11" s="43">
        <v>6</v>
      </c>
      <c r="E11" s="80">
        <v>2041</v>
      </c>
      <c r="F11" s="6">
        <v>196194</v>
      </c>
      <c r="G11" s="3">
        <v>153.22</v>
      </c>
      <c r="H11" s="3">
        <v>-1.2199999999999989</v>
      </c>
      <c r="I11" s="11">
        <v>-7.8995078995078849E-3</v>
      </c>
      <c r="AQ11" s="2"/>
      <c r="AR11" s="12"/>
      <c r="AS11" s="30"/>
      <c r="AT11" s="31"/>
      <c r="AU11" s="31"/>
      <c r="AV11" s="29"/>
    </row>
    <row r="12" spans="2:53">
      <c r="D12" s="43">
        <v>7</v>
      </c>
      <c r="E12" s="80">
        <v>2106</v>
      </c>
      <c r="F12" s="6">
        <v>198013</v>
      </c>
      <c r="G12" s="3">
        <v>158.19</v>
      </c>
      <c r="H12" s="3">
        <f t="shared" ref="H12" si="0">G12-G11</f>
        <v>4.9699999999999989</v>
      </c>
      <c r="I12" s="11">
        <f t="shared" ref="I12" si="1">(G12/G11)-1</f>
        <v>3.2437018665970596E-2</v>
      </c>
      <c r="AP12" s="2"/>
      <c r="AQ12" s="12"/>
      <c r="AR12" s="30"/>
      <c r="AS12" s="31"/>
      <c r="AT12" s="31"/>
      <c r="AU12" s="29"/>
    </row>
    <row r="13" spans="2:53">
      <c r="D13" s="43">
        <v>8</v>
      </c>
      <c r="E13" s="80">
        <v>2213</v>
      </c>
      <c r="F13" s="6">
        <v>210110</v>
      </c>
      <c r="G13" s="3">
        <v>160.80000000000001</v>
      </c>
      <c r="H13" s="3">
        <v>2.6100000000000136</v>
      </c>
      <c r="I13" s="11">
        <v>1.649914659586571E-2</v>
      </c>
      <c r="AP13" s="2"/>
      <c r="AQ13" s="12"/>
      <c r="AR13" s="30"/>
      <c r="AS13" s="31"/>
      <c r="AT13" s="31"/>
      <c r="AU13" s="29"/>
    </row>
    <row r="14" spans="2:53">
      <c r="C14" s="4"/>
      <c r="D14" s="43">
        <v>9</v>
      </c>
      <c r="E14" s="80">
        <v>1816</v>
      </c>
      <c r="F14" s="6">
        <v>174710</v>
      </c>
      <c r="G14" s="3">
        <v>168.21</v>
      </c>
      <c r="H14" s="3">
        <v>7.4099999999999966</v>
      </c>
      <c r="I14" s="11">
        <v>4.6082089552238692E-2</v>
      </c>
      <c r="AP14" s="2"/>
      <c r="AQ14" s="12"/>
      <c r="AR14" s="30"/>
      <c r="AS14" s="31"/>
      <c r="AT14" s="31"/>
      <c r="AU14" s="29"/>
    </row>
    <row r="15" spans="2:53">
      <c r="C15" s="4"/>
      <c r="D15" s="209">
        <v>10</v>
      </c>
      <c r="E15" s="210">
        <v>2145</v>
      </c>
      <c r="F15" s="164">
        <v>204935</v>
      </c>
      <c r="G15" s="165">
        <v>175.40099387610701</v>
      </c>
      <c r="H15" s="165">
        <v>7.1909938761070009</v>
      </c>
      <c r="I15" s="211">
        <v>4.2750097355133576E-2</v>
      </c>
      <c r="AP15" s="2"/>
      <c r="AQ15" s="12"/>
      <c r="AR15" s="30"/>
      <c r="AS15" s="31"/>
      <c r="AT15" s="31"/>
      <c r="AU15" s="29"/>
    </row>
    <row r="16" spans="2:53">
      <c r="C16" s="4"/>
      <c r="D16" s="212">
        <v>11</v>
      </c>
      <c r="E16" s="80">
        <v>1937</v>
      </c>
      <c r="F16" s="6">
        <v>183578</v>
      </c>
      <c r="G16" s="3">
        <v>184.85</v>
      </c>
      <c r="H16" s="3">
        <v>9.4490061238929854</v>
      </c>
      <c r="I16" s="213">
        <v>5.3870881316483432E-2</v>
      </c>
      <c r="AP16" s="2"/>
      <c r="AQ16" s="12"/>
      <c r="AR16" s="30"/>
      <c r="AS16" s="31"/>
      <c r="AT16" s="31"/>
      <c r="AU16" s="29"/>
    </row>
    <row r="17" spans="2:47">
      <c r="F17" s="67"/>
      <c r="G17" s="68"/>
      <c r="H17" s="68"/>
      <c r="I17" s="69"/>
      <c r="AP17" s="2"/>
      <c r="AQ17" s="12"/>
      <c r="AR17" s="30"/>
      <c r="AS17" s="31"/>
      <c r="AT17" s="31"/>
      <c r="AU17" s="29"/>
    </row>
    <row r="18" spans="2:47">
      <c r="B18" s="169" t="s">
        <v>101</v>
      </c>
      <c r="C18" s="4"/>
      <c r="AP18" s="2"/>
      <c r="AQ18" s="12"/>
      <c r="AR18" s="30"/>
      <c r="AS18" s="31"/>
      <c r="AT18" s="31"/>
      <c r="AU18" s="29"/>
    </row>
    <row r="19" spans="2:47">
      <c r="B19" s="4"/>
      <c r="AP19" s="2"/>
      <c r="AQ19" s="12"/>
      <c r="AR19" s="30"/>
      <c r="AS19" s="32"/>
      <c r="AT19" s="31"/>
      <c r="AU19" s="29"/>
    </row>
    <row r="20" spans="2:47">
      <c r="AP20" s="2"/>
      <c r="AQ20" s="12"/>
      <c r="AR20" s="30"/>
      <c r="AS20" s="32"/>
      <c r="AT20" s="31"/>
      <c r="AU20" s="29"/>
    </row>
    <row r="21" spans="2:47">
      <c r="AP21" s="2"/>
      <c r="AQ21" s="12"/>
      <c r="AR21" s="30"/>
      <c r="AS21" s="32"/>
      <c r="AT21" s="31"/>
      <c r="AU21" s="29"/>
    </row>
    <row r="22" spans="2:47">
      <c r="AP22" s="2"/>
      <c r="AQ22" s="12"/>
      <c r="AR22" s="30"/>
      <c r="AS22" s="32"/>
      <c r="AT22" s="31"/>
      <c r="AU22" s="29"/>
    </row>
    <row r="23" spans="2:47">
      <c r="AP23" s="2"/>
      <c r="AQ23" s="12"/>
      <c r="AR23" s="30"/>
      <c r="AS23" s="32"/>
      <c r="AT23" s="31"/>
      <c r="AU23" s="29"/>
    </row>
    <row r="24" spans="2:47">
      <c r="AP24" s="2"/>
      <c r="AQ24" s="12"/>
      <c r="AR24" s="30"/>
      <c r="AS24" s="32"/>
      <c r="AT24" s="31"/>
      <c r="AU24" s="29"/>
    </row>
    <row r="25" spans="2:47">
      <c r="AP25" s="2"/>
      <c r="AQ25" s="12"/>
      <c r="AR25" s="30"/>
      <c r="AS25" s="32"/>
      <c r="AT25" s="31"/>
      <c r="AU25" s="29"/>
    </row>
    <row r="40" spans="2:9">
      <c r="C40" s="4"/>
    </row>
    <row r="41" spans="2:9">
      <c r="B41" s="169" t="s">
        <v>93</v>
      </c>
    </row>
    <row r="42" spans="2:9" ht="15.75" thickBot="1">
      <c r="C42" s="77"/>
    </row>
    <row r="43" spans="2:9" ht="15.75" thickBot="1">
      <c r="B43" s="37" t="s">
        <v>20</v>
      </c>
      <c r="C43" s="64" t="s">
        <v>38</v>
      </c>
      <c r="D43" s="64" t="s">
        <v>24</v>
      </c>
      <c r="E43" s="38" t="s">
        <v>25</v>
      </c>
      <c r="F43" s="39" t="s">
        <v>26</v>
      </c>
      <c r="G43" s="40" t="s">
        <v>33</v>
      </c>
      <c r="H43" s="41" t="s">
        <v>31</v>
      </c>
      <c r="I43" s="42" t="s">
        <v>32</v>
      </c>
    </row>
    <row r="44" spans="2:9">
      <c r="B44" s="33">
        <v>1</v>
      </c>
      <c r="C44" s="65">
        <v>173.68</v>
      </c>
      <c r="D44" s="65">
        <v>163.34</v>
      </c>
      <c r="E44" s="17">
        <v>159.72</v>
      </c>
      <c r="F44" s="18">
        <v>219.3</v>
      </c>
      <c r="G44" s="20">
        <v>152.96</v>
      </c>
      <c r="H44" s="21">
        <v>-66.34</v>
      </c>
      <c r="I44" s="22">
        <v>-0.30250797993616052</v>
      </c>
    </row>
    <row r="45" spans="2:9">
      <c r="B45" s="34">
        <v>2</v>
      </c>
      <c r="C45" s="65">
        <v>174.76</v>
      </c>
      <c r="D45" s="65">
        <v>163.71</v>
      </c>
      <c r="E45" s="17">
        <v>160.94</v>
      </c>
      <c r="F45" s="18">
        <v>219.04</v>
      </c>
      <c r="G45" s="20">
        <v>154.1</v>
      </c>
      <c r="H45" s="21">
        <v>-64.94</v>
      </c>
      <c r="I45" s="23">
        <v>-0.29647552958363765</v>
      </c>
    </row>
    <row r="46" spans="2:9">
      <c r="B46" s="34">
        <v>3</v>
      </c>
      <c r="C46" s="65">
        <v>170.74</v>
      </c>
      <c r="D46" s="65">
        <v>160.29</v>
      </c>
      <c r="E46" s="17">
        <v>160.19</v>
      </c>
      <c r="F46" s="18">
        <v>210.06</v>
      </c>
      <c r="G46" s="20">
        <v>153.47</v>
      </c>
      <c r="H46" s="21">
        <v>-56.59</v>
      </c>
      <c r="I46" s="24">
        <v>-0.26939921927068455</v>
      </c>
    </row>
    <row r="47" spans="2:9">
      <c r="B47" s="34">
        <v>4</v>
      </c>
      <c r="C47" s="65">
        <v>171.07</v>
      </c>
      <c r="D47" s="65">
        <v>159.52000000000001</v>
      </c>
      <c r="E47" s="17">
        <v>158.96</v>
      </c>
      <c r="F47" s="18">
        <v>206.21</v>
      </c>
      <c r="G47" s="20">
        <v>154.31</v>
      </c>
      <c r="H47" s="21">
        <v>-51.900000000000006</v>
      </c>
      <c r="I47" s="24">
        <v>-0.25168517530672618</v>
      </c>
    </row>
    <row r="48" spans="2:9">
      <c r="B48" s="34">
        <v>5</v>
      </c>
      <c r="C48" s="65">
        <v>174.07</v>
      </c>
      <c r="D48" s="65">
        <v>158.99</v>
      </c>
      <c r="E48" s="17">
        <v>157.65</v>
      </c>
      <c r="F48" s="19">
        <v>206.26</v>
      </c>
      <c r="G48" s="20">
        <v>154.44</v>
      </c>
      <c r="H48" s="21">
        <v>-51.819999999999993</v>
      </c>
      <c r="I48" s="24">
        <v>-0.25123630369436634</v>
      </c>
    </row>
    <row r="49" spans="2:9">
      <c r="B49" s="34">
        <v>6</v>
      </c>
      <c r="C49" s="65">
        <v>170.66</v>
      </c>
      <c r="D49" s="65">
        <v>160.85</v>
      </c>
      <c r="E49" s="17">
        <v>158.31</v>
      </c>
      <c r="F49" s="19">
        <v>209.09</v>
      </c>
      <c r="G49" s="20">
        <v>153.22</v>
      </c>
      <c r="H49" s="21">
        <v>-55.870000000000005</v>
      </c>
      <c r="I49" s="24">
        <v>-0.26720550958917211</v>
      </c>
    </row>
    <row r="50" spans="2:9">
      <c r="B50" s="34">
        <v>7</v>
      </c>
      <c r="C50" s="65">
        <v>169.96</v>
      </c>
      <c r="D50" s="65">
        <v>165.22</v>
      </c>
      <c r="E50" s="17">
        <v>160.43</v>
      </c>
      <c r="F50" s="19">
        <v>209.63</v>
      </c>
      <c r="G50" s="20">
        <v>158.19</v>
      </c>
      <c r="H50" s="21">
        <v>-51.44</v>
      </c>
      <c r="I50" s="24">
        <v>-0.24538472546868295</v>
      </c>
    </row>
    <row r="51" spans="2:9">
      <c r="B51" s="34">
        <v>8</v>
      </c>
      <c r="C51" s="65">
        <v>170.47</v>
      </c>
      <c r="D51" s="65">
        <v>169.03</v>
      </c>
      <c r="E51" s="17">
        <v>161.33000000000001</v>
      </c>
      <c r="F51" s="19">
        <v>215.37</v>
      </c>
      <c r="G51" s="20">
        <v>160.80000000000001</v>
      </c>
      <c r="H51" s="21">
        <v>-54.569999999999993</v>
      </c>
      <c r="I51" s="24">
        <v>-0.25337790778659974</v>
      </c>
    </row>
    <row r="52" spans="2:9">
      <c r="B52" s="34">
        <v>9</v>
      </c>
      <c r="C52" s="65">
        <v>169.93</v>
      </c>
      <c r="D52" s="65">
        <v>173.56</v>
      </c>
      <c r="E52" s="17">
        <v>161.44</v>
      </c>
      <c r="F52" s="19">
        <v>220.46</v>
      </c>
      <c r="G52" s="53">
        <v>168.21</v>
      </c>
      <c r="H52" s="21">
        <v>-52.25</v>
      </c>
      <c r="I52" s="24">
        <v>-0.23700444525083919</v>
      </c>
    </row>
    <row r="53" spans="2:9">
      <c r="B53" s="34">
        <v>10</v>
      </c>
      <c r="C53" s="65">
        <v>171.8</v>
      </c>
      <c r="D53" s="65">
        <v>176.42</v>
      </c>
      <c r="E53" s="17">
        <v>160.04</v>
      </c>
      <c r="F53" s="19">
        <v>225.94</v>
      </c>
      <c r="G53" s="20">
        <v>175.40099387610701</v>
      </c>
      <c r="H53" s="21">
        <v>-50.539006123892989</v>
      </c>
      <c r="I53" s="24">
        <v>-0.22368330585063734</v>
      </c>
    </row>
    <row r="54" spans="2:9">
      <c r="B54" s="34">
        <v>11</v>
      </c>
      <c r="C54" s="65">
        <v>174.33</v>
      </c>
      <c r="D54" s="65">
        <v>171.7</v>
      </c>
      <c r="E54" s="17">
        <v>161.83000000000001</v>
      </c>
      <c r="F54" s="19">
        <v>225.42</v>
      </c>
      <c r="G54" s="20">
        <v>184.85</v>
      </c>
      <c r="H54" s="21">
        <v>-40.569999999999993</v>
      </c>
      <c r="I54" s="24">
        <v>-0.17997515748380799</v>
      </c>
    </row>
    <row r="55" spans="2:9">
      <c r="B55" s="35">
        <v>12</v>
      </c>
      <c r="C55" s="65">
        <v>175.47</v>
      </c>
      <c r="D55" s="66">
        <v>167.69</v>
      </c>
      <c r="E55" s="17">
        <v>162.65</v>
      </c>
      <c r="F55" s="19">
        <v>219.88</v>
      </c>
      <c r="G55" s="20"/>
      <c r="H55" s="21"/>
      <c r="I55" s="24"/>
    </row>
    <row r="56" spans="2:9">
      <c r="B56" s="34">
        <v>13</v>
      </c>
      <c r="C56" s="65">
        <v>176.56</v>
      </c>
      <c r="D56" s="65">
        <v>165.71</v>
      </c>
      <c r="E56" s="17">
        <v>166.97</v>
      </c>
      <c r="F56" s="19">
        <v>216.08</v>
      </c>
      <c r="G56" s="20"/>
      <c r="H56" s="21"/>
      <c r="I56" s="24"/>
    </row>
    <row r="57" spans="2:9">
      <c r="B57" s="34">
        <v>14</v>
      </c>
      <c r="C57" s="65">
        <v>184</v>
      </c>
      <c r="D57" s="65">
        <v>169.11</v>
      </c>
      <c r="E57" s="17">
        <v>175.07</v>
      </c>
      <c r="F57" s="19">
        <v>216.22</v>
      </c>
      <c r="G57" s="20"/>
      <c r="H57" s="21"/>
      <c r="I57" s="24"/>
    </row>
    <row r="58" spans="2:9">
      <c r="B58" s="34">
        <v>15</v>
      </c>
      <c r="C58" s="65">
        <v>187.56</v>
      </c>
      <c r="D58" s="65">
        <v>168.25</v>
      </c>
      <c r="E58" s="17">
        <v>184.81</v>
      </c>
      <c r="F58" s="19">
        <v>213.05</v>
      </c>
      <c r="G58" s="20"/>
      <c r="H58" s="21"/>
      <c r="I58" s="24"/>
    </row>
    <row r="59" spans="2:9">
      <c r="B59" s="34">
        <v>16</v>
      </c>
      <c r="C59" s="65">
        <v>187.44</v>
      </c>
      <c r="D59" s="65">
        <v>169.43</v>
      </c>
      <c r="E59" s="17">
        <v>183.65</v>
      </c>
      <c r="F59" s="19">
        <v>208.1</v>
      </c>
      <c r="G59" s="20"/>
      <c r="H59" s="21"/>
      <c r="I59" s="24"/>
    </row>
    <row r="60" spans="2:9">
      <c r="B60" s="34">
        <v>17</v>
      </c>
      <c r="C60" s="65">
        <v>188.16</v>
      </c>
      <c r="D60" s="65">
        <v>169.16</v>
      </c>
      <c r="E60" s="17">
        <v>180.19</v>
      </c>
      <c r="F60" s="19">
        <v>206.28</v>
      </c>
      <c r="G60" s="20"/>
      <c r="H60" s="21"/>
      <c r="I60" s="24"/>
    </row>
    <row r="61" spans="2:9">
      <c r="B61" s="34">
        <v>18</v>
      </c>
      <c r="C61" s="65">
        <v>190.2</v>
      </c>
      <c r="D61" s="65">
        <v>168.63</v>
      </c>
      <c r="E61" s="17">
        <v>183.24</v>
      </c>
      <c r="F61" s="19">
        <v>195.51</v>
      </c>
      <c r="G61" s="20"/>
      <c r="H61" s="21"/>
      <c r="I61" s="24"/>
    </row>
    <row r="62" spans="2:9">
      <c r="B62" s="34">
        <v>19</v>
      </c>
      <c r="C62" s="65">
        <v>190.54</v>
      </c>
      <c r="D62" s="65">
        <v>166.46</v>
      </c>
      <c r="E62" s="17">
        <v>182.7</v>
      </c>
      <c r="F62" s="19">
        <v>189.59</v>
      </c>
      <c r="G62" s="20"/>
      <c r="H62" s="21"/>
      <c r="I62" s="24"/>
    </row>
    <row r="63" spans="2:9">
      <c r="B63" s="34">
        <v>20</v>
      </c>
      <c r="C63" s="65">
        <v>191.86</v>
      </c>
      <c r="D63" s="65">
        <v>166.62</v>
      </c>
      <c r="E63" s="17">
        <v>182.92</v>
      </c>
      <c r="F63" s="19">
        <v>179.2</v>
      </c>
      <c r="G63" s="20"/>
      <c r="H63" s="21"/>
      <c r="I63" s="24"/>
    </row>
    <row r="64" spans="2:9">
      <c r="B64" s="34">
        <v>21</v>
      </c>
      <c r="C64" s="65">
        <v>192.52</v>
      </c>
      <c r="D64" s="65">
        <v>167.67</v>
      </c>
      <c r="E64" s="17">
        <v>187.57</v>
      </c>
      <c r="F64" s="19">
        <v>179.64</v>
      </c>
      <c r="G64" s="20"/>
      <c r="H64" s="21"/>
      <c r="I64" s="24"/>
    </row>
    <row r="65" spans="2:9">
      <c r="B65" s="34">
        <v>22</v>
      </c>
      <c r="C65" s="65">
        <v>194.66</v>
      </c>
      <c r="D65" s="65">
        <v>168.79</v>
      </c>
      <c r="E65" s="17">
        <v>183.26</v>
      </c>
      <c r="F65" s="19">
        <v>184.89</v>
      </c>
      <c r="G65" s="20"/>
      <c r="H65" s="21"/>
      <c r="I65" s="24"/>
    </row>
    <row r="66" spans="2:9">
      <c r="B66" s="34">
        <v>23</v>
      </c>
      <c r="C66" s="65">
        <v>192.69</v>
      </c>
      <c r="D66" s="65">
        <v>166.21</v>
      </c>
      <c r="E66" s="17">
        <v>200.77</v>
      </c>
      <c r="F66" s="19">
        <v>183.75</v>
      </c>
      <c r="G66" s="20"/>
      <c r="H66" s="21"/>
      <c r="I66" s="24"/>
    </row>
    <row r="67" spans="2:9">
      <c r="B67" s="34">
        <v>24</v>
      </c>
      <c r="C67" s="65">
        <v>191.33</v>
      </c>
      <c r="D67" s="65">
        <v>170.22</v>
      </c>
      <c r="E67" s="17">
        <v>201.9</v>
      </c>
      <c r="F67" s="19">
        <v>188.07</v>
      </c>
      <c r="G67" s="20"/>
      <c r="H67" s="21"/>
      <c r="I67" s="24"/>
    </row>
    <row r="68" spans="2:9">
      <c r="B68" s="34">
        <v>25</v>
      </c>
      <c r="C68" s="65">
        <v>192.71</v>
      </c>
      <c r="D68" s="65">
        <v>168.89</v>
      </c>
      <c r="E68" s="17">
        <v>201.45</v>
      </c>
      <c r="F68" s="19">
        <v>189.46</v>
      </c>
      <c r="G68" s="20"/>
      <c r="H68" s="21"/>
      <c r="I68" s="24"/>
    </row>
    <row r="69" spans="2:9">
      <c r="B69" s="34">
        <v>26</v>
      </c>
      <c r="C69" s="65">
        <v>194.66</v>
      </c>
      <c r="D69" s="65">
        <v>168.65</v>
      </c>
      <c r="E69" s="17">
        <v>202.94928681529572</v>
      </c>
      <c r="F69" s="19">
        <v>188.4</v>
      </c>
      <c r="G69" s="20"/>
      <c r="H69" s="21"/>
      <c r="I69" s="24"/>
    </row>
    <row r="70" spans="2:9">
      <c r="B70" s="34">
        <v>27</v>
      </c>
      <c r="C70" s="65">
        <v>190.15</v>
      </c>
      <c r="D70" s="65">
        <v>168.03</v>
      </c>
      <c r="E70" s="17">
        <v>202.8</v>
      </c>
      <c r="F70" s="19">
        <v>188.81</v>
      </c>
      <c r="G70" s="20"/>
      <c r="H70" s="21"/>
      <c r="I70" s="24"/>
    </row>
    <row r="71" spans="2:9">
      <c r="B71" s="34">
        <v>28</v>
      </c>
      <c r="C71" s="65">
        <v>185.83</v>
      </c>
      <c r="D71" s="65">
        <v>168.06</v>
      </c>
      <c r="E71" s="17">
        <v>206.39</v>
      </c>
      <c r="F71" s="19">
        <v>186.1</v>
      </c>
      <c r="G71" s="20"/>
      <c r="H71" s="21"/>
      <c r="I71" s="24"/>
    </row>
    <row r="72" spans="2:9">
      <c r="B72" s="34">
        <v>29</v>
      </c>
      <c r="C72" s="65">
        <v>186.26</v>
      </c>
      <c r="D72" s="65">
        <v>168.03</v>
      </c>
      <c r="E72" s="17">
        <v>201.66</v>
      </c>
      <c r="F72" s="19">
        <v>174.2</v>
      </c>
      <c r="G72" s="20"/>
      <c r="H72" s="21"/>
      <c r="I72" s="24"/>
    </row>
    <row r="73" spans="2:9">
      <c r="B73" s="34">
        <v>30</v>
      </c>
      <c r="C73" s="65">
        <v>186.4</v>
      </c>
      <c r="D73" s="65">
        <v>168.8</v>
      </c>
      <c r="E73" s="17">
        <v>206.29</v>
      </c>
      <c r="F73" s="19">
        <v>174.99</v>
      </c>
      <c r="G73" s="20"/>
      <c r="H73" s="21"/>
      <c r="I73" s="24"/>
    </row>
    <row r="74" spans="2:9">
      <c r="B74" s="34">
        <v>31</v>
      </c>
      <c r="C74" s="65">
        <v>188.89</v>
      </c>
      <c r="D74" s="65">
        <v>166.32</v>
      </c>
      <c r="E74" s="17">
        <v>200.04</v>
      </c>
      <c r="F74" s="19">
        <v>176.94</v>
      </c>
      <c r="G74" s="20"/>
      <c r="H74" s="21"/>
      <c r="I74" s="24"/>
    </row>
    <row r="75" spans="2:9">
      <c r="B75" s="34">
        <v>32</v>
      </c>
      <c r="C75" s="65">
        <v>185.44</v>
      </c>
      <c r="D75" s="65">
        <v>167.39</v>
      </c>
      <c r="E75" s="17">
        <v>202.86</v>
      </c>
      <c r="F75" s="19">
        <v>179.04</v>
      </c>
      <c r="G75" s="20"/>
      <c r="H75" s="21"/>
      <c r="I75" s="24"/>
    </row>
    <row r="76" spans="2:9">
      <c r="B76" s="34">
        <v>33</v>
      </c>
      <c r="C76" s="65">
        <v>189.97</v>
      </c>
      <c r="D76" s="65">
        <v>171.34</v>
      </c>
      <c r="E76" s="17">
        <v>206.77</v>
      </c>
      <c r="F76" s="19">
        <v>180.99</v>
      </c>
      <c r="G76" s="20"/>
      <c r="H76" s="21"/>
      <c r="I76" s="24"/>
    </row>
    <row r="77" spans="2:9">
      <c r="B77" s="34">
        <v>34</v>
      </c>
      <c r="C77" s="65">
        <v>187.9</v>
      </c>
      <c r="D77" s="65">
        <v>173.73</v>
      </c>
      <c r="E77" s="17">
        <v>210.13</v>
      </c>
      <c r="F77" s="19">
        <v>181.53</v>
      </c>
      <c r="G77" s="20"/>
      <c r="H77" s="21"/>
      <c r="I77" s="24"/>
    </row>
    <row r="78" spans="2:9">
      <c r="B78" s="34">
        <v>35</v>
      </c>
      <c r="C78" s="65">
        <v>187.57</v>
      </c>
      <c r="D78" s="65">
        <v>172.15</v>
      </c>
      <c r="E78" s="17">
        <v>207.82</v>
      </c>
      <c r="F78" s="19">
        <v>180.69</v>
      </c>
      <c r="G78" s="20"/>
      <c r="H78" s="21"/>
      <c r="I78" s="24"/>
    </row>
    <row r="79" spans="2:9">
      <c r="B79" s="34">
        <v>36</v>
      </c>
      <c r="C79" s="65">
        <v>189.33</v>
      </c>
      <c r="D79" s="65">
        <v>175.03</v>
      </c>
      <c r="E79" s="17">
        <v>209.72</v>
      </c>
      <c r="F79" s="19">
        <v>182.79</v>
      </c>
      <c r="G79" s="20"/>
      <c r="H79" s="21"/>
      <c r="I79" s="24"/>
    </row>
    <row r="80" spans="2:9">
      <c r="B80" s="34">
        <v>37</v>
      </c>
      <c r="C80" s="65">
        <v>188.76</v>
      </c>
      <c r="D80" s="65">
        <v>170.71</v>
      </c>
      <c r="E80" s="17">
        <v>209.69</v>
      </c>
      <c r="F80" s="19">
        <v>183.3</v>
      </c>
      <c r="G80" s="20"/>
      <c r="H80" s="21"/>
      <c r="I80" s="24"/>
    </row>
    <row r="81" spans="2:9">
      <c r="B81" s="34">
        <v>38</v>
      </c>
      <c r="C81" s="65">
        <v>180.59</v>
      </c>
      <c r="D81" s="65">
        <v>168.52</v>
      </c>
      <c r="E81" s="17">
        <v>209.15</v>
      </c>
      <c r="F81" s="19">
        <v>181.87</v>
      </c>
      <c r="G81" s="20"/>
      <c r="H81" s="21"/>
      <c r="I81" s="24"/>
    </row>
    <row r="82" spans="2:9">
      <c r="B82" s="34">
        <v>39</v>
      </c>
      <c r="C82" s="65">
        <v>178.57</v>
      </c>
      <c r="D82" s="65">
        <v>165.43</v>
      </c>
      <c r="E82" s="17">
        <v>208.64</v>
      </c>
      <c r="F82" s="19">
        <v>174.3</v>
      </c>
      <c r="G82" s="20"/>
      <c r="H82" s="21"/>
      <c r="I82" s="24"/>
    </row>
    <row r="83" spans="2:9">
      <c r="B83" s="34">
        <v>40</v>
      </c>
      <c r="C83" s="65">
        <v>175</v>
      </c>
      <c r="D83" s="65">
        <v>162.05000000000001</v>
      </c>
      <c r="E83" s="17">
        <v>209.8</v>
      </c>
      <c r="F83" s="19">
        <v>174.65</v>
      </c>
      <c r="G83" s="20"/>
      <c r="H83" s="21"/>
      <c r="I83" s="24"/>
    </row>
    <row r="84" spans="2:9">
      <c r="B84" s="34">
        <v>41</v>
      </c>
      <c r="C84" s="65">
        <v>172.78</v>
      </c>
      <c r="D84" s="65">
        <v>163.53</v>
      </c>
      <c r="E84" s="17">
        <v>210.69</v>
      </c>
      <c r="F84" s="19">
        <v>174.32</v>
      </c>
      <c r="G84" s="20"/>
      <c r="H84" s="21"/>
      <c r="I84" s="24"/>
    </row>
    <row r="85" spans="2:9">
      <c r="B85" s="34">
        <v>42</v>
      </c>
      <c r="C85" s="65">
        <v>171.48</v>
      </c>
      <c r="D85" s="65">
        <v>161.56</v>
      </c>
      <c r="E85" s="17">
        <v>209.81</v>
      </c>
      <c r="F85" s="19">
        <v>174.16</v>
      </c>
      <c r="G85" s="20"/>
      <c r="H85" s="21"/>
      <c r="I85" s="24"/>
    </row>
    <row r="86" spans="2:9">
      <c r="B86" s="34">
        <v>43</v>
      </c>
      <c r="C86" s="65">
        <v>171.35</v>
      </c>
      <c r="D86" s="65">
        <v>161.59</v>
      </c>
      <c r="E86" s="17">
        <v>209.71</v>
      </c>
      <c r="F86" s="19">
        <v>174.26</v>
      </c>
      <c r="G86" s="53"/>
      <c r="H86" s="21"/>
      <c r="I86" s="24"/>
    </row>
    <row r="87" spans="2:9">
      <c r="B87" s="34">
        <v>44</v>
      </c>
      <c r="C87" s="65">
        <v>168.64</v>
      </c>
      <c r="D87" s="65">
        <v>160.84</v>
      </c>
      <c r="E87" s="17">
        <v>209.38</v>
      </c>
      <c r="F87" s="19">
        <v>173.88</v>
      </c>
      <c r="G87" s="53"/>
      <c r="H87" s="21"/>
      <c r="I87" s="54"/>
    </row>
    <row r="88" spans="2:9">
      <c r="B88" s="34">
        <v>45</v>
      </c>
      <c r="C88" s="65">
        <v>167.92</v>
      </c>
      <c r="D88" s="65">
        <v>160.96</v>
      </c>
      <c r="E88" s="17">
        <v>209.46</v>
      </c>
      <c r="F88" s="19">
        <v>173.41</v>
      </c>
      <c r="G88" s="53"/>
      <c r="H88" s="21"/>
      <c r="I88" s="24"/>
    </row>
    <row r="89" spans="2:9">
      <c r="B89" s="34">
        <v>46</v>
      </c>
      <c r="C89" s="65">
        <v>168.06</v>
      </c>
      <c r="D89" s="65">
        <v>161.15</v>
      </c>
      <c r="E89" s="17">
        <v>210.05</v>
      </c>
      <c r="F89" s="19">
        <v>163.62</v>
      </c>
      <c r="G89" s="20"/>
      <c r="H89" s="21"/>
      <c r="I89" s="24"/>
    </row>
    <row r="90" spans="2:9">
      <c r="B90" s="34">
        <v>47</v>
      </c>
      <c r="C90" s="65">
        <v>168.29</v>
      </c>
      <c r="D90" s="65">
        <v>160.69</v>
      </c>
      <c r="E90" s="17">
        <v>213.64</v>
      </c>
      <c r="F90" s="19">
        <v>162.18</v>
      </c>
      <c r="G90" s="20"/>
      <c r="H90" s="21"/>
      <c r="I90" s="24"/>
    </row>
    <row r="91" spans="2:9">
      <c r="B91" s="34">
        <v>48</v>
      </c>
      <c r="C91" s="65">
        <v>168.77</v>
      </c>
      <c r="D91" s="65">
        <v>160.69999999999999</v>
      </c>
      <c r="E91" s="17">
        <v>220.89</v>
      </c>
      <c r="F91" s="19">
        <v>153.11000000000001</v>
      </c>
      <c r="G91" s="20"/>
      <c r="H91" s="21"/>
      <c r="I91" s="24"/>
    </row>
    <row r="92" spans="2:9">
      <c r="B92" s="34">
        <v>49</v>
      </c>
      <c r="C92" s="65">
        <v>168.5</v>
      </c>
      <c r="D92" s="65">
        <v>160.25</v>
      </c>
      <c r="E92" s="17">
        <v>224.59</v>
      </c>
      <c r="F92" s="19">
        <v>154.15</v>
      </c>
      <c r="G92" s="20"/>
      <c r="H92" s="21"/>
      <c r="I92" s="24"/>
    </row>
    <row r="93" spans="2:9">
      <c r="B93" s="34">
        <v>50</v>
      </c>
      <c r="C93" s="65">
        <v>168.28</v>
      </c>
      <c r="D93" s="65">
        <v>160.74</v>
      </c>
      <c r="E93" s="17">
        <v>228.87</v>
      </c>
      <c r="F93" s="19">
        <v>152.74</v>
      </c>
      <c r="G93" s="20"/>
      <c r="H93" s="21"/>
      <c r="I93" s="24"/>
    </row>
    <row r="94" spans="2:9">
      <c r="B94" s="34">
        <v>51</v>
      </c>
      <c r="C94" s="65">
        <v>164.52</v>
      </c>
      <c r="D94" s="65">
        <v>162.12</v>
      </c>
      <c r="E94" s="17">
        <v>227</v>
      </c>
      <c r="F94" s="19">
        <v>152.03</v>
      </c>
      <c r="G94" s="20"/>
      <c r="H94" s="21"/>
      <c r="I94" s="24"/>
    </row>
    <row r="95" spans="2:9">
      <c r="B95" s="73">
        <v>52</v>
      </c>
      <c r="C95" s="65">
        <v>163.05000000000001</v>
      </c>
      <c r="D95" s="72">
        <v>161.93</v>
      </c>
      <c r="E95" s="17">
        <v>219.77</v>
      </c>
      <c r="F95" s="19">
        <v>153.44</v>
      </c>
      <c r="G95" s="20"/>
      <c r="H95" s="21"/>
      <c r="I95" s="24"/>
    </row>
    <row r="98" spans="2:3">
      <c r="C98" s="4"/>
    </row>
    <row r="99" spans="2:3">
      <c r="B99" s="169" t="s">
        <v>94</v>
      </c>
    </row>
  </sheetData>
  <conditionalFormatting sqref="BA4 B62 B55 D55 D62">
    <cfRule type="cellIs" dxfId="59" priority="44" stopIfTrue="1" operator="lessThanOrEqual">
      <formula>0</formula>
    </cfRule>
  </conditionalFormatting>
  <conditionalFormatting sqref="BA5:BA6 AU12:AU25 AV7:AV11">
    <cfRule type="cellIs" dxfId="58" priority="45" stopIfTrue="1" operator="lessThan">
      <formula>0</formula>
    </cfRule>
  </conditionalFormatting>
  <conditionalFormatting sqref="I4">
    <cfRule type="cellIs" dxfId="57" priority="40" stopIfTrue="1" operator="lessThanOrEqual">
      <formula>0</formula>
    </cfRule>
  </conditionalFormatting>
  <conditionalFormatting sqref="I5:I6">
    <cfRule type="cellIs" dxfId="56" priority="38" stopIfTrue="1" operator="lessThan">
      <formula>0</formula>
    </cfRule>
  </conditionalFormatting>
  <conditionalFormatting sqref="H44">
    <cfRule type="cellIs" dxfId="55" priority="29" stopIfTrue="1" operator="lessThanOrEqual">
      <formula>0</formula>
    </cfRule>
  </conditionalFormatting>
  <conditionalFormatting sqref="I44:I90 I92:I95">
    <cfRule type="cellIs" dxfId="54" priority="27" stopIfTrue="1" operator="lessThan">
      <formula>0</formula>
    </cfRule>
  </conditionalFormatting>
  <conditionalFormatting sqref="F44:F46">
    <cfRule type="cellIs" dxfId="53" priority="35" stopIfTrue="1" operator="greaterThanOrEqual">
      <formula>0</formula>
    </cfRule>
    <cfRule type="cellIs" dxfId="52" priority="36" stopIfTrue="1" operator="lessThan">
      <formula>0</formula>
    </cfRule>
  </conditionalFormatting>
  <conditionalFormatting sqref="G92:G95 G44:G90">
    <cfRule type="cellIs" dxfId="51" priority="37" stopIfTrue="1" operator="lessThanOrEqual">
      <formula>0</formula>
    </cfRule>
  </conditionalFormatting>
  <conditionalFormatting sqref="F48:F95">
    <cfRule type="cellIs" dxfId="50" priority="33" stopIfTrue="1" operator="greaterThanOrEqual">
      <formula>0</formula>
    </cfRule>
    <cfRule type="cellIs" dxfId="49" priority="34" stopIfTrue="1" operator="lessThan">
      <formula>0</formula>
    </cfRule>
  </conditionalFormatting>
  <conditionalFormatting sqref="F47">
    <cfRule type="cellIs" dxfId="48" priority="31" stopIfTrue="1" operator="greaterThanOrEqual">
      <formula>0</formula>
    </cfRule>
    <cfRule type="cellIs" dxfId="47" priority="32" stopIfTrue="1" operator="lessThan">
      <formula>0</formula>
    </cfRule>
  </conditionalFormatting>
  <conditionalFormatting sqref="H44:H90 H92:H95">
    <cfRule type="cellIs" dxfId="46" priority="30" stopIfTrue="1" operator="lessThan">
      <formula>0</formula>
    </cfRule>
  </conditionalFormatting>
  <conditionalFormatting sqref="H45:H90 H92:H95">
    <cfRule type="cellIs" dxfId="45" priority="28" stopIfTrue="1" operator="lessThanOrEqual">
      <formula>0</formula>
    </cfRule>
  </conditionalFormatting>
  <conditionalFormatting sqref="G91">
    <cfRule type="cellIs" dxfId="44" priority="13" stopIfTrue="1" operator="lessThanOrEqual">
      <formula>0</formula>
    </cfRule>
  </conditionalFormatting>
  <conditionalFormatting sqref="H91">
    <cfRule type="cellIs" dxfId="43" priority="12" stopIfTrue="1" operator="lessThan">
      <formula>0</formula>
    </cfRule>
  </conditionalFormatting>
  <conditionalFormatting sqref="H91">
    <cfRule type="cellIs" dxfId="42" priority="11" stopIfTrue="1" operator="lessThanOrEqual">
      <formula>0</formula>
    </cfRule>
  </conditionalFormatting>
  <conditionalFormatting sqref="I91">
    <cfRule type="cellIs" dxfId="41" priority="10" stopIfTrue="1" operator="lessThan">
      <formula>0</formula>
    </cfRule>
  </conditionalFormatting>
  <conditionalFormatting sqref="I11">
    <cfRule type="cellIs" dxfId="40" priority="7" stopIfTrue="1" operator="lessThan">
      <formula>0</formula>
    </cfRule>
  </conditionalFormatting>
  <conditionalFormatting sqref="I7">
    <cfRule type="cellIs" dxfId="39" priority="5" stopIfTrue="1" operator="lessThan">
      <formula>0</formula>
    </cfRule>
  </conditionalFormatting>
  <conditionalFormatting sqref="I8">
    <cfRule type="cellIs" dxfId="38" priority="4" stopIfTrue="1" operator="lessThan">
      <formula>0</formula>
    </cfRule>
  </conditionalFormatting>
  <conditionalFormatting sqref="I9:I10">
    <cfRule type="cellIs" dxfId="37" priority="3" stopIfTrue="1" operator="lessThan">
      <formula>0</formula>
    </cfRule>
  </conditionalFormatting>
  <conditionalFormatting sqref="I12:I13">
    <cfRule type="cellIs" dxfId="36" priority="2" stopIfTrue="1" operator="lessThan">
      <formula>0</formula>
    </cfRule>
  </conditionalFormatting>
  <conditionalFormatting sqref="I14:I17">
    <cfRule type="cellIs" dxfId="3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9"/>
  <sheetViews>
    <sheetView zoomScaleNormal="100" workbookViewId="0">
      <selection activeCell="K32" sqref="K32"/>
    </sheetView>
  </sheetViews>
  <sheetFormatPr defaultRowHeight="15"/>
  <cols>
    <col min="1" max="1" width="9.140625" customWidth="1"/>
    <col min="2" max="2" width="15.28515625" customWidth="1"/>
    <col min="3" max="3" width="13.28515625" customWidth="1"/>
    <col min="4" max="4" width="13.5703125" customWidth="1"/>
    <col min="5" max="5" width="17.140625" customWidth="1"/>
    <col min="6" max="6" width="14.42578125" customWidth="1"/>
    <col min="7" max="7" width="22.140625" customWidth="1"/>
    <col min="8" max="8" width="28" customWidth="1"/>
    <col min="9" max="9" width="23.28515625" customWidth="1"/>
  </cols>
  <sheetData>
    <row r="1" spans="2:9">
      <c r="B1" s="169" t="s">
        <v>99</v>
      </c>
      <c r="C1" s="4"/>
    </row>
    <row r="3" spans="2:9" ht="15.75" thickBot="1"/>
    <row r="4" spans="2:9" ht="25.5" thickBot="1">
      <c r="B4" s="62"/>
      <c r="C4" s="2"/>
      <c r="D4" s="57" t="s">
        <v>11</v>
      </c>
      <c r="E4" s="58" t="s">
        <v>97</v>
      </c>
      <c r="F4" s="58" t="s">
        <v>18</v>
      </c>
      <c r="G4" s="59" t="s">
        <v>19</v>
      </c>
      <c r="H4" s="60" t="s">
        <v>15</v>
      </c>
      <c r="I4" s="61" t="s">
        <v>16</v>
      </c>
    </row>
    <row r="5" spans="2:9" ht="15.75" thickBot="1">
      <c r="B5" s="63"/>
      <c r="C5" s="70">
        <v>2020</v>
      </c>
      <c r="D5" s="163">
        <v>53</v>
      </c>
      <c r="E5" s="164"/>
      <c r="F5" s="164">
        <v>62086</v>
      </c>
      <c r="G5" s="172">
        <v>139.79</v>
      </c>
      <c r="H5" s="165"/>
      <c r="I5" s="166"/>
    </row>
    <row r="6" spans="2:9" ht="15.75" thickBot="1">
      <c r="B6" s="63"/>
      <c r="C6" s="75">
        <v>2021</v>
      </c>
      <c r="D6" s="49">
        <v>1</v>
      </c>
      <c r="E6" s="50">
        <v>773</v>
      </c>
      <c r="F6" s="50">
        <v>79259</v>
      </c>
      <c r="G6" s="51">
        <v>138.65</v>
      </c>
      <c r="H6" s="51">
        <v>-1.1399999999999864</v>
      </c>
      <c r="I6" s="52">
        <v>-8.1550897775233278E-3</v>
      </c>
    </row>
    <row r="7" spans="2:9">
      <c r="B7" s="2"/>
      <c r="C7" s="2"/>
      <c r="D7" s="43">
        <v>2</v>
      </c>
      <c r="E7" s="6">
        <v>800</v>
      </c>
      <c r="F7" s="6">
        <v>80112</v>
      </c>
      <c r="G7" s="3">
        <v>139.91999999999999</v>
      </c>
      <c r="H7" s="3">
        <v>1.2699999999999818</v>
      </c>
      <c r="I7" s="11">
        <v>9.1597547782185096E-3</v>
      </c>
    </row>
    <row r="8" spans="2:9">
      <c r="B8" s="2"/>
      <c r="C8" s="2"/>
      <c r="D8" s="43">
        <v>3</v>
      </c>
      <c r="E8" s="6">
        <v>657</v>
      </c>
      <c r="F8" s="6">
        <v>67014</v>
      </c>
      <c r="G8" s="3">
        <v>139.02000000000001</v>
      </c>
      <c r="H8" s="3">
        <v>-0.89999999999997726</v>
      </c>
      <c r="I8" s="11">
        <v>-6.4322469982845965E-3</v>
      </c>
    </row>
    <row r="9" spans="2:9">
      <c r="B9" s="2"/>
      <c r="C9" s="2" t="s">
        <v>37</v>
      </c>
      <c r="D9" s="43">
        <v>4</v>
      </c>
      <c r="E9" s="6">
        <v>660</v>
      </c>
      <c r="F9" s="6">
        <v>65602</v>
      </c>
      <c r="G9" s="3">
        <v>140.33000000000001</v>
      </c>
      <c r="H9" s="3">
        <v>1.3100000000000023</v>
      </c>
      <c r="I9" s="11">
        <v>9.4231045892676502E-3</v>
      </c>
    </row>
    <row r="10" spans="2:9">
      <c r="B10" s="2"/>
      <c r="C10" s="2"/>
      <c r="D10" s="43">
        <v>5</v>
      </c>
      <c r="E10" s="6">
        <v>554</v>
      </c>
      <c r="F10" s="6">
        <v>57290</v>
      </c>
      <c r="G10" s="3">
        <v>139.38999999999999</v>
      </c>
      <c r="H10" s="3">
        <v>-0.94000000000002615</v>
      </c>
      <c r="I10" s="11">
        <v>-6.698496401339904E-3</v>
      </c>
    </row>
    <row r="11" spans="2:9">
      <c r="B11" s="2"/>
      <c r="C11" s="2"/>
      <c r="D11" s="43">
        <v>6</v>
      </c>
      <c r="E11" s="6">
        <v>646</v>
      </c>
      <c r="F11" s="6">
        <v>64670</v>
      </c>
      <c r="G11" s="3">
        <v>139.51</v>
      </c>
      <c r="H11" s="3">
        <v>0.12000000000000455</v>
      </c>
      <c r="I11" s="11">
        <v>8.6089389482757461E-4</v>
      </c>
    </row>
    <row r="12" spans="2:9">
      <c r="D12" s="43">
        <v>7</v>
      </c>
      <c r="E12" s="6">
        <v>602</v>
      </c>
      <c r="F12" s="6">
        <v>60691</v>
      </c>
      <c r="G12" s="3">
        <v>143.63</v>
      </c>
      <c r="H12" s="3">
        <f t="shared" ref="H12" si="0">G12-G11</f>
        <v>4.1200000000000045</v>
      </c>
      <c r="I12" s="11">
        <f t="shared" ref="I12" si="1">(G12/G11)-1</f>
        <v>2.9531933194753002E-2</v>
      </c>
    </row>
    <row r="13" spans="2:9">
      <c r="D13" s="43">
        <v>8</v>
      </c>
      <c r="E13" s="6">
        <v>651</v>
      </c>
      <c r="F13" s="6">
        <v>65078</v>
      </c>
      <c r="G13" s="3">
        <v>145.29</v>
      </c>
      <c r="H13" s="3">
        <v>1.6599999999999966</v>
      </c>
      <c r="I13" s="11">
        <v>1.1557474065306605E-2</v>
      </c>
    </row>
    <row r="14" spans="2:9">
      <c r="D14" s="43">
        <v>9</v>
      </c>
      <c r="E14" s="6">
        <v>681</v>
      </c>
      <c r="F14" s="6">
        <v>69161</v>
      </c>
      <c r="G14" s="3">
        <v>154.51</v>
      </c>
      <c r="H14" s="3">
        <v>9.2199999999999989</v>
      </c>
      <c r="I14" s="11">
        <v>6.3459288319911877E-2</v>
      </c>
    </row>
    <row r="15" spans="2:9">
      <c r="D15" s="209">
        <v>10</v>
      </c>
      <c r="E15" s="164">
        <v>704</v>
      </c>
      <c r="F15" s="164">
        <v>70678</v>
      </c>
      <c r="G15" s="165">
        <v>162.77147047171684</v>
      </c>
      <c r="H15" s="165">
        <v>8.2614704717168479</v>
      </c>
      <c r="I15" s="211">
        <v>5.3468840021466901E-2</v>
      </c>
    </row>
    <row r="16" spans="2:9">
      <c r="D16" s="212">
        <v>11</v>
      </c>
      <c r="E16" s="6">
        <v>744</v>
      </c>
      <c r="F16" s="6">
        <v>76093</v>
      </c>
      <c r="G16" s="3">
        <v>169.33</v>
      </c>
      <c r="H16" s="3">
        <v>6.5585295282831737</v>
      </c>
      <c r="I16" s="213">
        <v>4.0292868948571536E-2</v>
      </c>
    </row>
    <row r="17" spans="2:3">
      <c r="C17" s="4"/>
    </row>
    <row r="18" spans="2:3">
      <c r="B18" s="169" t="s">
        <v>102</v>
      </c>
    </row>
    <row r="40" spans="2:9">
      <c r="C40" s="4"/>
    </row>
    <row r="41" spans="2:9">
      <c r="B41" s="169" t="s">
        <v>95</v>
      </c>
      <c r="C41" s="4"/>
    </row>
    <row r="42" spans="2:9" ht="15.75" thickBot="1">
      <c r="B42" s="4"/>
      <c r="C42" s="77"/>
    </row>
    <row r="43" spans="2:9" ht="15.75" thickBot="1">
      <c r="B43" s="173" t="s">
        <v>20</v>
      </c>
      <c r="C43" s="179" t="s">
        <v>39</v>
      </c>
      <c r="D43" s="179" t="s">
        <v>21</v>
      </c>
      <c r="E43" s="36" t="s">
        <v>22</v>
      </c>
      <c r="F43" s="13" t="s">
        <v>23</v>
      </c>
      <c r="G43" s="14" t="s">
        <v>28</v>
      </c>
      <c r="H43" s="15" t="s">
        <v>31</v>
      </c>
      <c r="I43" s="16" t="s">
        <v>32</v>
      </c>
    </row>
    <row r="44" spans="2:9">
      <c r="B44" s="174">
        <v>1</v>
      </c>
      <c r="C44" s="72">
        <v>161.28</v>
      </c>
      <c r="D44" s="72">
        <v>152.26</v>
      </c>
      <c r="E44" s="178">
        <v>148.01</v>
      </c>
      <c r="F44" s="18">
        <v>202.97</v>
      </c>
      <c r="G44" s="20">
        <v>138.65</v>
      </c>
      <c r="H44" s="21">
        <v>-64.319999999999993</v>
      </c>
      <c r="I44" s="22">
        <v>-0.31689412228408131</v>
      </c>
    </row>
    <row r="45" spans="2:9">
      <c r="B45" s="175">
        <v>2</v>
      </c>
      <c r="C45" s="72">
        <v>162.76</v>
      </c>
      <c r="D45" s="72">
        <v>152.33000000000001</v>
      </c>
      <c r="E45" s="178">
        <v>150.57</v>
      </c>
      <c r="F45" s="18">
        <v>204.13</v>
      </c>
      <c r="G45" s="20">
        <v>139.91999999999999</v>
      </c>
      <c r="H45" s="21">
        <v>-64.210000000000008</v>
      </c>
      <c r="I45" s="23">
        <v>-0.31455445059520903</v>
      </c>
    </row>
    <row r="46" spans="2:9">
      <c r="B46" s="175">
        <v>3</v>
      </c>
      <c r="C46" s="72">
        <v>158.47999999999999</v>
      </c>
      <c r="D46" s="72">
        <v>148.41999999999999</v>
      </c>
      <c r="E46" s="178">
        <v>150.12</v>
      </c>
      <c r="F46" s="18">
        <v>195.15</v>
      </c>
      <c r="G46" s="20">
        <v>139.02000000000001</v>
      </c>
      <c r="H46" s="21">
        <v>-56.129999999999995</v>
      </c>
      <c r="I46" s="24">
        <v>-0.28762490392006146</v>
      </c>
    </row>
    <row r="47" spans="2:9">
      <c r="B47" s="175">
        <v>4</v>
      </c>
      <c r="C47" s="72">
        <v>158.6</v>
      </c>
      <c r="D47" s="72">
        <v>147.41999999999999</v>
      </c>
      <c r="E47" s="178">
        <v>147.52000000000001</v>
      </c>
      <c r="F47" s="18">
        <v>189.75</v>
      </c>
      <c r="G47" s="20">
        <v>140.33000000000001</v>
      </c>
      <c r="H47" s="21">
        <v>-49.419999999999987</v>
      </c>
      <c r="I47" s="24">
        <v>-0.26044795783926211</v>
      </c>
    </row>
    <row r="48" spans="2:9">
      <c r="B48" s="175">
        <v>5</v>
      </c>
      <c r="C48" s="72">
        <v>161.78</v>
      </c>
      <c r="D48" s="72">
        <v>145.66</v>
      </c>
      <c r="E48" s="178">
        <v>148.72</v>
      </c>
      <c r="F48" s="19">
        <v>191.4</v>
      </c>
      <c r="G48" s="20">
        <v>139.38999999999999</v>
      </c>
      <c r="H48" s="21">
        <v>-52.010000000000019</v>
      </c>
      <c r="I48" s="24">
        <v>-0.27173458725182875</v>
      </c>
    </row>
    <row r="49" spans="2:9">
      <c r="B49" s="175">
        <v>6</v>
      </c>
      <c r="C49" s="72">
        <v>158.75</v>
      </c>
      <c r="D49" s="72">
        <v>146.82</v>
      </c>
      <c r="E49" s="178">
        <v>148.29</v>
      </c>
      <c r="F49" s="19">
        <v>194.6</v>
      </c>
      <c r="G49" s="20">
        <v>139.51</v>
      </c>
      <c r="H49" s="21">
        <v>-55.09</v>
      </c>
      <c r="I49" s="24">
        <v>-0.28309352517985609</v>
      </c>
    </row>
    <row r="50" spans="2:9">
      <c r="B50" s="175">
        <v>7</v>
      </c>
      <c r="C50" s="72">
        <v>156.96</v>
      </c>
      <c r="D50" s="72">
        <v>152.85</v>
      </c>
      <c r="E50" s="178">
        <v>150.61000000000001</v>
      </c>
      <c r="F50" s="19">
        <v>193.63</v>
      </c>
      <c r="G50" s="20">
        <v>143.63</v>
      </c>
      <c r="H50" s="21">
        <v>-50</v>
      </c>
      <c r="I50" s="24">
        <v>-0.25822444869080208</v>
      </c>
    </row>
    <row r="51" spans="2:9">
      <c r="B51" s="175">
        <v>8</v>
      </c>
      <c r="C51" s="72">
        <v>158.44</v>
      </c>
      <c r="D51" s="72">
        <v>157.27000000000001</v>
      </c>
      <c r="E51" s="178">
        <v>150.06</v>
      </c>
      <c r="F51" s="19">
        <v>197.22</v>
      </c>
      <c r="G51" s="20">
        <v>145.29</v>
      </c>
      <c r="H51" s="21">
        <v>-51.930000000000007</v>
      </c>
      <c r="I51" s="24">
        <v>-0.26331000912686342</v>
      </c>
    </row>
    <row r="52" spans="2:9">
      <c r="B52" s="175">
        <v>9</v>
      </c>
      <c r="C52" s="72">
        <v>157.68</v>
      </c>
      <c r="D52" s="72">
        <v>160.63</v>
      </c>
      <c r="E52" s="178">
        <v>152.11000000000001</v>
      </c>
      <c r="F52" s="19">
        <v>203.46</v>
      </c>
      <c r="G52" s="20">
        <v>154.51</v>
      </c>
      <c r="H52" s="21">
        <v>-48.950000000000017</v>
      </c>
      <c r="I52" s="24">
        <v>-0.24058783053179988</v>
      </c>
    </row>
    <row r="53" spans="2:9">
      <c r="B53" s="175">
        <v>10</v>
      </c>
      <c r="C53" s="72">
        <v>159.29</v>
      </c>
      <c r="D53" s="72">
        <v>163.95</v>
      </c>
      <c r="E53" s="178">
        <v>151.6</v>
      </c>
      <c r="F53" s="19">
        <v>209.77</v>
      </c>
      <c r="G53" s="20">
        <v>162.77147047171684</v>
      </c>
      <c r="H53" s="21">
        <v>-46.998529528283171</v>
      </c>
      <c r="I53" s="24">
        <v>-0.22404790736655944</v>
      </c>
    </row>
    <row r="54" spans="2:9">
      <c r="B54" s="175">
        <v>11</v>
      </c>
      <c r="C54" s="72">
        <v>162.38</v>
      </c>
      <c r="D54" s="72">
        <v>159.21</v>
      </c>
      <c r="E54" s="178">
        <v>152.68</v>
      </c>
      <c r="F54" s="19">
        <v>209.51</v>
      </c>
      <c r="G54" s="20">
        <v>169.33</v>
      </c>
      <c r="H54" s="21">
        <v>-40.179999999999978</v>
      </c>
      <c r="I54" s="24">
        <v>-0.1917808219178081</v>
      </c>
    </row>
    <row r="55" spans="2:9">
      <c r="B55" s="176">
        <v>12</v>
      </c>
      <c r="C55" s="72">
        <v>163.88</v>
      </c>
      <c r="D55" s="180">
        <v>155.22999999999999</v>
      </c>
      <c r="E55" s="178">
        <v>153.02000000000001</v>
      </c>
      <c r="F55" s="19">
        <v>202.99</v>
      </c>
      <c r="G55" s="20"/>
      <c r="H55" s="21"/>
      <c r="I55" s="24"/>
    </row>
    <row r="56" spans="2:9">
      <c r="B56" s="175">
        <v>13</v>
      </c>
      <c r="C56" s="72">
        <v>165.02</v>
      </c>
      <c r="D56" s="72">
        <v>162.06</v>
      </c>
      <c r="E56" s="178">
        <v>158.13999999999999</v>
      </c>
      <c r="F56" s="19">
        <v>198.69</v>
      </c>
      <c r="G56" s="20"/>
      <c r="H56" s="21"/>
      <c r="I56" s="24"/>
    </row>
    <row r="57" spans="2:9">
      <c r="B57" s="175">
        <v>14</v>
      </c>
      <c r="C57" s="72">
        <v>171.99</v>
      </c>
      <c r="D57" s="72">
        <v>155.96</v>
      </c>
      <c r="E57" s="178">
        <v>165.44</v>
      </c>
      <c r="F57" s="19">
        <v>200.83</v>
      </c>
      <c r="G57" s="20"/>
      <c r="H57" s="21"/>
      <c r="I57" s="24"/>
    </row>
    <row r="58" spans="2:9">
      <c r="B58" s="175">
        <v>15</v>
      </c>
      <c r="C58" s="72">
        <v>175.23</v>
      </c>
      <c r="D58" s="72">
        <v>153.91</v>
      </c>
      <c r="E58" s="178">
        <v>175.35</v>
      </c>
      <c r="F58" s="19">
        <v>198.08</v>
      </c>
      <c r="G58" s="20"/>
      <c r="H58" s="21"/>
      <c r="I58" s="24"/>
    </row>
    <row r="59" spans="2:9">
      <c r="B59" s="175">
        <v>16</v>
      </c>
      <c r="C59" s="72">
        <v>171.55</v>
      </c>
      <c r="D59" s="72">
        <v>155.69999999999999</v>
      </c>
      <c r="E59" s="178">
        <v>175.82</v>
      </c>
      <c r="F59" s="19">
        <v>192.38</v>
      </c>
      <c r="G59" s="20"/>
      <c r="H59" s="21"/>
      <c r="I59" s="24"/>
    </row>
    <row r="60" spans="2:9">
      <c r="B60" s="175">
        <v>17</v>
      </c>
      <c r="C60" s="72">
        <v>176.78</v>
      </c>
      <c r="D60" s="72">
        <v>155.76</v>
      </c>
      <c r="E60" s="178">
        <v>172.55</v>
      </c>
      <c r="F60" s="19">
        <v>190.68</v>
      </c>
      <c r="G60" s="20"/>
      <c r="H60" s="21"/>
      <c r="I60" s="24"/>
    </row>
    <row r="61" spans="2:9">
      <c r="B61" s="175">
        <v>18</v>
      </c>
      <c r="C61" s="72">
        <v>177.14</v>
      </c>
      <c r="D61" s="72">
        <v>157.02000000000001</v>
      </c>
      <c r="E61" s="178">
        <v>176.59</v>
      </c>
      <c r="F61" s="19">
        <v>179.46</v>
      </c>
      <c r="G61" s="20"/>
      <c r="H61" s="21"/>
      <c r="I61" s="24"/>
    </row>
    <row r="62" spans="2:9">
      <c r="B62" s="175">
        <v>19</v>
      </c>
      <c r="C62" s="72">
        <v>177.63</v>
      </c>
      <c r="D62" s="72">
        <v>154.38</v>
      </c>
      <c r="E62" s="178">
        <v>174.5</v>
      </c>
      <c r="F62" s="19">
        <v>174.61</v>
      </c>
      <c r="G62" s="20"/>
      <c r="H62" s="21"/>
      <c r="I62" s="24"/>
    </row>
    <row r="63" spans="2:9">
      <c r="B63" s="175">
        <v>20</v>
      </c>
      <c r="C63" s="72">
        <v>179.36</v>
      </c>
      <c r="D63" s="72">
        <v>154.31</v>
      </c>
      <c r="E63" s="178">
        <v>173.95</v>
      </c>
      <c r="F63" s="19">
        <v>164.88</v>
      </c>
      <c r="G63" s="20"/>
      <c r="H63" s="21"/>
      <c r="I63" s="24"/>
    </row>
    <row r="64" spans="2:9">
      <c r="B64" s="175">
        <v>21</v>
      </c>
      <c r="C64" s="72">
        <v>181.6</v>
      </c>
      <c r="D64" s="72">
        <v>155.83000000000001</v>
      </c>
      <c r="E64" s="178">
        <v>179.13</v>
      </c>
      <c r="F64" s="19">
        <v>173.01</v>
      </c>
      <c r="G64" s="20"/>
      <c r="H64" s="21"/>
      <c r="I64" s="24"/>
    </row>
    <row r="65" spans="2:9">
      <c r="B65" s="175">
        <v>22</v>
      </c>
      <c r="C65" s="72">
        <v>184.14</v>
      </c>
      <c r="D65" s="72">
        <v>157.26</v>
      </c>
      <c r="E65" s="178">
        <v>183.03</v>
      </c>
      <c r="F65" s="19">
        <v>170.15</v>
      </c>
      <c r="G65" s="20"/>
      <c r="H65" s="21"/>
      <c r="I65" s="24"/>
    </row>
    <row r="66" spans="2:9">
      <c r="B66" s="175">
        <v>23</v>
      </c>
      <c r="C66" s="72">
        <v>180.48</v>
      </c>
      <c r="D66" s="72">
        <v>156.84</v>
      </c>
      <c r="E66" s="178">
        <v>188.02</v>
      </c>
      <c r="F66" s="19">
        <v>168.7</v>
      </c>
      <c r="G66" s="20"/>
      <c r="H66" s="21"/>
      <c r="I66" s="24"/>
    </row>
    <row r="67" spans="2:9">
      <c r="B67" s="175">
        <v>24</v>
      </c>
      <c r="C67" s="72">
        <v>180.27</v>
      </c>
      <c r="D67" s="72">
        <v>160.02000000000001</v>
      </c>
      <c r="E67" s="178">
        <v>188.8</v>
      </c>
      <c r="F67" s="19">
        <v>173.54</v>
      </c>
      <c r="G67" s="20"/>
      <c r="H67" s="21"/>
      <c r="I67" s="24"/>
    </row>
    <row r="68" spans="2:9">
      <c r="B68" s="175">
        <v>25</v>
      </c>
      <c r="C68" s="72">
        <v>182.58</v>
      </c>
      <c r="D68" s="72">
        <v>159.84</v>
      </c>
      <c r="E68" s="178">
        <v>189.75</v>
      </c>
      <c r="F68" s="19">
        <v>173.74</v>
      </c>
      <c r="G68" s="20"/>
      <c r="H68" s="21"/>
      <c r="I68" s="24"/>
    </row>
    <row r="69" spans="2:9">
      <c r="B69" s="175">
        <v>26</v>
      </c>
      <c r="C69" s="72">
        <v>182.12</v>
      </c>
      <c r="D69" s="72">
        <v>160.38999999999999</v>
      </c>
      <c r="E69" s="178">
        <v>190.14</v>
      </c>
      <c r="F69" s="19">
        <v>172.86</v>
      </c>
      <c r="G69" s="20"/>
      <c r="H69" s="21"/>
      <c r="I69" s="24"/>
    </row>
    <row r="70" spans="2:9">
      <c r="B70" s="175">
        <v>27</v>
      </c>
      <c r="C70" s="72">
        <v>179.39</v>
      </c>
      <c r="D70" s="72">
        <v>160.65</v>
      </c>
      <c r="E70" s="178">
        <v>187.91</v>
      </c>
      <c r="F70" s="19">
        <v>173.62</v>
      </c>
      <c r="G70" s="20"/>
      <c r="H70" s="21"/>
      <c r="I70" s="24"/>
    </row>
    <row r="71" spans="2:9">
      <c r="B71" s="175">
        <v>28</v>
      </c>
      <c r="C71" s="72">
        <v>176.85</v>
      </c>
      <c r="D71" s="72">
        <v>160.24</v>
      </c>
      <c r="E71" s="178">
        <v>191</v>
      </c>
      <c r="F71" s="19">
        <v>172.65</v>
      </c>
      <c r="G71" s="20"/>
      <c r="H71" s="21"/>
      <c r="I71" s="24"/>
    </row>
    <row r="72" spans="2:9">
      <c r="B72" s="175">
        <v>29</v>
      </c>
      <c r="C72" s="72">
        <v>175.28</v>
      </c>
      <c r="D72" s="72">
        <v>160.29</v>
      </c>
      <c r="E72" s="178">
        <v>189.89</v>
      </c>
      <c r="F72" s="19">
        <v>160.08000000000001</v>
      </c>
      <c r="G72" s="20"/>
      <c r="H72" s="21"/>
      <c r="I72" s="24"/>
    </row>
    <row r="73" spans="2:9">
      <c r="B73" s="175">
        <v>30</v>
      </c>
      <c r="C73" s="72">
        <v>175.14</v>
      </c>
      <c r="D73" s="72">
        <v>160.4</v>
      </c>
      <c r="E73" s="178">
        <v>184.96</v>
      </c>
      <c r="F73" s="19">
        <v>160.38999999999999</v>
      </c>
      <c r="G73" s="20"/>
      <c r="H73" s="21"/>
      <c r="I73" s="24"/>
    </row>
    <row r="74" spans="2:9">
      <c r="B74" s="175">
        <v>31</v>
      </c>
      <c r="C74" s="72">
        <v>178.61</v>
      </c>
      <c r="D74" s="72">
        <v>159.11000000000001</v>
      </c>
      <c r="E74" s="178">
        <v>188.09</v>
      </c>
      <c r="F74" s="19">
        <v>162.29</v>
      </c>
      <c r="G74" s="20"/>
      <c r="H74" s="21"/>
      <c r="I74" s="24"/>
    </row>
    <row r="75" spans="2:9">
      <c r="B75" s="175">
        <v>32</v>
      </c>
      <c r="C75" s="72">
        <v>177.65</v>
      </c>
      <c r="D75" s="72">
        <v>158.19999999999999</v>
      </c>
      <c r="E75" s="178">
        <v>192.34</v>
      </c>
      <c r="F75" s="19">
        <v>163.31</v>
      </c>
      <c r="G75" s="20"/>
      <c r="H75" s="21"/>
      <c r="I75" s="24"/>
    </row>
    <row r="76" spans="2:9">
      <c r="B76" s="175">
        <v>33</v>
      </c>
      <c r="C76" s="72">
        <v>179.7</v>
      </c>
      <c r="D76" s="72">
        <v>160.99</v>
      </c>
      <c r="E76" s="178">
        <v>196.17</v>
      </c>
      <c r="F76" s="19">
        <v>165.96</v>
      </c>
      <c r="G76" s="20"/>
      <c r="H76" s="21"/>
      <c r="I76" s="24"/>
    </row>
    <row r="77" spans="2:9">
      <c r="B77" s="175">
        <v>34</v>
      </c>
      <c r="C77" s="72">
        <v>177.99</v>
      </c>
      <c r="D77" s="72">
        <v>166.57</v>
      </c>
      <c r="E77" s="178">
        <v>199.54</v>
      </c>
      <c r="F77" s="19">
        <v>165.96</v>
      </c>
      <c r="G77" s="20"/>
      <c r="H77" s="21"/>
      <c r="I77" s="24"/>
    </row>
    <row r="78" spans="2:9">
      <c r="B78" s="175">
        <v>35</v>
      </c>
      <c r="C78" s="72">
        <v>172.22</v>
      </c>
      <c r="D78" s="72">
        <v>166.47</v>
      </c>
      <c r="E78" s="178">
        <v>197.21</v>
      </c>
      <c r="F78" s="19">
        <v>167.33</v>
      </c>
      <c r="G78" s="20"/>
      <c r="H78" s="21"/>
      <c r="I78" s="24"/>
    </row>
    <row r="79" spans="2:9">
      <c r="B79" s="175">
        <v>36</v>
      </c>
      <c r="C79" s="72">
        <v>177.29</v>
      </c>
      <c r="D79" s="72">
        <v>168.23</v>
      </c>
      <c r="E79" s="178">
        <v>193.36</v>
      </c>
      <c r="F79" s="19">
        <v>167.98</v>
      </c>
      <c r="G79" s="20"/>
      <c r="H79" s="21"/>
      <c r="I79" s="24"/>
    </row>
    <row r="80" spans="2:9">
      <c r="B80" s="175">
        <v>37</v>
      </c>
      <c r="C80" s="72">
        <v>175.24</v>
      </c>
      <c r="D80" s="72">
        <v>163.04</v>
      </c>
      <c r="E80" s="178">
        <v>193.37</v>
      </c>
      <c r="F80" s="19">
        <v>170.24</v>
      </c>
      <c r="G80" s="20"/>
      <c r="H80" s="21"/>
      <c r="I80" s="24"/>
    </row>
    <row r="81" spans="2:9">
      <c r="B81" s="175">
        <v>38</v>
      </c>
      <c r="C81" s="72">
        <v>169.3</v>
      </c>
      <c r="D81" s="72">
        <v>161.02000000000001</v>
      </c>
      <c r="E81" s="178">
        <v>192.92</v>
      </c>
      <c r="F81" s="19">
        <v>169.01</v>
      </c>
      <c r="G81" s="20"/>
      <c r="H81" s="21"/>
      <c r="I81" s="24"/>
    </row>
    <row r="82" spans="2:9">
      <c r="B82" s="175">
        <v>39</v>
      </c>
      <c r="C82" s="72">
        <v>166.4</v>
      </c>
      <c r="D82" s="72">
        <v>157.66</v>
      </c>
      <c r="E82" s="178">
        <v>194.38</v>
      </c>
      <c r="F82" s="19">
        <v>161.85</v>
      </c>
      <c r="G82" s="20"/>
      <c r="H82" s="21"/>
      <c r="I82" s="24"/>
    </row>
    <row r="83" spans="2:9">
      <c r="B83" s="175">
        <v>40</v>
      </c>
      <c r="C83" s="72">
        <v>163.47999999999999</v>
      </c>
      <c r="D83" s="72">
        <v>155.31</v>
      </c>
      <c r="E83" s="178">
        <v>194.84</v>
      </c>
      <c r="F83" s="19">
        <v>161.85</v>
      </c>
      <c r="G83" s="20"/>
      <c r="H83" s="21"/>
      <c r="I83" s="24"/>
    </row>
    <row r="84" spans="2:9">
      <c r="B84" s="175">
        <v>41</v>
      </c>
      <c r="C84" s="72">
        <v>161.66</v>
      </c>
      <c r="D84" s="72">
        <v>155.38</v>
      </c>
      <c r="E84" s="178">
        <v>195.01</v>
      </c>
      <c r="F84" s="19">
        <v>159.29</v>
      </c>
      <c r="G84" s="20"/>
      <c r="H84" s="21"/>
      <c r="I84" s="24"/>
    </row>
    <row r="85" spans="2:9">
      <c r="B85" s="175">
        <v>42</v>
      </c>
      <c r="C85" s="72">
        <v>161.08000000000001</v>
      </c>
      <c r="D85" s="72">
        <v>151.69999999999999</v>
      </c>
      <c r="E85" s="178">
        <v>195.02</v>
      </c>
      <c r="F85" s="19">
        <v>159.81</v>
      </c>
      <c r="G85" s="20"/>
      <c r="H85" s="21"/>
      <c r="I85" s="24"/>
    </row>
    <row r="86" spans="2:9">
      <c r="B86" s="175">
        <v>43</v>
      </c>
      <c r="C86" s="72">
        <v>161.26</v>
      </c>
      <c r="D86" s="72">
        <v>151.85</v>
      </c>
      <c r="E86" s="178">
        <v>194.99</v>
      </c>
      <c r="F86" s="19">
        <v>159.49</v>
      </c>
      <c r="G86" s="20"/>
      <c r="H86" s="21"/>
      <c r="I86" s="24"/>
    </row>
    <row r="87" spans="2:9">
      <c r="B87" s="175">
        <v>44</v>
      </c>
      <c r="C87" s="72">
        <v>157.80000000000001</v>
      </c>
      <c r="D87" s="72">
        <v>151.76</v>
      </c>
      <c r="E87" s="178">
        <v>193.97</v>
      </c>
      <c r="F87" s="19">
        <v>157.59</v>
      </c>
      <c r="G87" s="20"/>
      <c r="H87" s="21"/>
      <c r="I87" s="24"/>
    </row>
    <row r="88" spans="2:9">
      <c r="B88" s="175">
        <v>45</v>
      </c>
      <c r="C88" s="72">
        <v>157.36000000000001</v>
      </c>
      <c r="D88" s="72">
        <v>150.96</v>
      </c>
      <c r="E88" s="178">
        <v>193.84</v>
      </c>
      <c r="F88" s="19">
        <v>157.6</v>
      </c>
      <c r="G88" s="20"/>
      <c r="H88" s="21"/>
      <c r="I88" s="24"/>
    </row>
    <row r="89" spans="2:9">
      <c r="B89" s="175">
        <v>46</v>
      </c>
      <c r="C89" s="72">
        <v>157.44</v>
      </c>
      <c r="D89" s="72">
        <v>150.24</v>
      </c>
      <c r="E89" s="178">
        <v>193.34</v>
      </c>
      <c r="F89" s="19">
        <v>149.29</v>
      </c>
      <c r="G89" s="20"/>
      <c r="H89" s="21"/>
      <c r="I89" s="24"/>
    </row>
    <row r="90" spans="2:9">
      <c r="B90" s="175">
        <v>47</v>
      </c>
      <c r="C90" s="72">
        <v>156.80000000000001</v>
      </c>
      <c r="D90" s="72">
        <v>151.22999999999999</v>
      </c>
      <c r="E90" s="178">
        <v>199.38</v>
      </c>
      <c r="F90" s="19">
        <v>147.77000000000001</v>
      </c>
      <c r="G90" s="20"/>
      <c r="H90" s="21"/>
      <c r="I90" s="24"/>
    </row>
    <row r="91" spans="2:9">
      <c r="B91" s="175">
        <v>48</v>
      </c>
      <c r="C91" s="72">
        <v>157.35</v>
      </c>
      <c r="D91" s="72">
        <v>149.9</v>
      </c>
      <c r="E91" s="178">
        <v>205.33</v>
      </c>
      <c r="F91" s="19">
        <v>139.44999999999999</v>
      </c>
      <c r="G91" s="20"/>
      <c r="H91" s="21"/>
      <c r="I91" s="24"/>
    </row>
    <row r="92" spans="2:9">
      <c r="B92" s="175">
        <v>49</v>
      </c>
      <c r="C92" s="72">
        <v>157.52000000000001</v>
      </c>
      <c r="D92" s="72">
        <v>150.75</v>
      </c>
      <c r="E92" s="178">
        <v>210.61</v>
      </c>
      <c r="F92" s="19">
        <v>140.22999999999999</v>
      </c>
      <c r="G92" s="20"/>
      <c r="H92" s="21"/>
      <c r="I92" s="24"/>
    </row>
    <row r="93" spans="2:9">
      <c r="B93" s="175">
        <v>50</v>
      </c>
      <c r="C93" s="72">
        <v>157.04</v>
      </c>
      <c r="D93" s="72">
        <v>150.77000000000001</v>
      </c>
      <c r="E93" s="178">
        <v>212.61</v>
      </c>
      <c r="F93" s="19">
        <v>139.77000000000001</v>
      </c>
      <c r="G93" s="20"/>
      <c r="H93" s="21"/>
      <c r="I93" s="24"/>
    </row>
    <row r="94" spans="2:9">
      <c r="B94" s="177">
        <v>51</v>
      </c>
      <c r="C94" s="72">
        <v>153.04</v>
      </c>
      <c r="D94" s="72">
        <v>150.22</v>
      </c>
      <c r="E94" s="178">
        <v>211.25</v>
      </c>
      <c r="F94" s="19">
        <v>140.32</v>
      </c>
      <c r="G94" s="20"/>
      <c r="H94" s="21"/>
      <c r="I94" s="24"/>
    </row>
    <row r="95" spans="2:9">
      <c r="B95" s="175">
        <v>52</v>
      </c>
      <c r="C95" s="72">
        <v>151.28</v>
      </c>
      <c r="D95" s="72">
        <v>150.06</v>
      </c>
      <c r="E95" s="178">
        <v>204.38</v>
      </c>
      <c r="F95" s="19">
        <v>141.6</v>
      </c>
      <c r="G95" s="20"/>
      <c r="H95" s="21"/>
      <c r="I95" s="24"/>
    </row>
    <row r="96" spans="2:9">
      <c r="B96" s="175">
        <v>53</v>
      </c>
      <c r="C96" s="72"/>
      <c r="D96" s="72"/>
      <c r="E96" s="74"/>
      <c r="F96" s="74">
        <v>139.79</v>
      </c>
      <c r="G96" s="74"/>
      <c r="H96" s="74"/>
      <c r="I96" s="74"/>
    </row>
    <row r="98" spans="2:3">
      <c r="C98" s="4"/>
    </row>
    <row r="99" spans="2:3">
      <c r="B99" s="4" t="s">
        <v>29</v>
      </c>
    </row>
  </sheetData>
  <conditionalFormatting sqref="I5:I11">
    <cfRule type="cellIs" dxfId="34" priority="27" stopIfTrue="1" operator="lessThan">
      <formula>0</formula>
    </cfRule>
  </conditionalFormatting>
  <conditionalFormatting sqref="I4 B63 D62 B56 D55">
    <cfRule type="cellIs" dxfId="33" priority="28" stopIfTrue="1" operator="lessThanOrEqual">
      <formula>0</formula>
    </cfRule>
  </conditionalFormatting>
  <conditionalFormatting sqref="H44">
    <cfRule type="cellIs" dxfId="32" priority="15" stopIfTrue="1" operator="lessThanOrEqual">
      <formula>0</formula>
    </cfRule>
  </conditionalFormatting>
  <conditionalFormatting sqref="I44:I95">
    <cfRule type="cellIs" dxfId="31" priority="13" stopIfTrue="1" operator="lessThan">
      <formula>0</formula>
    </cfRule>
  </conditionalFormatting>
  <conditionalFormatting sqref="F44:F46">
    <cfRule type="cellIs" dxfId="30" priority="21" stopIfTrue="1" operator="greaterThanOrEqual">
      <formula>0</formula>
    </cfRule>
    <cfRule type="cellIs" dxfId="29" priority="22" stopIfTrue="1" operator="lessThan">
      <formula>0</formula>
    </cfRule>
  </conditionalFormatting>
  <conditionalFormatting sqref="G44:G95">
    <cfRule type="cellIs" dxfId="28" priority="23" stopIfTrue="1" operator="lessThanOrEqual">
      <formula>0</formula>
    </cfRule>
  </conditionalFormatting>
  <conditionalFormatting sqref="F48:F95">
    <cfRule type="cellIs" dxfId="27" priority="19" stopIfTrue="1" operator="greaterThanOrEqual">
      <formula>0</formula>
    </cfRule>
    <cfRule type="cellIs" dxfId="26" priority="20" stopIfTrue="1" operator="lessThan">
      <formula>0</formula>
    </cfRule>
  </conditionalFormatting>
  <conditionalFormatting sqref="F47">
    <cfRule type="cellIs" dxfId="25" priority="17" stopIfTrue="1" operator="greaterThanOrEqual">
      <formula>0</formula>
    </cfRule>
    <cfRule type="cellIs" dxfId="24" priority="18" stopIfTrue="1" operator="lessThan">
      <formula>0</formula>
    </cfRule>
  </conditionalFormatting>
  <conditionalFormatting sqref="H44:H95">
    <cfRule type="cellIs" dxfId="23" priority="16" stopIfTrue="1" operator="lessThan">
      <formula>0</formula>
    </cfRule>
  </conditionalFormatting>
  <conditionalFormatting sqref="H45:H95">
    <cfRule type="cellIs" dxfId="22" priority="14" stopIfTrue="1" operator="lessThanOrEqual">
      <formula>0</formula>
    </cfRule>
  </conditionalFormatting>
  <conditionalFormatting sqref="B62 B55">
    <cfRule type="cellIs" dxfId="21" priority="3" stopIfTrue="1" operator="lessThanOrEqual">
      <formula>0</formula>
    </cfRule>
  </conditionalFormatting>
  <conditionalFormatting sqref="I12">
    <cfRule type="cellIs" dxfId="20" priority="2" stopIfTrue="1" operator="lessThan">
      <formula>0</formula>
    </cfRule>
  </conditionalFormatting>
  <conditionalFormatting sqref="I13:I16">
    <cfRule type="cellIs" dxfId="1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workbookViewId="0">
      <selection activeCell="L14" sqref="L14"/>
    </sheetView>
  </sheetViews>
  <sheetFormatPr defaultRowHeight="15"/>
  <cols>
    <col min="2" max="2" width="13.85546875" customWidth="1"/>
    <col min="4" max="4" width="15.42578125" customWidth="1"/>
    <col min="5" max="5" width="13.5703125" customWidth="1"/>
    <col min="6" max="6" width="18.7109375" customWidth="1"/>
    <col min="7" max="7" width="16.42578125" customWidth="1"/>
    <col min="8" max="8" width="22.7109375" customWidth="1"/>
  </cols>
  <sheetData>
    <row r="1" spans="2:9">
      <c r="B1" s="169" t="s">
        <v>105</v>
      </c>
    </row>
    <row r="2" spans="2:9" ht="15.75" thickBot="1"/>
    <row r="3" spans="2:9" ht="25.5" thickBot="1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9" ht="15.75" thickBot="1">
      <c r="B4" s="75">
        <v>2021</v>
      </c>
      <c r="C4" s="49">
        <v>1</v>
      </c>
      <c r="D4" s="162">
        <v>88</v>
      </c>
      <c r="E4" s="161">
        <v>9149</v>
      </c>
      <c r="F4" s="162">
        <v>122.33</v>
      </c>
      <c r="G4" s="51"/>
      <c r="H4" s="52"/>
      <c r="I4" t="s">
        <v>34</v>
      </c>
    </row>
    <row r="5" spans="2:9">
      <c r="C5" s="43">
        <v>2</v>
      </c>
      <c r="D5" s="79">
        <v>128</v>
      </c>
      <c r="E5" s="6">
        <v>10467</v>
      </c>
      <c r="F5" s="3">
        <v>123.75</v>
      </c>
      <c r="G5" s="3">
        <f t="shared" ref="G5" si="0">F5-F4</f>
        <v>1.4200000000000017</v>
      </c>
      <c r="H5" s="11">
        <f t="shared" ref="H5" si="1">(F5/F4)-1</f>
        <v>1.1607945720591761E-2</v>
      </c>
    </row>
    <row r="6" spans="2:9">
      <c r="C6" s="43">
        <v>3</v>
      </c>
      <c r="D6" s="79">
        <v>73</v>
      </c>
      <c r="E6" s="6">
        <v>7657</v>
      </c>
      <c r="F6" s="3">
        <v>121.69</v>
      </c>
      <c r="G6" s="3">
        <v>-2.0600000000000023</v>
      </c>
      <c r="H6" s="11">
        <v>-1.6646464646464687E-2</v>
      </c>
    </row>
    <row r="7" spans="2:9">
      <c r="C7" s="43">
        <v>4</v>
      </c>
      <c r="D7" s="79">
        <v>68</v>
      </c>
      <c r="E7" s="6">
        <v>7056</v>
      </c>
      <c r="F7" s="3">
        <v>121.64</v>
      </c>
      <c r="G7" s="3">
        <v>-4.9999999999997158E-2</v>
      </c>
      <c r="H7" s="11">
        <v>-4.1088010518530727E-4</v>
      </c>
    </row>
    <row r="8" spans="2:9">
      <c r="C8" s="43">
        <v>5</v>
      </c>
      <c r="D8" s="79">
        <v>93</v>
      </c>
      <c r="E8" s="6">
        <v>9821</v>
      </c>
      <c r="F8" s="3">
        <v>119.11</v>
      </c>
      <c r="G8" s="3">
        <v>-2.5300000000000011</v>
      </c>
      <c r="H8" s="11">
        <v>-2.0799079250246599E-2</v>
      </c>
    </row>
    <row r="9" spans="2:9">
      <c r="C9" s="43">
        <v>6</v>
      </c>
      <c r="D9" s="79">
        <v>73</v>
      </c>
      <c r="E9" s="6">
        <v>7729</v>
      </c>
      <c r="F9" s="3">
        <v>122.59</v>
      </c>
      <c r="G9" s="3">
        <v>3.480000000000004</v>
      </c>
      <c r="H9" s="11">
        <v>2.9216690454201943E-2</v>
      </c>
    </row>
    <row r="10" spans="2:9">
      <c r="C10" s="43">
        <v>7</v>
      </c>
      <c r="D10" s="79">
        <v>44</v>
      </c>
      <c r="E10" s="6">
        <v>4505</v>
      </c>
      <c r="F10" s="3">
        <v>128.74</v>
      </c>
      <c r="G10" s="3">
        <f t="shared" ref="G10" si="2">F10-F9</f>
        <v>6.1500000000000057</v>
      </c>
      <c r="H10" s="11">
        <f t="shared" ref="H10" si="3">(F10/F9)-1</f>
        <v>5.0167224080267525E-2</v>
      </c>
    </row>
    <row r="11" spans="2:9">
      <c r="C11" s="43">
        <v>8</v>
      </c>
      <c r="D11" s="79">
        <v>75</v>
      </c>
      <c r="E11" s="6">
        <v>7664</v>
      </c>
      <c r="F11" s="3">
        <v>129.72</v>
      </c>
      <c r="G11" s="3">
        <v>0.97999999999998977</v>
      </c>
      <c r="H11" s="11">
        <v>7.6122417275128473E-3</v>
      </c>
    </row>
    <row r="12" spans="2:9">
      <c r="C12" s="43">
        <v>9</v>
      </c>
      <c r="D12" s="79">
        <v>69</v>
      </c>
      <c r="E12" s="6">
        <v>7297</v>
      </c>
      <c r="F12" s="3">
        <v>139.65</v>
      </c>
      <c r="G12" s="3">
        <v>9.9300000000000068</v>
      </c>
      <c r="H12" s="11">
        <v>7.6549491211840959E-2</v>
      </c>
    </row>
    <row r="13" spans="2:9">
      <c r="C13" s="209">
        <v>10</v>
      </c>
      <c r="D13" s="214">
        <v>131</v>
      </c>
      <c r="E13" s="164">
        <v>13355</v>
      </c>
      <c r="F13" s="165">
        <v>147.85759865219018</v>
      </c>
      <c r="G13" s="165">
        <v>8.2075986521901712</v>
      </c>
      <c r="H13" s="211">
        <v>5.8772636249124099E-2</v>
      </c>
    </row>
    <row r="14" spans="2:9">
      <c r="C14" s="212">
        <v>11</v>
      </c>
      <c r="D14" s="79">
        <v>91</v>
      </c>
      <c r="E14" s="6">
        <v>9521</v>
      </c>
      <c r="F14" s="3">
        <v>153.61000000000001</v>
      </c>
      <c r="G14" s="3">
        <v>5.7524013478098368</v>
      </c>
      <c r="H14" s="213">
        <v>3.8905009957191261E-2</v>
      </c>
    </row>
    <row r="15" spans="2:9">
      <c r="D15" s="181"/>
      <c r="E15" s="67"/>
      <c r="F15" s="68"/>
      <c r="G15" s="68"/>
      <c r="H15" s="69"/>
    </row>
    <row r="16" spans="2:9">
      <c r="C16" t="s">
        <v>103</v>
      </c>
    </row>
  </sheetData>
  <conditionalFormatting sqref="H4">
    <cfRule type="cellIs" dxfId="18" priority="5" stopIfTrue="1" operator="lessThan">
      <formula>0</formula>
    </cfRule>
  </conditionalFormatting>
  <conditionalFormatting sqref="H5">
    <cfRule type="cellIs" dxfId="17" priority="4" stopIfTrue="1" operator="lessThan">
      <formula>0</formula>
    </cfRule>
  </conditionalFormatting>
  <conditionalFormatting sqref="H6:H9">
    <cfRule type="cellIs" dxfId="16" priority="3" stopIfTrue="1" operator="lessThan">
      <formula>0</formula>
    </cfRule>
  </conditionalFormatting>
  <conditionalFormatting sqref="H3">
    <cfRule type="cellIs" dxfId="15" priority="2" stopIfTrue="1" operator="lessThanOrEqual">
      <formula>0</formula>
    </cfRule>
  </conditionalFormatting>
  <conditionalFormatting sqref="H10:H15">
    <cfRule type="cellIs" dxfId="1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workbookViewId="0">
      <selection activeCell="R29" sqref="R29"/>
    </sheetView>
  </sheetViews>
  <sheetFormatPr defaultRowHeight="15"/>
  <cols>
    <col min="3" max="3" width="15" customWidth="1"/>
    <col min="4" max="4" width="14.42578125" customWidth="1"/>
    <col min="5" max="5" width="14.5703125" customWidth="1"/>
    <col min="6" max="6" width="15.28515625" customWidth="1"/>
    <col min="7" max="7" width="16.42578125" customWidth="1"/>
    <col min="8" max="8" width="15" customWidth="1"/>
  </cols>
  <sheetData>
    <row r="1" spans="2:9">
      <c r="B1" t="s">
        <v>100</v>
      </c>
    </row>
    <row r="2" spans="2:9" ht="15.75" thickBot="1"/>
    <row r="3" spans="2:9" ht="25.5" thickBot="1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9" ht="15.75" thickBot="1">
      <c r="B4" s="75">
        <v>2021</v>
      </c>
      <c r="C4" s="49">
        <v>1</v>
      </c>
      <c r="D4" s="162">
        <v>9</v>
      </c>
      <c r="E4" s="162">
        <v>940</v>
      </c>
      <c r="F4" s="162">
        <v>106.84</v>
      </c>
      <c r="G4" s="51"/>
      <c r="H4" s="52"/>
      <c r="I4" t="s">
        <v>34</v>
      </c>
    </row>
    <row r="5" spans="2:9">
      <c r="C5" s="43">
        <v>2</v>
      </c>
      <c r="D5" s="78">
        <v>5</v>
      </c>
      <c r="E5" s="79">
        <v>532</v>
      </c>
      <c r="F5" s="79">
        <v>107.73</v>
      </c>
      <c r="G5" s="3">
        <f t="shared" ref="G5" si="0">F5-F4</f>
        <v>0.89000000000000057</v>
      </c>
      <c r="H5" s="11">
        <f t="shared" ref="H5" si="1">(F5/F4)-1</f>
        <v>8.3302134032197106E-3</v>
      </c>
    </row>
    <row r="6" spans="2:9">
      <c r="C6" s="43">
        <v>3</v>
      </c>
      <c r="D6" s="78">
        <v>3</v>
      </c>
      <c r="E6" s="79">
        <v>334</v>
      </c>
      <c r="F6" s="79">
        <v>107.99</v>
      </c>
      <c r="G6" s="3">
        <v>0.25999999999999091</v>
      </c>
      <c r="H6" s="11">
        <v>2.4134410099321268E-3</v>
      </c>
    </row>
    <row r="7" spans="2:9">
      <c r="C7" s="43">
        <v>4</v>
      </c>
      <c r="D7" s="78">
        <v>6</v>
      </c>
      <c r="E7" s="79">
        <v>604</v>
      </c>
      <c r="F7" s="79">
        <v>113.77</v>
      </c>
      <c r="G7" s="3">
        <v>5.7800000000000011</v>
      </c>
      <c r="H7" s="11">
        <v>5.3523474395777315E-2</v>
      </c>
    </row>
    <row r="8" spans="2:9">
      <c r="C8" s="43">
        <v>5</v>
      </c>
      <c r="D8" s="78">
        <v>2</v>
      </c>
      <c r="E8" s="79">
        <v>217</v>
      </c>
      <c r="F8" s="79">
        <v>104.08</v>
      </c>
      <c r="G8" s="3">
        <v>-9.6899999999999977</v>
      </c>
      <c r="H8" s="11">
        <v>-8.5171837918607718E-2</v>
      </c>
    </row>
    <row r="9" spans="2:9">
      <c r="C9" s="43">
        <v>6</v>
      </c>
      <c r="D9" s="78">
        <v>2</v>
      </c>
      <c r="E9" s="79">
        <v>218</v>
      </c>
      <c r="F9" s="79">
        <v>98.9</v>
      </c>
      <c r="G9" s="3">
        <v>-5.1799999999999926</v>
      </c>
      <c r="H9" s="11">
        <v>-4.9769408147578686E-2</v>
      </c>
    </row>
    <row r="10" spans="2:9">
      <c r="C10" s="43">
        <v>7</v>
      </c>
      <c r="D10" s="78">
        <v>1</v>
      </c>
      <c r="E10" s="79">
        <v>106</v>
      </c>
      <c r="F10" s="79">
        <v>109.91</v>
      </c>
      <c r="G10" s="3">
        <f t="shared" ref="G10" si="2">F10-F9</f>
        <v>11.009999999999991</v>
      </c>
      <c r="H10" s="11">
        <f t="shared" ref="H10" si="3">(F10/F9)-1</f>
        <v>0.11132457027300302</v>
      </c>
    </row>
    <row r="11" spans="2:9">
      <c r="C11" s="43">
        <v>8</v>
      </c>
      <c r="D11" s="78">
        <v>6</v>
      </c>
      <c r="E11" s="79">
        <v>535</v>
      </c>
      <c r="F11" s="79">
        <v>119.56</v>
      </c>
      <c r="G11" s="3">
        <v>9.6500000000000057</v>
      </c>
      <c r="H11" s="11">
        <v>8.7799108361386713E-2</v>
      </c>
    </row>
    <row r="12" spans="2:9">
      <c r="C12" s="43">
        <v>9</v>
      </c>
      <c r="D12" s="78">
        <v>5</v>
      </c>
      <c r="E12" s="79">
        <v>530</v>
      </c>
      <c r="F12" s="79">
        <v>128.66999999999999</v>
      </c>
      <c r="G12" s="3">
        <v>9.1099999999999852</v>
      </c>
      <c r="H12" s="11">
        <v>7.6196052191368269E-2</v>
      </c>
    </row>
    <row r="13" spans="2:9">
      <c r="C13" s="209">
        <v>10</v>
      </c>
      <c r="D13" s="215">
        <v>16</v>
      </c>
      <c r="E13" s="214">
        <v>1673</v>
      </c>
      <c r="F13" s="216">
        <v>135.92799760908545</v>
      </c>
      <c r="G13" s="165">
        <v>7.2579976090854643</v>
      </c>
      <c r="H13" s="211">
        <v>5.6407846499459513E-2</v>
      </c>
    </row>
    <row r="14" spans="2:9">
      <c r="C14" s="212">
        <v>11</v>
      </c>
      <c r="D14" s="78">
        <v>3</v>
      </c>
      <c r="E14" s="79">
        <v>318</v>
      </c>
      <c r="F14" s="201">
        <v>142.79</v>
      </c>
      <c r="G14" s="3">
        <v>6.8620023909145402</v>
      </c>
      <c r="H14" s="213">
        <v>5.048262691729577E-2</v>
      </c>
    </row>
    <row r="15" spans="2:9">
      <c r="E15" s="182"/>
      <c r="F15" s="182"/>
      <c r="G15" s="68"/>
      <c r="H15" s="69"/>
    </row>
    <row r="16" spans="2:9">
      <c r="C16" t="s">
        <v>104</v>
      </c>
    </row>
  </sheetData>
  <conditionalFormatting sqref="H4">
    <cfRule type="cellIs" dxfId="13" priority="5" stopIfTrue="1" operator="lessThan">
      <formula>0</formula>
    </cfRule>
  </conditionalFormatting>
  <conditionalFormatting sqref="H5">
    <cfRule type="cellIs" dxfId="12" priority="4" stopIfTrue="1" operator="lessThan">
      <formula>0</formula>
    </cfRule>
  </conditionalFormatting>
  <conditionalFormatting sqref="H6:H9">
    <cfRule type="cellIs" dxfId="11" priority="3" stopIfTrue="1" operator="lessThan">
      <formula>0</formula>
    </cfRule>
  </conditionalFormatting>
  <conditionalFormatting sqref="H3">
    <cfRule type="cellIs" dxfId="10" priority="2" stopIfTrue="1" operator="lessThanOrEqual">
      <formula>0</formula>
    </cfRule>
  </conditionalFormatting>
  <conditionalFormatting sqref="H10:H15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"/>
  <sheetViews>
    <sheetView workbookViewId="0">
      <selection activeCell="E4" sqref="E4"/>
    </sheetView>
  </sheetViews>
  <sheetFormatPr defaultRowHeight="15"/>
  <cols>
    <col min="4" max="4" width="13.42578125" customWidth="1"/>
    <col min="5" max="5" width="15.7109375" customWidth="1"/>
    <col min="6" max="6" width="15.28515625" customWidth="1"/>
    <col min="7" max="8" width="13.7109375" customWidth="1"/>
  </cols>
  <sheetData>
    <row r="1" spans="2:8">
      <c r="B1" t="s">
        <v>107</v>
      </c>
    </row>
    <row r="2" spans="2:8" ht="15.75" thickBot="1"/>
    <row r="3" spans="2:8" ht="24.75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8" ht="15.75" thickBot="1">
      <c r="C4" s="157">
        <v>10</v>
      </c>
      <c r="D4" s="200">
        <v>1</v>
      </c>
      <c r="E4" s="199">
        <v>98</v>
      </c>
      <c r="F4" s="202">
        <v>140.9</v>
      </c>
      <c r="G4" s="159" t="s">
        <v>89</v>
      </c>
      <c r="H4" s="160"/>
    </row>
    <row r="5" spans="2:8">
      <c r="C5" t="s">
        <v>106</v>
      </c>
    </row>
  </sheetData>
  <conditionalFormatting sqref="H4">
    <cfRule type="cellIs" dxfId="8" priority="5" stopIfTrue="1" operator="lessThan">
      <formula>0</formula>
    </cfRule>
  </conditionalFormatting>
  <conditionalFormatting sqref="H3">
    <cfRule type="cellIs" dxfId="7" priority="2" stopIfTrue="1" operator="lessThanOr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workbookViewId="0">
      <selection activeCell="E23" sqref="E23"/>
    </sheetView>
  </sheetViews>
  <sheetFormatPr defaultRowHeight="15"/>
  <cols>
    <col min="3" max="3" width="16.5703125" customWidth="1"/>
    <col min="4" max="4" width="17.85546875" customWidth="1"/>
    <col min="5" max="5" width="13.140625" customWidth="1"/>
    <col min="6" max="7" width="12.7109375" customWidth="1"/>
    <col min="8" max="8" width="14" customWidth="1"/>
    <col min="9" max="10" width="19.140625" customWidth="1"/>
    <col min="11" max="11" width="12.5703125" customWidth="1"/>
    <col min="12" max="12" width="14.5703125" customWidth="1"/>
    <col min="13" max="13" width="16.28515625" customWidth="1"/>
  </cols>
  <sheetData>
    <row r="2" spans="2:13">
      <c r="B2" s="169" t="s">
        <v>96</v>
      </c>
      <c r="C2" s="4"/>
      <c r="D2" s="4"/>
      <c r="E2" s="4"/>
      <c r="F2" s="4"/>
      <c r="G2" s="4"/>
      <c r="H2" s="4"/>
      <c r="I2" s="4"/>
    </row>
    <row r="4" spans="2:13" ht="15.75" thickBot="1"/>
    <row r="5" spans="2:13" ht="25.5" thickBot="1">
      <c r="B5" s="2"/>
      <c r="C5" s="206" t="s">
        <v>11</v>
      </c>
      <c r="D5" s="55" t="s">
        <v>12</v>
      </c>
      <c r="E5" s="55" t="s">
        <v>13</v>
      </c>
      <c r="F5" s="55" t="s">
        <v>35</v>
      </c>
      <c r="G5" s="56" t="s">
        <v>36</v>
      </c>
      <c r="H5" s="56" t="s">
        <v>108</v>
      </c>
      <c r="I5" s="76"/>
      <c r="J5" s="76" t="s">
        <v>14</v>
      </c>
      <c r="K5" s="76"/>
      <c r="L5" s="60" t="s">
        <v>15</v>
      </c>
      <c r="M5" s="61" t="s">
        <v>16</v>
      </c>
    </row>
    <row r="6" spans="2:13" ht="15.75" thickBot="1">
      <c r="B6" s="183">
        <v>2021</v>
      </c>
      <c r="C6" s="184">
        <v>1</v>
      </c>
      <c r="D6" s="187">
        <v>79259</v>
      </c>
      <c r="E6" s="167">
        <v>219671</v>
      </c>
      <c r="F6" s="167">
        <v>9149</v>
      </c>
      <c r="G6" s="188">
        <v>940</v>
      </c>
      <c r="H6" s="203"/>
      <c r="I6" s="184">
        <v>1</v>
      </c>
      <c r="J6" s="193">
        <v>309019</v>
      </c>
      <c r="K6" s="194" t="s">
        <v>17</v>
      </c>
      <c r="L6" s="167"/>
      <c r="M6" s="52"/>
    </row>
    <row r="7" spans="2:13" ht="15.75" thickBot="1">
      <c r="B7" s="7"/>
      <c r="C7" s="185">
        <v>2</v>
      </c>
      <c r="D7" s="189">
        <v>80112</v>
      </c>
      <c r="E7" s="5">
        <v>205882</v>
      </c>
      <c r="F7" s="5">
        <v>10467</v>
      </c>
      <c r="G7" s="190">
        <v>532</v>
      </c>
      <c r="H7" s="204"/>
      <c r="I7" s="184">
        <v>2</v>
      </c>
      <c r="J7" s="193">
        <v>296993</v>
      </c>
      <c r="K7" s="195" t="s">
        <v>17</v>
      </c>
      <c r="L7" s="5">
        <v>-12026</v>
      </c>
      <c r="M7" s="11">
        <v>-3.891670091483046E-2</v>
      </c>
    </row>
    <row r="8" spans="2:13" ht="15.75" thickBot="1">
      <c r="B8" s="2"/>
      <c r="C8" s="185">
        <v>3</v>
      </c>
      <c r="D8" s="189">
        <v>67014</v>
      </c>
      <c r="E8" s="5">
        <v>218459</v>
      </c>
      <c r="F8" s="6">
        <v>7657</v>
      </c>
      <c r="G8" s="190">
        <v>334</v>
      </c>
      <c r="H8" s="204"/>
      <c r="I8" s="184">
        <v>3</v>
      </c>
      <c r="J8" s="193">
        <f>SUM(D8:H8)</f>
        <v>293464</v>
      </c>
      <c r="K8" s="195" t="s">
        <v>17</v>
      </c>
      <c r="L8" s="5">
        <v>-3529</v>
      </c>
      <c r="M8" s="11">
        <v>-1.1882434939543995E-2</v>
      </c>
    </row>
    <row r="9" spans="2:13" ht="15.75" thickBot="1">
      <c r="B9" s="2"/>
      <c r="C9" s="185">
        <v>4</v>
      </c>
      <c r="D9" s="189">
        <v>65602</v>
      </c>
      <c r="E9" s="5">
        <v>198700</v>
      </c>
      <c r="F9" s="6">
        <v>7056</v>
      </c>
      <c r="G9" s="190">
        <v>604</v>
      </c>
      <c r="H9" s="204"/>
      <c r="I9" s="184">
        <v>4</v>
      </c>
      <c r="J9" s="193">
        <v>271962</v>
      </c>
      <c r="K9" s="195" t="s">
        <v>17</v>
      </c>
      <c r="L9" s="5">
        <v>-21502</v>
      </c>
      <c r="M9" s="11">
        <v>-7.3269634435569664E-2</v>
      </c>
    </row>
    <row r="10" spans="2:13" ht="15.75" thickBot="1">
      <c r="B10" s="2"/>
      <c r="C10" s="185">
        <v>5</v>
      </c>
      <c r="D10" s="189">
        <v>57290</v>
      </c>
      <c r="E10" s="5">
        <v>186057</v>
      </c>
      <c r="F10" s="6">
        <v>9821</v>
      </c>
      <c r="G10" s="190">
        <v>217</v>
      </c>
      <c r="H10" s="204"/>
      <c r="I10" s="184">
        <v>5</v>
      </c>
      <c r="J10" s="193">
        <v>253385</v>
      </c>
      <c r="K10" s="195" t="s">
        <v>17</v>
      </c>
      <c r="L10" s="5">
        <v>-18577</v>
      </c>
      <c r="M10" s="11">
        <v>-6.8307337054441475E-2</v>
      </c>
    </row>
    <row r="11" spans="2:13" ht="15.75" thickBot="1">
      <c r="B11" s="2"/>
      <c r="C11" s="185">
        <v>6</v>
      </c>
      <c r="D11" s="189">
        <v>64670</v>
      </c>
      <c r="E11" s="5">
        <v>196194</v>
      </c>
      <c r="F11" s="6">
        <v>7729</v>
      </c>
      <c r="G11" s="190">
        <v>218</v>
      </c>
      <c r="H11" s="204"/>
      <c r="I11" s="184">
        <v>6</v>
      </c>
      <c r="J11" s="193">
        <v>268811</v>
      </c>
      <c r="K11" s="195" t="s">
        <v>17</v>
      </c>
      <c r="L11" s="5">
        <v>15426</v>
      </c>
      <c r="M11" s="11">
        <v>6.087968901079388E-2</v>
      </c>
    </row>
    <row r="12" spans="2:13" ht="15.75" thickBot="1">
      <c r="C12" s="185">
        <v>7</v>
      </c>
      <c r="D12" s="189">
        <f>'[1]cena_zakol_2021 (E)'!BO26</f>
        <v>60691</v>
      </c>
      <c r="E12" s="5">
        <f>'[1]cena_zakol_2020 (S)'!BN26</f>
        <v>198013</v>
      </c>
      <c r="F12" s="6">
        <v>4505</v>
      </c>
      <c r="G12" s="190">
        <v>106</v>
      </c>
      <c r="H12" s="204"/>
      <c r="I12" s="184">
        <v>7</v>
      </c>
      <c r="J12" s="193">
        <f>SUM(D12:H12)</f>
        <v>263315</v>
      </c>
      <c r="K12" s="195" t="s">
        <v>17</v>
      </c>
      <c r="L12" s="5">
        <f t="shared" ref="L12:L13" si="0">J12-J11</f>
        <v>-5496</v>
      </c>
      <c r="M12" s="11">
        <f t="shared" ref="M12:M13" si="1">(J12/J11)-1</f>
        <v>-2.044559188426065E-2</v>
      </c>
    </row>
    <row r="13" spans="2:13" ht="15.75" thickBot="1">
      <c r="C13" s="185">
        <v>8</v>
      </c>
      <c r="D13" s="189">
        <f>'[1]cena_zakol_2021 (E)'!BO27</f>
        <v>65078</v>
      </c>
      <c r="E13" s="5">
        <f>'[1]cena_zakol_2020 (S)'!BN27</f>
        <v>210110</v>
      </c>
      <c r="F13" s="6">
        <f>'[1]cena_zakol_2021_(U)'!$I$6</f>
        <v>7664</v>
      </c>
      <c r="G13" s="190">
        <f>'[1]cena_zakol_2021_(R)'!I9</f>
        <v>535</v>
      </c>
      <c r="H13" s="204"/>
      <c r="I13" s="184">
        <v>8</v>
      </c>
      <c r="J13" s="193">
        <f>SUM(D13:H13)</f>
        <v>283387</v>
      </c>
      <c r="K13" s="196" t="s">
        <v>17</v>
      </c>
      <c r="L13" s="168">
        <f t="shared" si="0"/>
        <v>20072</v>
      </c>
      <c r="M13" s="160">
        <f t="shared" si="1"/>
        <v>7.6228091829178002E-2</v>
      </c>
    </row>
    <row r="14" spans="2:13" ht="15.75" thickBot="1">
      <c r="C14" s="185">
        <v>9</v>
      </c>
      <c r="D14" s="189">
        <v>69161</v>
      </c>
      <c r="E14" s="5">
        <v>174710</v>
      </c>
      <c r="F14" s="6">
        <v>7297</v>
      </c>
      <c r="G14" s="190">
        <v>530</v>
      </c>
      <c r="H14" s="204"/>
      <c r="I14" s="184">
        <v>9</v>
      </c>
      <c r="J14" s="193">
        <v>251698</v>
      </c>
      <c r="K14" s="196" t="s">
        <v>17</v>
      </c>
      <c r="L14" s="168">
        <v>-31689</v>
      </c>
      <c r="M14" s="160">
        <v>-0.11182234894331777</v>
      </c>
    </row>
    <row r="15" spans="2:13" ht="15.75" thickBot="1">
      <c r="C15" s="186">
        <v>10</v>
      </c>
      <c r="D15" s="191">
        <v>70678</v>
      </c>
      <c r="E15" s="168">
        <v>204935</v>
      </c>
      <c r="F15" s="158">
        <v>13355</v>
      </c>
      <c r="G15" s="192">
        <v>1673</v>
      </c>
      <c r="H15" s="205">
        <v>98</v>
      </c>
      <c r="I15" s="207">
        <v>10</v>
      </c>
      <c r="J15" s="208">
        <v>290739</v>
      </c>
      <c r="K15" s="196" t="s">
        <v>17</v>
      </c>
      <c r="L15" s="168">
        <v>39041</v>
      </c>
      <c r="M15" s="160">
        <v>0.15511048955494289</v>
      </c>
    </row>
    <row r="16" spans="2:13" ht="15.75" thickBot="1">
      <c r="C16" s="186">
        <v>11</v>
      </c>
      <c r="D16" s="191">
        <v>76093</v>
      </c>
      <c r="E16" s="168">
        <v>183578</v>
      </c>
      <c r="F16" s="158">
        <v>9521</v>
      </c>
      <c r="G16" s="192">
        <v>318</v>
      </c>
      <c r="H16" s="205"/>
      <c r="I16" s="207">
        <v>11</v>
      </c>
      <c r="J16" s="208">
        <v>269510</v>
      </c>
      <c r="K16" s="196" t="s">
        <v>17</v>
      </c>
      <c r="L16" s="168">
        <v>-21229</v>
      </c>
      <c r="M16" s="160">
        <v>-7.3017379849280584E-2</v>
      </c>
    </row>
  </sheetData>
  <conditionalFormatting sqref="M6:M11">
    <cfRule type="cellIs" dxfId="6" priority="7" stopIfTrue="1" operator="lessThan">
      <formula>0</formula>
    </cfRule>
  </conditionalFormatting>
  <conditionalFormatting sqref="M5">
    <cfRule type="cellIs" dxfId="5" priority="10" stopIfTrue="1" operator="lessThanOrEqual">
      <formula>0</formula>
    </cfRule>
  </conditionalFormatting>
  <conditionalFormatting sqref="M12">
    <cfRule type="cellIs" dxfId="4" priority="5" stopIfTrue="1" operator="lessThan">
      <formula>0</formula>
    </cfRule>
  </conditionalFormatting>
  <conditionalFormatting sqref="M13">
    <cfRule type="cellIs" dxfId="3" priority="4" stopIfTrue="1" operator="lessThan">
      <formula>0</formula>
    </cfRule>
  </conditionalFormatting>
  <conditionalFormatting sqref="M14">
    <cfRule type="cellIs" dxfId="2" priority="3" stopIfTrue="1" operator="lessThan">
      <formula>0</formula>
    </cfRule>
  </conditionalFormatting>
  <conditionalFormatting sqref="M15">
    <cfRule type="cellIs" dxfId="1" priority="2" stopIfTrue="1" operator="lessThan">
      <formula>0</formula>
    </cfRule>
  </conditionalFormatting>
  <conditionalFormatting sqref="M1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122"/>
  <sheetViews>
    <sheetView workbookViewId="0">
      <selection activeCell="G13" sqref="G13"/>
    </sheetView>
  </sheetViews>
  <sheetFormatPr defaultRowHeight="15"/>
  <cols>
    <col min="2" max="2" width="17.140625" customWidth="1"/>
    <col min="3" max="3" width="14.5703125" customWidth="1"/>
    <col min="4" max="4" width="22.7109375" customWidth="1"/>
    <col min="5" max="5" width="27.42578125" customWidth="1"/>
    <col min="6" max="6" width="18.140625" customWidth="1"/>
    <col min="7" max="7" width="23.5703125" customWidth="1"/>
    <col min="8" max="8" width="25.5703125" customWidth="1"/>
    <col min="9" max="9" width="13.5703125" customWidth="1"/>
    <col min="10" max="10" width="12" customWidth="1"/>
  </cols>
  <sheetData>
    <row r="2" spans="2:8" ht="17.25">
      <c r="B2" s="169" t="s">
        <v>111</v>
      </c>
    </row>
    <row r="4" spans="2:8" ht="17.25">
      <c r="B4" t="s">
        <v>86</v>
      </c>
    </row>
    <row r="5" spans="2:8">
      <c r="B5" t="s">
        <v>92</v>
      </c>
    </row>
    <row r="6" spans="2:8" ht="15.75" thickBot="1"/>
    <row r="7" spans="2:8">
      <c r="B7" s="81"/>
      <c r="C7" s="82" t="s">
        <v>40</v>
      </c>
      <c r="D7" s="82" t="s">
        <v>15</v>
      </c>
      <c r="E7" s="82" t="s">
        <v>16</v>
      </c>
      <c r="F7" s="82" t="s">
        <v>41</v>
      </c>
      <c r="G7" s="82" t="s">
        <v>15</v>
      </c>
      <c r="H7" s="148" t="s">
        <v>16</v>
      </c>
    </row>
    <row r="8" spans="2:8" ht="15.75" thickBot="1">
      <c r="B8" s="83"/>
      <c r="C8" s="84" t="s">
        <v>42</v>
      </c>
      <c r="D8" s="85"/>
      <c r="E8" s="85"/>
      <c r="F8" s="84" t="s">
        <v>42</v>
      </c>
      <c r="G8" s="85"/>
      <c r="H8" s="149"/>
    </row>
    <row r="9" spans="2:8">
      <c r="B9" s="86" t="s">
        <v>43</v>
      </c>
      <c r="C9" s="87">
        <v>131.69999999999999</v>
      </c>
      <c r="D9" s="88">
        <v>7.8399999999999892</v>
      </c>
      <c r="E9" s="89">
        <v>6.3297271112546349E-2</v>
      </c>
      <c r="F9" s="90">
        <v>141.52000000000001</v>
      </c>
      <c r="G9" s="91">
        <v>7.3000000000000114</v>
      </c>
      <c r="H9" s="92">
        <v>5.4388317687378951E-2</v>
      </c>
    </row>
    <row r="10" spans="2:8">
      <c r="B10" s="86" t="s">
        <v>44</v>
      </c>
      <c r="C10" s="93">
        <v>175.09970000000001</v>
      </c>
      <c r="D10" s="94">
        <v>0.14320000000000732</v>
      </c>
      <c r="E10" s="95">
        <v>8.1848916730731247E-4</v>
      </c>
      <c r="F10" s="93" t="s">
        <v>89</v>
      </c>
      <c r="G10" s="94"/>
      <c r="H10" s="150"/>
    </row>
    <row r="11" spans="2:8">
      <c r="B11" s="86" t="s">
        <v>45</v>
      </c>
      <c r="C11" s="93">
        <v>130.71080000000001</v>
      </c>
      <c r="D11" s="94">
        <v>5.8853000000000009</v>
      </c>
      <c r="E11" s="95">
        <v>4.7148218913603435E-2</v>
      </c>
      <c r="F11" s="96">
        <v>134.02620000000002</v>
      </c>
      <c r="G11" s="97">
        <v>5.3452000000000055</v>
      </c>
      <c r="H11" s="98">
        <v>4.1538377849099861E-2</v>
      </c>
    </row>
    <row r="12" spans="2:8">
      <c r="B12" s="86" t="s">
        <v>46</v>
      </c>
      <c r="C12" s="93">
        <v>148.05350000000001</v>
      </c>
      <c r="D12" s="94">
        <v>4.565400000000011</v>
      </c>
      <c r="E12" s="95">
        <v>3.1817272651878614E-2</v>
      </c>
      <c r="F12" s="96">
        <v>155.4495</v>
      </c>
      <c r="G12" s="97">
        <v>5.6408999999999878</v>
      </c>
      <c r="H12" s="98">
        <v>3.7654046563414756E-2</v>
      </c>
    </row>
    <row r="13" spans="2:8">
      <c r="B13" s="86" t="s">
        <v>47</v>
      </c>
      <c r="C13" s="93">
        <v>151.01</v>
      </c>
      <c r="D13" s="94">
        <v>10.639999999999986</v>
      </c>
      <c r="E13" s="95">
        <v>7.5799672294649678E-2</v>
      </c>
      <c r="F13" s="96">
        <v>154.19</v>
      </c>
      <c r="G13" s="97">
        <v>10.659999999999997</v>
      </c>
      <c r="H13" s="98">
        <v>7.4270187417264655E-2</v>
      </c>
    </row>
    <row r="14" spans="2:8">
      <c r="B14" s="86" t="s">
        <v>48</v>
      </c>
      <c r="C14" s="93">
        <v>143.58000000000001</v>
      </c>
      <c r="D14" s="94">
        <v>3.0800000000000125</v>
      </c>
      <c r="E14" s="95">
        <v>2.1921708185053568E-2</v>
      </c>
      <c r="F14" s="96">
        <v>147.41</v>
      </c>
      <c r="G14" s="97">
        <v>1.2199999999999989</v>
      </c>
      <c r="H14" s="98">
        <v>8.3453040563650216E-3</v>
      </c>
    </row>
    <row r="15" spans="2:8">
      <c r="B15" s="86" t="s">
        <v>49</v>
      </c>
      <c r="C15" s="93" t="s">
        <v>89</v>
      </c>
      <c r="D15" s="94"/>
      <c r="E15" s="95"/>
      <c r="F15" s="93" t="s">
        <v>89</v>
      </c>
      <c r="G15" s="94"/>
      <c r="H15" s="150"/>
    </row>
    <row r="16" spans="2:8">
      <c r="B16" s="86" t="s">
        <v>50</v>
      </c>
      <c r="C16" s="93">
        <v>158.09</v>
      </c>
      <c r="D16" s="94">
        <v>7.2400000000000091</v>
      </c>
      <c r="E16" s="95">
        <v>4.7994696718594687E-2</v>
      </c>
      <c r="F16" s="96">
        <v>164.89000000000001</v>
      </c>
      <c r="G16" s="97">
        <v>7.7700000000000102</v>
      </c>
      <c r="H16" s="98">
        <v>4.9452647657841187E-2</v>
      </c>
    </row>
    <row r="17" spans="2:8">
      <c r="B17" s="86" t="s">
        <v>51</v>
      </c>
      <c r="C17" s="93">
        <v>140</v>
      </c>
      <c r="D17" s="94">
        <v>4</v>
      </c>
      <c r="E17" s="95">
        <v>2.9411764705882248E-2</v>
      </c>
      <c r="F17" s="96">
        <v>147</v>
      </c>
      <c r="G17" s="97">
        <v>3</v>
      </c>
      <c r="H17" s="98">
        <v>2.0833333333333259E-2</v>
      </c>
    </row>
    <row r="18" spans="2:8">
      <c r="B18" s="86" t="s">
        <v>52</v>
      </c>
      <c r="C18" s="93">
        <v>140.41320000000002</v>
      </c>
      <c r="D18" s="94">
        <v>8.7497000000000185</v>
      </c>
      <c r="E18" s="95">
        <v>6.6455016006714329E-2</v>
      </c>
      <c r="F18" s="96">
        <v>139.09480000000002</v>
      </c>
      <c r="G18" s="97">
        <v>7.0355000000000132</v>
      </c>
      <c r="H18" s="98">
        <v>5.3275308895322171E-2</v>
      </c>
    </row>
    <row r="19" spans="2:8">
      <c r="B19" s="86" t="s">
        <v>53</v>
      </c>
      <c r="C19" s="93" t="s">
        <v>89</v>
      </c>
      <c r="D19" s="94"/>
      <c r="E19" s="95"/>
      <c r="F19" s="96" t="s">
        <v>89</v>
      </c>
      <c r="G19" s="94"/>
      <c r="H19" s="150"/>
    </row>
    <row r="20" spans="2:8">
      <c r="B20" s="86" t="s">
        <v>54</v>
      </c>
      <c r="C20" s="93" t="s">
        <v>89</v>
      </c>
      <c r="D20" s="94"/>
      <c r="E20" s="95"/>
      <c r="F20" s="93" t="s">
        <v>89</v>
      </c>
      <c r="G20" s="94"/>
      <c r="H20" s="150"/>
    </row>
    <row r="21" spans="2:8">
      <c r="B21" s="86" t="s">
        <v>55</v>
      </c>
      <c r="C21" s="93">
        <v>152.41</v>
      </c>
      <c r="D21" s="94">
        <v>-1.0699999999999932</v>
      </c>
      <c r="E21" s="95">
        <v>-6.9715923898878707E-3</v>
      </c>
      <c r="F21" s="93" t="s">
        <v>89</v>
      </c>
      <c r="G21" s="94"/>
      <c r="H21" s="150"/>
    </row>
    <row r="22" spans="2:8">
      <c r="B22" s="86" t="s">
        <v>56</v>
      </c>
      <c r="C22" s="93">
        <v>157.79</v>
      </c>
      <c r="D22" s="94">
        <v>15.339999999999975</v>
      </c>
      <c r="E22" s="95">
        <v>0.10768690768690758</v>
      </c>
      <c r="F22" s="96">
        <v>150.18</v>
      </c>
      <c r="G22" s="97">
        <v>15.27000000000001</v>
      </c>
      <c r="H22" s="98">
        <v>0.11318656882366041</v>
      </c>
    </row>
    <row r="23" spans="2:8">
      <c r="B23" s="86" t="s">
        <v>57</v>
      </c>
      <c r="C23" s="93">
        <v>147.95000000000002</v>
      </c>
      <c r="D23" s="94">
        <v>10.620000000000005</v>
      </c>
      <c r="E23" s="95">
        <v>7.7331974077040622E-2</v>
      </c>
      <c r="F23" s="96">
        <v>150.56</v>
      </c>
      <c r="G23" s="97">
        <v>10.900000000000006</v>
      </c>
      <c r="H23" s="98">
        <v>7.8046684805957334E-2</v>
      </c>
    </row>
    <row r="24" spans="2:8">
      <c r="B24" s="86" t="s">
        <v>58</v>
      </c>
      <c r="C24" s="93">
        <v>144.75</v>
      </c>
      <c r="D24" s="94">
        <v>13.47999999999999</v>
      </c>
      <c r="E24" s="95">
        <v>0.10268911403976522</v>
      </c>
      <c r="F24" s="96">
        <v>151.37</v>
      </c>
      <c r="G24" s="97">
        <v>9.9000000000000057</v>
      </c>
      <c r="H24" s="98">
        <v>6.9979500954265861E-2</v>
      </c>
    </row>
    <row r="25" spans="2:8">
      <c r="B25" s="86" t="s">
        <v>59</v>
      </c>
      <c r="C25" s="93">
        <v>143.45359999999999</v>
      </c>
      <c r="D25" s="94">
        <v>9.666499999999985</v>
      </c>
      <c r="E25" s="95">
        <v>7.2252855469622901E-2</v>
      </c>
      <c r="F25" s="96">
        <v>146.04480000000001</v>
      </c>
      <c r="G25" s="97">
        <v>10.06819999999999</v>
      </c>
      <c r="H25" s="98">
        <v>7.4043622211468652E-2</v>
      </c>
    </row>
    <row r="26" spans="2:8">
      <c r="B26" s="86" t="s">
        <v>60</v>
      </c>
      <c r="C26" s="93" t="s">
        <v>89</v>
      </c>
      <c r="D26" s="94"/>
      <c r="E26" s="95"/>
      <c r="F26" s="93" t="s">
        <v>89</v>
      </c>
      <c r="G26" s="94"/>
      <c r="H26" s="150"/>
    </row>
    <row r="27" spans="2:8">
      <c r="B27" s="86" t="s">
        <v>61</v>
      </c>
      <c r="C27" s="93">
        <v>137.41</v>
      </c>
      <c r="D27" s="94">
        <v>10.669999999999987</v>
      </c>
      <c r="E27" s="95">
        <v>8.4188101625374712E-2</v>
      </c>
      <c r="F27" s="96">
        <v>138.55000000000001</v>
      </c>
      <c r="G27" s="97">
        <v>10.670000000000002</v>
      </c>
      <c r="H27" s="98">
        <v>8.3437597747888725E-2</v>
      </c>
    </row>
    <row r="28" spans="2:8">
      <c r="B28" s="86" t="s">
        <v>62</v>
      </c>
      <c r="C28" s="93">
        <v>160.5</v>
      </c>
      <c r="D28" s="94">
        <v>8.5999999999999943</v>
      </c>
      <c r="E28" s="95">
        <v>5.6616194865042768E-2</v>
      </c>
      <c r="F28" s="96">
        <v>171.45000000000002</v>
      </c>
      <c r="G28" s="97">
        <v>8.5400000000000205</v>
      </c>
      <c r="H28" s="98">
        <v>5.2421582468847872E-2</v>
      </c>
    </row>
    <row r="29" spans="2:8">
      <c r="B29" s="86" t="s">
        <v>63</v>
      </c>
      <c r="C29" s="93">
        <v>150.59950000000001</v>
      </c>
      <c r="D29" s="94">
        <v>5.7419999999999902</v>
      </c>
      <c r="E29" s="95">
        <v>3.9638955525257424E-2</v>
      </c>
      <c r="F29" s="96">
        <v>152.54130000000001</v>
      </c>
      <c r="G29" s="97">
        <v>6.0072000000000116</v>
      </c>
      <c r="H29" s="98">
        <v>4.0995235921195139E-2</v>
      </c>
    </row>
    <row r="30" spans="2:8">
      <c r="B30" s="86" t="s">
        <v>64</v>
      </c>
      <c r="C30" s="93">
        <v>171</v>
      </c>
      <c r="D30" s="94">
        <v>8</v>
      </c>
      <c r="E30" s="95">
        <v>4.9079754601226933E-2</v>
      </c>
      <c r="F30" s="96">
        <v>173</v>
      </c>
      <c r="G30" s="97">
        <v>8</v>
      </c>
      <c r="H30" s="98">
        <v>4.8484848484848575E-2</v>
      </c>
    </row>
    <row r="31" spans="2:8">
      <c r="B31" s="86" t="s">
        <v>65</v>
      </c>
      <c r="C31" s="93">
        <v>135.94460000000001</v>
      </c>
      <c r="D31" s="94">
        <v>11.419499999999999</v>
      </c>
      <c r="E31" s="95">
        <v>9.1704403369280652E-2</v>
      </c>
      <c r="F31" s="96">
        <v>141.97140000000002</v>
      </c>
      <c r="G31" s="97">
        <v>15.480400000000017</v>
      </c>
      <c r="H31" s="98">
        <v>0.12238341067743974</v>
      </c>
    </row>
    <row r="32" spans="2:8">
      <c r="B32" s="99" t="s">
        <v>66</v>
      </c>
      <c r="C32" s="93">
        <v>162.77000000000001</v>
      </c>
      <c r="D32" s="94">
        <v>8.2600000000000193</v>
      </c>
      <c r="E32" s="95">
        <v>5.345932302116374E-2</v>
      </c>
      <c r="F32" s="96">
        <v>175.4</v>
      </c>
      <c r="G32" s="97">
        <v>7.1899999999999977</v>
      </c>
      <c r="H32" s="98">
        <v>4.2744188811604467E-2</v>
      </c>
    </row>
    <row r="33" spans="1:100">
      <c r="B33" s="86" t="s">
        <v>67</v>
      </c>
      <c r="C33" s="93">
        <v>142.97</v>
      </c>
      <c r="D33" s="94">
        <v>11.879999999999995</v>
      </c>
      <c r="E33" s="95">
        <v>9.0624761614158222E-2</v>
      </c>
      <c r="F33" s="96">
        <v>142.08000000000001</v>
      </c>
      <c r="G33" s="97">
        <v>10.810000000000002</v>
      </c>
      <c r="H33" s="98">
        <v>8.2349356288565545E-2</v>
      </c>
    </row>
    <row r="34" spans="1:100">
      <c r="B34" s="86" t="s">
        <v>68</v>
      </c>
      <c r="C34" s="93">
        <v>159.15</v>
      </c>
      <c r="D34" s="94">
        <v>0.74000000000000909</v>
      </c>
      <c r="E34" s="95">
        <v>4.6714222586958787E-3</v>
      </c>
      <c r="F34" s="96">
        <v>164.41</v>
      </c>
      <c r="G34" s="97">
        <v>0.47999999999998977</v>
      </c>
      <c r="H34" s="98">
        <v>2.9280790581345251E-3</v>
      </c>
    </row>
    <row r="35" spans="1:100">
      <c r="B35" s="86" t="s">
        <v>69</v>
      </c>
      <c r="C35" s="93">
        <v>196.97300000000001</v>
      </c>
      <c r="D35" s="94">
        <v>-0.4702000000000055</v>
      </c>
      <c r="E35" s="95">
        <v>-2.3814443850180833E-3</v>
      </c>
      <c r="F35" s="96">
        <v>198.5496</v>
      </c>
      <c r="G35" s="97">
        <v>-0.17310000000000514</v>
      </c>
      <c r="H35" s="98">
        <v>-8.7106304413142599E-4</v>
      </c>
    </row>
    <row r="36" spans="1:100" ht="15.75" thickBot="1">
      <c r="B36" s="100" t="s">
        <v>70</v>
      </c>
      <c r="C36" s="151">
        <v>149.69936154964685</v>
      </c>
      <c r="D36" s="152">
        <v>7.5648638138761726</v>
      </c>
      <c r="E36" s="153">
        <v>5.3223277489883758E-2</v>
      </c>
      <c r="F36" s="154">
        <v>154.93220068190936</v>
      </c>
      <c r="G36" s="155">
        <v>7.7775534195748151</v>
      </c>
      <c r="H36" s="156">
        <v>5.2852924214548791E-2</v>
      </c>
    </row>
    <row r="37" spans="1:100">
      <c r="B37" s="101"/>
    </row>
    <row r="38" spans="1:100">
      <c r="B38" t="s">
        <v>71</v>
      </c>
    </row>
    <row r="40" spans="1:100">
      <c r="B40" s="4" t="s">
        <v>72</v>
      </c>
    </row>
    <row r="41" spans="1:100">
      <c r="B41" s="4"/>
    </row>
    <row r="42" spans="1:100">
      <c r="B42" s="4"/>
    </row>
    <row r="43" spans="1:100" ht="18.75">
      <c r="A43" s="102" t="s">
        <v>73</v>
      </c>
      <c r="F43" s="103"/>
    </row>
    <row r="44" spans="1:100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5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</row>
    <row r="45" spans="1:100">
      <c r="A45" s="106"/>
      <c r="B45" s="108">
        <v>2020</v>
      </c>
      <c r="C45" s="108">
        <v>2021</v>
      </c>
    </row>
    <row r="46" spans="1:100">
      <c r="A46" s="107" t="s">
        <v>74</v>
      </c>
      <c r="B46" s="108">
        <v>53</v>
      </c>
      <c r="C46" s="108">
        <v>1</v>
      </c>
      <c r="D46" s="108">
        <v>2</v>
      </c>
      <c r="E46" s="108">
        <v>3</v>
      </c>
      <c r="F46" s="108">
        <v>4</v>
      </c>
      <c r="G46" s="108">
        <v>5</v>
      </c>
      <c r="H46" s="108">
        <v>6</v>
      </c>
      <c r="I46" s="108">
        <v>7</v>
      </c>
      <c r="J46" s="108">
        <v>8</v>
      </c>
      <c r="K46" s="108">
        <v>9</v>
      </c>
      <c r="L46" s="108">
        <v>10</v>
      </c>
    </row>
    <row r="47" spans="1:100">
      <c r="A47" s="109" t="s">
        <v>75</v>
      </c>
      <c r="B47" s="110">
        <v>127.97630417532197</v>
      </c>
      <c r="C47" s="110">
        <v>127.65270482966349</v>
      </c>
      <c r="D47" s="110">
        <v>128.01515799750726</v>
      </c>
      <c r="E47" s="110">
        <v>128.04187635022851</v>
      </c>
      <c r="F47" s="110">
        <v>127.8494743664312</v>
      </c>
      <c r="G47" s="110">
        <v>128.43099723722474</v>
      </c>
      <c r="H47" s="110">
        <v>129.45094908599916</v>
      </c>
      <c r="I47" s="110">
        <v>131.07393875155796</v>
      </c>
      <c r="J47" s="110">
        <v>135.68942015995015</v>
      </c>
      <c r="K47" s="110">
        <v>142.15021849813047</v>
      </c>
      <c r="L47" s="110">
        <v>149.69936154964685</v>
      </c>
    </row>
    <row r="48" spans="1:100">
      <c r="A48" s="109" t="s">
        <v>76</v>
      </c>
      <c r="B48" s="110">
        <v>199.38380000000001</v>
      </c>
      <c r="C48" s="110">
        <v>199.64320000000001</v>
      </c>
      <c r="D48" s="110">
        <v>197.76580000000001</v>
      </c>
      <c r="E48" s="110">
        <v>198.03970000000001</v>
      </c>
      <c r="F48" s="110">
        <v>197.56190000000001</v>
      </c>
      <c r="G48" s="110">
        <v>198.52080000000001</v>
      </c>
      <c r="H48" s="110">
        <v>198.6875</v>
      </c>
      <c r="I48" s="110">
        <v>199.22650000000002</v>
      </c>
      <c r="J48" s="110">
        <v>197.4837</v>
      </c>
      <c r="K48" s="110">
        <v>197.44320000000002</v>
      </c>
      <c r="L48" s="110">
        <v>196.97300000000001</v>
      </c>
    </row>
    <row r="49" spans="1:106">
      <c r="A49" s="109" t="s">
        <v>77</v>
      </c>
      <c r="B49" s="110">
        <v>86.8</v>
      </c>
      <c r="C49" s="110">
        <v>87.8</v>
      </c>
      <c r="D49" s="110">
        <v>102.99000000000001</v>
      </c>
      <c r="E49" s="110">
        <v>103</v>
      </c>
      <c r="F49" s="110">
        <v>102.83</v>
      </c>
      <c r="G49" s="110">
        <v>104.68</v>
      </c>
      <c r="H49" s="110">
        <v>106.21000000000001</v>
      </c>
      <c r="I49" s="110">
        <v>109.06</v>
      </c>
      <c r="J49" s="110">
        <v>112.48</v>
      </c>
      <c r="K49" s="110">
        <v>123.86</v>
      </c>
      <c r="L49" s="110">
        <v>130.71080000000001</v>
      </c>
    </row>
    <row r="50" spans="1:106">
      <c r="A50" s="109" t="s">
        <v>78</v>
      </c>
      <c r="B50" s="110">
        <v>140</v>
      </c>
      <c r="C50" s="110">
        <v>139</v>
      </c>
      <c r="D50" s="110">
        <v>139.20000000000002</v>
      </c>
      <c r="E50" s="110">
        <v>139.02000000000001</v>
      </c>
      <c r="F50" s="110">
        <v>140.33000000000001</v>
      </c>
      <c r="G50" s="110">
        <v>139.39000000000001</v>
      </c>
      <c r="H50" s="110">
        <v>139.51</v>
      </c>
      <c r="I50" s="197">
        <v>143.63</v>
      </c>
      <c r="J50" s="197">
        <v>145.29</v>
      </c>
      <c r="K50" s="110">
        <v>154.51</v>
      </c>
      <c r="L50" s="110">
        <v>162.77000000000001</v>
      </c>
    </row>
    <row r="51" spans="1:106">
      <c r="A51" s="112"/>
      <c r="B51" s="113"/>
      <c r="C51" s="113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</row>
    <row r="53" spans="1:106">
      <c r="B53" s="4" t="s">
        <v>79</v>
      </c>
    </row>
    <row r="54" spans="1:106">
      <c r="B54" s="4"/>
    </row>
    <row r="55" spans="1:106">
      <c r="B55" s="4"/>
    </row>
    <row r="56" spans="1:106" ht="18.75">
      <c r="A56" s="102" t="s">
        <v>80</v>
      </c>
      <c r="F56" s="115"/>
    </row>
    <row r="58" spans="1:106">
      <c r="B58" s="108">
        <v>2020</v>
      </c>
    </row>
    <row r="59" spans="1:106">
      <c r="A59" s="116" t="s">
        <v>74</v>
      </c>
      <c r="B59" s="108">
        <v>53</v>
      </c>
      <c r="C59" s="108">
        <v>1</v>
      </c>
      <c r="D59" s="108">
        <v>2</v>
      </c>
      <c r="E59" s="108">
        <v>3</v>
      </c>
      <c r="F59" s="108">
        <v>4</v>
      </c>
      <c r="G59" s="108">
        <v>5</v>
      </c>
      <c r="H59" s="108">
        <v>6</v>
      </c>
      <c r="I59" s="108">
        <v>7</v>
      </c>
      <c r="J59" s="108">
        <v>8</v>
      </c>
      <c r="K59" s="108">
        <v>9</v>
      </c>
      <c r="L59" s="108">
        <v>10</v>
      </c>
    </row>
    <row r="60" spans="1:106">
      <c r="A60" s="117" t="s">
        <v>75</v>
      </c>
      <c r="B60" s="110">
        <v>133.47850112314481</v>
      </c>
      <c r="C60" s="110">
        <v>133.17084885679904</v>
      </c>
      <c r="D60" s="110">
        <v>134.05397284396309</v>
      </c>
      <c r="E60" s="110">
        <v>133.85418841756922</v>
      </c>
      <c r="F60" s="110">
        <v>133.8591682009627</v>
      </c>
      <c r="G60" s="110">
        <v>133.89421765944647</v>
      </c>
      <c r="H60" s="110">
        <v>134.75284281989568</v>
      </c>
      <c r="I60" s="110">
        <v>136.46206238467713</v>
      </c>
      <c r="J60" s="110">
        <v>140.69964440433219</v>
      </c>
      <c r="K60" s="198">
        <v>147.23020883473728</v>
      </c>
      <c r="L60" s="198">
        <v>154.93220068190936</v>
      </c>
    </row>
    <row r="61" spans="1:106">
      <c r="A61" s="117" t="s">
        <v>76</v>
      </c>
      <c r="B61" s="110">
        <v>203.75710000000001</v>
      </c>
      <c r="C61" s="110">
        <v>202.92420000000001</v>
      </c>
      <c r="D61" s="110">
        <v>200.83430000000001</v>
      </c>
      <c r="E61" s="110">
        <v>199.8202</v>
      </c>
      <c r="F61" s="110">
        <v>201.12690000000001</v>
      </c>
      <c r="G61" s="110">
        <v>200.49420000000001</v>
      </c>
      <c r="H61" s="110">
        <v>200.96560000000002</v>
      </c>
      <c r="I61" s="110">
        <v>201.1182</v>
      </c>
      <c r="J61" s="110">
        <v>200.45940000000002</v>
      </c>
      <c r="K61" s="198">
        <v>198.7227</v>
      </c>
      <c r="L61" s="198">
        <v>198.5496</v>
      </c>
    </row>
    <row r="62" spans="1:106">
      <c r="A62" s="117" t="s">
        <v>77</v>
      </c>
      <c r="B62" s="110">
        <v>97.2</v>
      </c>
      <c r="C62" s="110">
        <v>97.4</v>
      </c>
      <c r="D62" s="110">
        <v>113.37</v>
      </c>
      <c r="E62" s="110">
        <v>111.62560000000001</v>
      </c>
      <c r="F62" s="110">
        <v>109.14590000000001</v>
      </c>
      <c r="G62" s="110">
        <v>111.41380000000001</v>
      </c>
      <c r="H62" s="110">
        <v>111.63300000000001</v>
      </c>
      <c r="I62" s="110">
        <v>115.8066</v>
      </c>
      <c r="J62" s="110">
        <v>118.43300000000001</v>
      </c>
      <c r="K62" s="198">
        <v>126.491</v>
      </c>
      <c r="L62" s="198">
        <v>134.02620000000002</v>
      </c>
    </row>
    <row r="63" spans="1:106">
      <c r="A63" s="117" t="s">
        <v>78</v>
      </c>
      <c r="B63" s="110">
        <v>153</v>
      </c>
      <c r="C63" s="110">
        <v>153</v>
      </c>
      <c r="D63" s="110">
        <v>154.1</v>
      </c>
      <c r="E63" s="110">
        <v>153.47</v>
      </c>
      <c r="F63" s="110">
        <v>154.31</v>
      </c>
      <c r="G63" s="110">
        <v>154.44</v>
      </c>
      <c r="H63" s="110">
        <v>153.22</v>
      </c>
      <c r="I63" s="110">
        <v>158.19</v>
      </c>
      <c r="J63" s="110">
        <v>160.80000000000001</v>
      </c>
      <c r="K63" s="198">
        <v>168.21</v>
      </c>
      <c r="L63" s="198">
        <v>175.4</v>
      </c>
    </row>
    <row r="66" spans="2:2">
      <c r="B66" s="4" t="s">
        <v>87</v>
      </c>
    </row>
    <row r="90" spans="2:2">
      <c r="B90" s="4" t="s">
        <v>88</v>
      </c>
    </row>
    <row r="115" spans="2:7">
      <c r="B115" s="4" t="s">
        <v>91</v>
      </c>
    </row>
    <row r="117" spans="2:7" ht="15.75" thickBot="1"/>
    <row r="118" spans="2:7" ht="23.25" thickBot="1">
      <c r="B118" s="118" t="s">
        <v>90</v>
      </c>
      <c r="C118" s="119"/>
      <c r="D118" s="120">
        <v>10</v>
      </c>
      <c r="E118" s="121" t="s">
        <v>81</v>
      </c>
      <c r="F118" s="122" t="s">
        <v>82</v>
      </c>
      <c r="G118" s="123" t="s">
        <v>83</v>
      </c>
    </row>
    <row r="119" spans="2:7">
      <c r="B119" s="124" t="s">
        <v>41</v>
      </c>
      <c r="C119" s="125"/>
      <c r="D119" s="126">
        <v>154.93220068190936</v>
      </c>
      <c r="E119" s="127">
        <v>5.2852924214548791E-2</v>
      </c>
      <c r="F119" s="128">
        <v>0.14979555936388378</v>
      </c>
      <c r="G119" s="129">
        <v>-0.20847438516151151</v>
      </c>
    </row>
    <row r="120" spans="2:7">
      <c r="B120" s="130" t="s">
        <v>40</v>
      </c>
      <c r="C120" s="131"/>
      <c r="D120" s="132">
        <v>149.69936154964685</v>
      </c>
      <c r="E120" s="133">
        <v>5.3223277489883758E-2</v>
      </c>
      <c r="F120" s="134">
        <v>0.15643635601891925</v>
      </c>
      <c r="G120" s="135">
        <v>-0.23384344264293189</v>
      </c>
    </row>
    <row r="121" spans="2:7" ht="15.75" thickBot="1">
      <c r="B121" s="136" t="s">
        <v>84</v>
      </c>
      <c r="C121" s="137"/>
      <c r="D121" s="138">
        <v>169.67608271662763</v>
      </c>
      <c r="E121" s="139">
        <v>2.9431326576094818E-3</v>
      </c>
      <c r="F121" s="140">
        <v>4.1838899770338056E-2</v>
      </c>
      <c r="G121" s="141">
        <v>-0.15799074710817396</v>
      </c>
    </row>
    <row r="122" spans="2:7" ht="15.75" thickBot="1">
      <c r="B122" s="142" t="s">
        <v>85</v>
      </c>
      <c r="C122" s="143"/>
      <c r="D122" s="144">
        <v>153.19850378825706</v>
      </c>
      <c r="E122" s="145">
        <v>5.2972795207600232E-2</v>
      </c>
      <c r="F122" s="146">
        <v>0.15193711038982571</v>
      </c>
      <c r="G122" s="147">
        <v>-0.21603570294881147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TRŽNO POROČILO</vt:lpstr>
      <vt:lpstr>cena_zakol_2021 (S) </vt:lpstr>
      <vt:lpstr>cena_zakol_2021 (E)</vt:lpstr>
      <vt:lpstr>cena_zakol_2021(U)</vt:lpstr>
      <vt:lpstr>cena_zakol_2021_(R)</vt:lpstr>
      <vt:lpstr>cena_zakol_2021_(O)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Žebovec, Petra</cp:lastModifiedBy>
  <cp:lastPrinted>2020-11-12T07:17:25Z</cp:lastPrinted>
  <dcterms:created xsi:type="dcterms:W3CDTF">2020-10-02T06:43:47Z</dcterms:created>
  <dcterms:modified xsi:type="dcterms:W3CDTF">2021-03-24T07:30:17Z</dcterms:modified>
</cp:coreProperties>
</file>