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KT\TIS - Tržne cene\GOVEJE MESO\2020\POROČILA\"/>
    </mc:Choice>
  </mc:AlternateContent>
  <bookViews>
    <workbookView xWindow="20370" yWindow="-120" windowWidth="29040" windowHeight="15840"/>
  </bookViews>
  <sheets>
    <sheet name="OSNOVNO POROČILO" sheetId="1" r:id="rId1"/>
    <sheet name="CENA IN MASA PO RAZREDIH" sheetId="3" r:id="rId2"/>
    <sheet name="CENE PO TEDNIH" sheetId="4" r:id="rId3"/>
    <sheet name="SKUPNI ZAKOL PO TEDNIH" sheetId="6" r:id="rId4"/>
    <sheet name="EVROPSKE CENE" sheetId="7" r:id="rId5"/>
    <sheet name="EU CENE R3" sheetId="8" r:id="rId6"/>
  </sheets>
  <definedNames>
    <definedName name="_ftn1" localSheetId="0">'OSNOVNO POROČILO'!$B$18</definedName>
    <definedName name="_ftnref1" localSheetId="0">'OSNOVNO POROČILO'!$B$14</definedName>
    <definedName name="_Toc374617593" localSheetId="2">'CENE PO TEDNIH'!$B$20</definedName>
    <definedName name="OLE_LINK8" localSheetId="5">'EU CENE R3'!$A$53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9" i="3" l="1"/>
  <c r="H49" i="3"/>
  <c r="G49" i="3"/>
  <c r="F49" i="3"/>
  <c r="E49" i="3"/>
  <c r="D49" i="3"/>
  <c r="C49" i="3"/>
  <c r="I99" i="6" l="1"/>
  <c r="I98" i="6" l="1"/>
</calcChain>
</file>

<file path=xl/sharedStrings.xml><?xml version="1.0" encoding="utf-8"?>
<sst xmlns="http://schemas.openxmlformats.org/spreadsheetml/2006/main" count="1401" uniqueCount="182">
  <si>
    <t>REPUBLIKA SLOVENIJA</t>
  </si>
  <si>
    <t>MINISTRSTVO ZA KMETIJSTVO, GOZDARSTVO IN PREHRANO</t>
  </si>
  <si>
    <t>Agencija Republike Slovenije za</t>
  </si>
  <si>
    <t>kmetijske trge in razvoj podeželja</t>
  </si>
  <si>
    <t>Sektor za kmetijske trge</t>
  </si>
  <si>
    <t>Dunajska cesta 160, 1000 Ljubljana</t>
  </si>
  <si>
    <t>T: 01 580 77 92</t>
  </si>
  <si>
    <t>F: 01 478 92 94</t>
  </si>
  <si>
    <t>E: aktrp@gov.si</t>
  </si>
  <si>
    <t>www.arsktrp.gov.si</t>
  </si>
  <si>
    <t>Reprezentativni trg so klavnice, ki letno zakoljejo več kot 4.000 glav govedi in za lastne potrebe odkupijo več kot 1.000 glav govedi, starejših od 12 mesecev, in pa fizične ali pravne osebe, ki so v preteklem letu za lastne potrebe dale v zakol v klavnico več kot 1.500 glav govedi, starejših od 12 mesecev</t>
  </si>
  <si>
    <t>Količina zakola in cena sta izražena na hladno maso. Ceni so prišteti povprečni transportni stroški, ki znašajo 6,32€/100 kg hladne mase.</t>
  </si>
  <si>
    <t>[1]  Pravilnik o tržno informacijskem sistemu za trg govejega mesa (Uradni list RS, št. 91/20)</t>
  </si>
  <si>
    <t>TEDENSKO TRŽNO POROČILO ZA TRG GOVEJEGA MESA</t>
  </si>
  <si>
    <t>Kakovostni tržni razred</t>
  </si>
  <si>
    <t>Kategorije</t>
  </si>
  <si>
    <t>Z</t>
  </si>
  <si>
    <t>A</t>
  </si>
  <si>
    <t>B</t>
  </si>
  <si>
    <t>C</t>
  </si>
  <si>
    <t>D</t>
  </si>
  <si>
    <t>E</t>
  </si>
  <si>
    <t>V</t>
  </si>
  <si>
    <t>Št. trupov</t>
  </si>
  <si>
    <t>U2</t>
  </si>
  <si>
    <t>Masa (kg)</t>
  </si>
  <si>
    <t>EUR/ 100 kg</t>
  </si>
  <si>
    <t>U3</t>
  </si>
  <si>
    <t>U4</t>
  </si>
  <si>
    <t>R1</t>
  </si>
  <si>
    <t>R2</t>
  </si>
  <si>
    <t>R3</t>
  </si>
  <si>
    <t>R4</t>
  </si>
  <si>
    <t>O1</t>
  </si>
  <si>
    <t>O2</t>
  </si>
  <si>
    <t>O3</t>
  </si>
  <si>
    <t>Cena/ 100 kg</t>
  </si>
  <si>
    <t>O4</t>
  </si>
  <si>
    <t>P2</t>
  </si>
  <si>
    <t>P3</t>
  </si>
  <si>
    <t>SKUPAJ</t>
  </si>
  <si>
    <t>CENA</t>
  </si>
  <si>
    <t>P1</t>
  </si>
  <si>
    <t>POSAMEZNI RAZREDI</t>
  </si>
  <si>
    <t>A - R3</t>
  </si>
  <si>
    <t>B - R3</t>
  </si>
  <si>
    <t>C - R3</t>
  </si>
  <si>
    <t>D - O3</t>
  </si>
  <si>
    <t>E - R3</t>
  </si>
  <si>
    <t>Z - R3</t>
  </si>
  <si>
    <t>Tabela 2</t>
  </si>
  <si>
    <t>A - trupi oziroma polovice bikov, starih 12- 24 mesecev;</t>
  </si>
  <si>
    <t>B - trupi oziroma polovice  bikov, starih več kot 24 mesecev;</t>
  </si>
  <si>
    <t>C - trupi oziroma polovice moških kastriranih živali;</t>
  </si>
  <si>
    <t>D - trupi oziroma polovice krav;</t>
  </si>
  <si>
    <t>E - trupi oziroma polovice telic</t>
  </si>
  <si>
    <t>Z- trupi živali od 8-12 mesecev</t>
  </si>
  <si>
    <t>Skupni zakol</t>
  </si>
  <si>
    <t>Tabela 3</t>
  </si>
  <si>
    <t>TEDEN</t>
  </si>
  <si>
    <t>KOLIČINA TEDENSKEGA ZAKOLA PO KATEGORIJAH</t>
  </si>
  <si>
    <t xml:space="preserve">sprem. od prej. tedna </t>
  </si>
  <si>
    <t>sprem. od prej. tedna– v %</t>
  </si>
  <si>
    <t>NACIONALNE IN EU TRŽNE CENE (v evrih in v odstotkih od bazne cene)</t>
  </si>
  <si>
    <t>(EUR/100 kg PC/DW)</t>
  </si>
  <si>
    <t>U2+U3</t>
  </si>
  <si>
    <t>R2+R3</t>
  </si>
  <si>
    <t>O2+O3</t>
  </si>
  <si>
    <t>U+R+O</t>
  </si>
  <si>
    <t>Sprem. od</t>
  </si>
  <si>
    <t>U2+U3+U4</t>
  </si>
  <si>
    <t>R3+R4</t>
  </si>
  <si>
    <t>prej tedna</t>
  </si>
  <si>
    <t>%</t>
  </si>
  <si>
    <t>Povprečna cena</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</si>
  <si>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</si>
  <si>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</si>
  <si>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</si>
  <si>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</si>
  <si>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</si>
  <si>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</si>
  <si>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</si>
  <si>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</si>
  <si>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</si>
  <si>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</si>
  <si>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</si>
  <si>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</si>
  <si>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</si>
  <si>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</si>
  <si>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</si>
  <si>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</si>
  <si>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</si>
  <si>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</si>
  <si>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</si>
  <si>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</si>
  <si>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</si>
  <si>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</si>
  <si>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</si>
  <si>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</si>
  <si>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</si>
  <si>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</si>
  <si>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</si>
  <si>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</si>
  <si>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</si>
  <si>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r>
      <t>Kategorija</t>
    </r>
    <r>
      <rPr>
        <b/>
        <sz val="7"/>
        <rFont val="Arial"/>
        <family val="2"/>
      </rPr>
      <t xml:space="preserve"> </t>
    </r>
    <r>
      <rPr>
        <b/>
        <sz val="8"/>
        <rFont val="Arial"/>
        <family val="2"/>
      </rPr>
      <t xml:space="preserve">     A</t>
    </r>
  </si>
  <si>
    <r>
      <t>Kategorija</t>
    </r>
    <r>
      <rPr>
        <b/>
        <sz val="7"/>
        <rFont val="Arial"/>
        <family val="2"/>
      </rPr>
      <t xml:space="preserve"> </t>
    </r>
    <r>
      <rPr>
        <b/>
        <sz val="8"/>
        <rFont val="Arial"/>
        <family val="2"/>
      </rPr>
      <t xml:space="preserve">     C</t>
    </r>
  </si>
  <si>
    <r>
      <t>Kategorija</t>
    </r>
    <r>
      <rPr>
        <b/>
        <sz val="7"/>
        <rFont val="Arial"/>
        <family val="2"/>
      </rPr>
      <t xml:space="preserve"> </t>
    </r>
    <r>
      <rPr>
        <b/>
        <sz val="8"/>
        <rFont val="Arial"/>
        <family val="2"/>
      </rPr>
      <t xml:space="preserve">     Z</t>
    </r>
  </si>
  <si>
    <t>Kategorija      A / C / Z</t>
  </si>
  <si>
    <t>% od</t>
  </si>
  <si>
    <t>bazne cene</t>
  </si>
  <si>
    <t>TRŽNE CENE - DRŽAVE ČLANICE</t>
  </si>
  <si>
    <t>(EUR/100kg PC/DW)</t>
  </si>
  <si>
    <t>UK</t>
  </si>
  <si>
    <t>EU</t>
  </si>
  <si>
    <t>prejšnj.ted.</t>
  </si>
  <si>
    <t>Ml. govedo 8-12. mes.  U2</t>
  </si>
  <si>
    <t>Ml. govedo 8-12. mes.  U3</t>
  </si>
  <si>
    <t>Ml. govedo 8-12. mes.  R2</t>
  </si>
  <si>
    <t>Ml. govedo 8-12. mes.  R3</t>
  </si>
  <si>
    <t>Ml. govedo 8-12. mes.  O2</t>
  </si>
  <si>
    <t>Ml. govedo 8-12. mes.  O3</t>
  </si>
  <si>
    <t>Ml.govedo 8-12 mes.</t>
  </si>
  <si>
    <t>Biki   U2</t>
  </si>
  <si>
    <t>Biki   U3</t>
  </si>
  <si>
    <t>Biki  R2</t>
  </si>
  <si>
    <t>Biki   R3</t>
  </si>
  <si>
    <t>Biki  O2</t>
  </si>
  <si>
    <t>Biki  O3</t>
  </si>
  <si>
    <t xml:space="preserve">Biki do 24. mes. </t>
  </si>
  <si>
    <t>Biki B R3</t>
  </si>
  <si>
    <t>Biki nad 24. Mes</t>
  </si>
  <si>
    <t>Voli  U2</t>
  </si>
  <si>
    <t>Voli  U3</t>
  </si>
  <si>
    <t>Voli  U4</t>
  </si>
  <si>
    <t>Voli  R3</t>
  </si>
  <si>
    <t>Voli R4</t>
  </si>
  <si>
    <t>Voli   O3</t>
  </si>
  <si>
    <t>Voli   O4</t>
  </si>
  <si>
    <t xml:space="preserve">Voli </t>
  </si>
  <si>
    <t>Krave  R2</t>
  </si>
  <si>
    <t>Krave  R3</t>
  </si>
  <si>
    <t>Krave R4</t>
  </si>
  <si>
    <t>Krave O2</t>
  </si>
  <si>
    <t>Krave O3</t>
  </si>
  <si>
    <t>Krave O4</t>
  </si>
  <si>
    <t>Krave  P2</t>
  </si>
  <si>
    <t>Krave P3</t>
  </si>
  <si>
    <t>Krave</t>
  </si>
  <si>
    <t>Telice U2</t>
  </si>
  <si>
    <t>Telice  U3</t>
  </si>
  <si>
    <t>Telice  R2</t>
  </si>
  <si>
    <t>Telice R3</t>
  </si>
  <si>
    <t>Telice  R4</t>
  </si>
  <si>
    <t>Telice O2</t>
  </si>
  <si>
    <t>Telice  O3</t>
  </si>
  <si>
    <t>Telice O4</t>
  </si>
  <si>
    <t xml:space="preserve">Telice </t>
  </si>
  <si>
    <t>Povprečje vseh kateg.</t>
  </si>
  <si>
    <t>Sprem.od pr.ted.</t>
  </si>
  <si>
    <t>Biki do 24. mes.  R3</t>
  </si>
  <si>
    <t>teden</t>
  </si>
  <si>
    <t>103% bazne cene</t>
  </si>
  <si>
    <t>EU avg</t>
  </si>
  <si>
    <t>EU max</t>
  </si>
  <si>
    <t>EU min</t>
  </si>
  <si>
    <t>Kategorija</t>
  </si>
  <si>
    <t>U</t>
  </si>
  <si>
    <t>R</t>
  </si>
  <si>
    <t>O</t>
  </si>
  <si>
    <t>URO</t>
  </si>
  <si>
    <t>c</t>
  </si>
  <si>
    <t/>
  </si>
  <si>
    <t>Grafikon : Gibanje tržnih cen po posameznih tednih za izbrane kakovostne tržne razrede v letih 2019 in 2020</t>
  </si>
  <si>
    <t xml:space="preserve">Grafikon  Slovenske in EU tržne cene, preračunane na R3, v primerjavi s 103% bazne cene </t>
  </si>
  <si>
    <t>Vir: Evropska komisija</t>
  </si>
  <si>
    <t>Grafikon: Prikaz gibanja cen tedenska zakola po kategorijah po tednih v  2019/2020.</t>
  </si>
  <si>
    <t>44.TEDEN (26.10.2020 - 01.11.2020)</t>
  </si>
  <si>
    <t>Tabela 2: Primerjava tržnih cen v EUR/100 kg za vse kakovostne tržne razrede za 44. TEDEN (26.10.2020 - 01.11.2020) s preteklim tednom poročanja</t>
  </si>
  <si>
    <t>Številka: 3305-4/2020/605</t>
  </si>
  <si>
    <t>N.Z.</t>
  </si>
  <si>
    <t>N.Z.- NI ZAKOLA</t>
  </si>
  <si>
    <t>Teden: 44. TEDEN (26.10.2020 - 01.11.2020)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</si>
</sst>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k\g"/>
    <numFmt numFmtId="165" formatCode="#,##0.00\ _€"/>
    <numFmt numFmtId="166" formatCode="#,##0.00\ &quot;€&quot;"/>
    <numFmt numFmtId="167" formatCode="[$-80C]d\ mmmm\ yyyy;@"/>
    <numFmt numFmtId="168" formatCode="&quot;Semaine / Week : &quot;0"/>
    <numFmt numFmtId="169" formatCode="dd\.mm\.yy;@"/>
    <numFmt numFmtId="170" formatCode="&quot;+ &quot;0.00;&quot;- &quot;0.00;&quot;idem&quot;"/>
    <numFmt numFmtId="171" formatCode="0.0%"/>
    <numFmt numFmtId="172" formatCode="0.000"/>
    <numFmt numFmtId="173" formatCode="_-* #,##0.00\ _S_I_T_-;\-* #,##0.00\ _S_I_T_-;_-* &quot;-&quot;??\ _S_I_T_-;_-@_-"/>
    <numFmt numFmtId="174" formatCode="_-* #,##0.0_-;\-* #,##0.0_-;_-* &quot;-&quot;??_-;_-@_-"/>
    <numFmt numFmtId="175" formatCode="0.0"/>
    <numFmt numFmtId="176" formatCode="_-* #,##0.00_-;\-* #,##0.00_-;_-* &quot;-&quot;??_-;_-@_-"/>
    <numFmt numFmtId="177" formatCode="\+0.0%;\-0.00%;&quot;idem&quot;"/>
    <numFmt numFmtId="178" formatCode="&quot;+ &quot;0.0%;&quot;- &quot;0.0%;&quot;idem&quot;"/>
    <numFmt numFmtId="179" formatCode="\+\ 0.00;\-\ 0.00;&quot;idem&quot;"/>
    <numFmt numFmtId="180" formatCode="\+0.00;\-0.00"/>
    <numFmt numFmtId="181" formatCode="\+0.00%;\-0.00%"/>
  </numFmts>
  <fonts count="64" x14ac:knownFonts="1">
    <font>
      <sz val="11"/>
      <color theme="1"/>
      <name val="Calibri"/>
      <family val="2"/>
      <charset val="238"/>
      <scheme val="minor"/>
    </font>
    <font>
      <sz val="10"/>
      <color theme="1"/>
      <name val="Republika"/>
      <charset val="238"/>
    </font>
    <font>
      <b/>
      <sz val="10"/>
      <color theme="1"/>
      <name val="Republika"/>
      <charset val="238"/>
    </font>
    <font>
      <sz val="8"/>
      <color theme="1"/>
      <name val="Arial"/>
      <family val="2"/>
      <charset val="238"/>
    </font>
    <font>
      <b/>
      <sz val="10"/>
      <name val="Times New Roman"/>
      <family val="1"/>
    </font>
    <font>
      <sz val="10"/>
      <name val="Times New Roman"/>
      <family val="1"/>
    </font>
    <font>
      <b/>
      <sz val="10"/>
      <name val="Arial CE"/>
      <charset val="238"/>
    </font>
    <font>
      <sz val="10"/>
      <name val="Republika"/>
      <charset val="238"/>
    </font>
    <font>
      <b/>
      <sz val="10"/>
      <name val="Republika"/>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9"/>
      <color indexed="8"/>
      <name val="Arial"/>
      <family val="2"/>
    </font>
    <font>
      <sz val="9"/>
      <name val="Arial CE"/>
      <charset val="238"/>
    </font>
    <font>
      <sz val="10"/>
      <name val="Arial CE"/>
      <charset val="238"/>
    </font>
    <font>
      <b/>
      <sz val="9"/>
      <name val="Arial CE"/>
      <family val="2"/>
    </font>
    <font>
      <sz val="9"/>
      <name val="Times New Roman"/>
      <family val="1"/>
    </font>
    <font>
      <b/>
      <sz val="10"/>
      <name val="Times New Roman"/>
      <family val="1"/>
      <charset val="238"/>
    </font>
    <font>
      <sz val="9"/>
      <name val="Times New Roman"/>
      <family val="1"/>
      <charset val="238"/>
    </font>
    <font>
      <b/>
      <sz val="9"/>
      <name val="Times New Roman"/>
      <family val="1"/>
      <charset val="238"/>
    </font>
    <font>
      <b/>
      <sz val="18"/>
      <color theme="3"/>
      <name val="Calibri Light"/>
      <family val="2"/>
      <charset val="238"/>
      <scheme val="major"/>
    </font>
    <font>
      <sz val="11"/>
      <color rgb="FF9C6500"/>
      <name val="Calibri"/>
      <family val="2"/>
      <charset val="238"/>
      <scheme val="minor"/>
    </font>
    <font>
      <b/>
      <sz val="9"/>
      <color theme="1"/>
      <name val="Arial"/>
      <family val="2"/>
      <charset val="238"/>
    </font>
    <font>
      <b/>
      <sz val="9"/>
      <color rgb="FF000000"/>
      <name val="Arial"/>
      <family val="2"/>
      <charset val="238"/>
    </font>
    <font>
      <sz val="9"/>
      <color theme="1"/>
      <name val="Arial"/>
      <family val="2"/>
      <charset val="238"/>
    </font>
    <font>
      <b/>
      <sz val="8"/>
      <name val="Arial"/>
      <family val="2"/>
    </font>
    <font>
      <sz val="10"/>
      <name val="Arial"/>
      <family val="2"/>
      <charset val="238"/>
    </font>
    <font>
      <b/>
      <sz val="9"/>
      <name val="Arial"/>
      <family val="2"/>
    </font>
    <font>
      <u/>
      <sz val="10"/>
      <name val="Arial"/>
      <family val="2"/>
      <charset val="238"/>
    </font>
    <font>
      <b/>
      <sz val="10"/>
      <name val="Arial"/>
      <family val="2"/>
    </font>
    <font>
      <sz val="8"/>
      <name val="Arial"/>
      <family val="2"/>
    </font>
    <font>
      <sz val="7"/>
      <name val="Arial"/>
      <family val="2"/>
    </font>
    <font>
      <sz val="8"/>
      <name val="Arial CE"/>
      <charset val="238"/>
    </font>
    <font>
      <i/>
      <sz val="8"/>
      <name val="Arial"/>
      <family val="2"/>
    </font>
    <font>
      <b/>
      <sz val="7"/>
      <name val="Arial"/>
      <family val="2"/>
    </font>
    <font>
      <b/>
      <sz val="12"/>
      <name val="Arial"/>
      <family val="2"/>
    </font>
    <font>
      <sz val="7"/>
      <name val="Arial"/>
      <family val="2"/>
      <charset val="238"/>
    </font>
    <font>
      <sz val="5"/>
      <name val="Arial"/>
      <family val="2"/>
      <charset val="238"/>
    </font>
    <font>
      <sz val="7"/>
      <name val="Times New Roman CE"/>
      <family val="1"/>
      <charset val="238"/>
    </font>
    <font>
      <b/>
      <sz val="7"/>
      <name val="Arial"/>
      <family val="2"/>
      <charset val="238"/>
    </font>
    <font>
      <sz val="9"/>
      <name val="Arial CE"/>
      <family val="2"/>
    </font>
    <font>
      <sz val="10"/>
      <name val="Arial"/>
      <family val="2"/>
    </font>
    <font>
      <b/>
      <sz val="7"/>
      <name val="Calibri"/>
      <family val="2"/>
      <scheme val="minor"/>
    </font>
    <font>
      <sz val="7"/>
      <name val="Calibri"/>
      <family val="2"/>
      <scheme val="minor"/>
    </font>
    <font>
      <b/>
      <sz val="7"/>
      <color theme="1"/>
      <name val="Calibri"/>
      <family val="2"/>
      <scheme val="minor"/>
    </font>
    <font>
      <sz val="8"/>
      <name val="Calibri"/>
      <family val="2"/>
      <scheme val="minor"/>
    </font>
    <font>
      <sz val="10"/>
      <name val="Calibri"/>
      <family val="2"/>
      <scheme val="minor"/>
    </font>
    <font>
      <b/>
      <sz val="8"/>
      <name val="Calibri"/>
      <family val="2"/>
      <scheme val="minor"/>
    </font>
    <font>
      <i/>
      <sz val="10"/>
      <name val="Calibri"/>
      <family val="2"/>
      <scheme val="minor"/>
    </font>
    <font>
      <sz val="8"/>
      <color indexed="9"/>
      <name val="Calibri"/>
      <family val="2"/>
      <scheme val="minor"/>
    </font>
    <font>
      <i/>
      <sz val="8"/>
      <name val="Calibri"/>
      <family val="2"/>
      <scheme val="minor"/>
    </font>
  </fonts>
  <fills count="4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43"/>
        <bgColor indexed="64"/>
      </patternFill>
    </fill>
    <fill>
      <patternFill patternType="solid">
        <fgColor rgb="FF00B0F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EECFCE"/>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7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53">
    <xf numFmtId="0" fontId="0" fillId="0" borderId="0"/>
    <xf numFmtId="0" fontId="11" fillId="0" borderId="27" applyNumberFormat="0" applyFill="0" applyAlignment="0" applyProtection="0"/>
    <xf numFmtId="0" fontId="12" fillId="0" borderId="28"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7" borderId="30" applyNumberFormat="0" applyAlignment="0" applyProtection="0"/>
    <xf numFmtId="0" fontId="17" fillId="8" borderId="31" applyNumberFormat="0" applyAlignment="0" applyProtection="0"/>
    <xf numFmtId="0" fontId="18" fillId="8" borderId="30" applyNumberFormat="0" applyAlignment="0" applyProtection="0"/>
    <xf numFmtId="0" fontId="19" fillId="0" borderId="32" applyNumberFormat="0" applyFill="0" applyAlignment="0" applyProtection="0"/>
    <xf numFmtId="0" fontId="20" fillId="9" borderId="33"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35"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7" fillId="0" borderId="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27" fillId="0" borderId="0"/>
    <xf numFmtId="0" fontId="9" fillId="0" borderId="0"/>
    <xf numFmtId="0" fontId="34" fillId="6" borderId="0" applyNumberFormat="0" applyBorder="0" applyAlignment="0" applyProtection="0"/>
    <xf numFmtId="0" fontId="9" fillId="10" borderId="34" applyNumberFormat="0" applyFont="0" applyAlignment="0" applyProtection="0"/>
    <xf numFmtId="0" fontId="39" fillId="0" borderId="0"/>
    <xf numFmtId="9" fontId="27" fillId="0" borderId="0" applyFont="0" applyFill="0" applyBorder="0" applyAlignment="0" applyProtection="0"/>
    <xf numFmtId="173" fontId="27" fillId="0" borderId="0" applyFont="0" applyFill="0" applyBorder="0" applyAlignment="0" applyProtection="0"/>
    <xf numFmtId="0" fontId="54" fillId="0" borderId="0"/>
    <xf numFmtId="0" fontId="54" fillId="0" borderId="0"/>
    <xf numFmtId="176" fontId="54" fillId="0" borderId="0" applyFont="0" applyFill="0" applyBorder="0" applyAlignment="0" applyProtection="0"/>
    <xf numFmtId="9" fontId="54" fillId="0" borderId="0" applyFont="0" applyFill="0" applyBorder="0" applyAlignment="0" applyProtection="0"/>
  </cellStyleXfs>
  <cellXfs count="386">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xf numFmtId="0" fontId="1" fillId="0" borderId="0" xfId="0" applyFont="1" applyAlignment="1">
      <alignment vertical="center" wrapText="1"/>
    </xf>
    <xf numFmtId="0" fontId="0" fillId="0" borderId="0" xfId="0" applyAlignment="1">
      <alignment horizontal="center"/>
    </xf>
    <xf numFmtId="0" fontId="4" fillId="0" borderId="3"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9" xfId="0" applyFont="1" applyBorder="1" applyAlignment="1" applyProtection="1">
      <alignment vertical="top"/>
    </xf>
    <xf numFmtId="0" fontId="4" fillId="0" borderId="7" xfId="0" applyFont="1" applyBorder="1" applyAlignment="1" applyProtection="1">
      <alignment vertical="top"/>
    </xf>
    <xf numFmtId="0" fontId="5" fillId="0" borderId="10" xfId="0" applyFont="1" applyBorder="1" applyAlignment="1" applyProtection="1">
      <alignment vertical="top"/>
    </xf>
    <xf numFmtId="0" fontId="4" fillId="0" borderId="12"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18" xfId="0" applyFont="1" applyBorder="1" applyAlignment="1" applyProtection="1">
      <alignment horizontal="center" vertical="top" wrapText="1"/>
    </xf>
    <xf numFmtId="0" fontId="0" fillId="0" borderId="18" xfId="0" applyBorder="1" applyAlignment="1"/>
    <xf numFmtId="0" fontId="0" fillId="0" borderId="23" xfId="0" applyBorder="1" applyAlignment="1"/>
    <xf numFmtId="0" fontId="5" fillId="0" borderId="2" xfId="0" applyFont="1" applyBorder="1" applyAlignment="1" applyProtection="1">
      <alignment vertical="top"/>
    </xf>
    <xf numFmtId="0" fontId="4" fillId="0" borderId="16" xfId="0" applyFont="1" applyBorder="1" applyAlignment="1" applyProtection="1">
      <alignment horizontal="center" wrapText="1"/>
    </xf>
    <xf numFmtId="0" fontId="7" fillId="2" borderId="5" xfId="0" applyFont="1" applyFill="1" applyBorder="1" applyAlignment="1" applyProtection="1">
      <alignment horizontal="center" vertical="top" wrapText="1"/>
    </xf>
    <xf numFmtId="0" fontId="7" fillId="3" borderId="1"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7" fillId="3" borderId="1" xfId="0" applyFont="1" applyFill="1" applyBorder="1" applyAlignment="1" applyProtection="1">
      <alignment horizontal="center"/>
    </xf>
    <xf numFmtId="164" fontId="7" fillId="2" borderId="13" xfId="0" applyNumberFormat="1" applyFont="1" applyFill="1" applyBorder="1" applyAlignment="1" applyProtection="1">
      <alignment horizontal="center" vertical="top" wrapText="1"/>
    </xf>
    <xf numFmtId="0" fontId="7" fillId="2" borderId="13" xfId="0" applyFont="1" applyFill="1" applyBorder="1" applyAlignment="1" applyProtection="1">
      <alignment horizontal="center" vertical="top" wrapText="1"/>
    </xf>
    <xf numFmtId="164" fontId="7" fillId="3" borderId="3" xfId="0" applyNumberFormat="1" applyFont="1" applyFill="1" applyBorder="1" applyAlignment="1" applyProtection="1">
      <alignment horizontal="center" vertical="top" wrapText="1"/>
    </xf>
    <xf numFmtId="0" fontId="7" fillId="2" borderId="8" xfId="0" applyFont="1" applyFill="1" applyBorder="1" applyAlignment="1" applyProtection="1">
      <alignment horizontal="center" vertical="top" wrapText="1"/>
    </xf>
    <xf numFmtId="0" fontId="7" fillId="3" borderId="3" xfId="0" applyFont="1" applyFill="1" applyBorder="1" applyAlignment="1" applyProtection="1">
      <alignment horizontal="center" vertical="top" wrapText="1"/>
    </xf>
    <xf numFmtId="0" fontId="7" fillId="3" borderId="3" xfId="0" applyFont="1" applyFill="1" applyBorder="1" applyAlignment="1" applyProtection="1">
      <alignment horizontal="center"/>
    </xf>
    <xf numFmtId="165" fontId="7" fillId="2" borderId="6"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vertical="top" wrapText="1"/>
    </xf>
    <xf numFmtId="0" fontId="7" fillId="3" borderId="2" xfId="0" applyFont="1" applyFill="1" applyBorder="1" applyAlignment="1" applyProtection="1">
      <alignment horizontal="center"/>
    </xf>
    <xf numFmtId="165" fontId="7" fillId="2" borderId="24"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xf>
    <xf numFmtId="0" fontId="7" fillId="3" borderId="19" xfId="0" applyFont="1" applyFill="1" applyBorder="1" applyAlignment="1" applyProtection="1">
      <alignment horizontal="center" vertical="top" wrapText="1"/>
    </xf>
    <xf numFmtId="0" fontId="7" fillId="3" borderId="1" xfId="0" applyFont="1" applyFill="1" applyBorder="1" applyAlignment="1" applyProtection="1">
      <alignment horizontal="center" wrapText="1"/>
    </xf>
    <xf numFmtId="0" fontId="7" fillId="3" borderId="19" xfId="0" applyFont="1" applyFill="1" applyBorder="1" applyAlignment="1" applyProtection="1">
      <alignment horizontal="center"/>
    </xf>
    <xf numFmtId="0" fontId="7" fillId="3" borderId="16" xfId="0" applyFont="1" applyFill="1" applyBorder="1" applyAlignment="1" applyProtection="1">
      <alignment horizontal="center" vertical="top" wrapText="1"/>
    </xf>
    <xf numFmtId="164" fontId="7" fillId="3" borderId="12" xfId="0" applyNumberFormat="1" applyFont="1" applyFill="1" applyBorder="1" applyAlignment="1" applyProtection="1">
      <alignment horizontal="center" vertical="top" wrapText="1"/>
    </xf>
    <xf numFmtId="0" fontId="7" fillId="3" borderId="3" xfId="0" applyFont="1" applyFill="1" applyBorder="1" applyAlignment="1" applyProtection="1">
      <alignment horizontal="center" wrapText="1"/>
    </xf>
    <xf numFmtId="0" fontId="7" fillId="3" borderId="12" xfId="0" applyFont="1" applyFill="1" applyBorder="1" applyAlignment="1" applyProtection="1">
      <alignment horizontal="center"/>
    </xf>
    <xf numFmtId="165" fontId="7" fillId="3" borderId="17" xfId="0" applyNumberFormat="1" applyFont="1" applyFill="1" applyBorder="1" applyAlignment="1" applyProtection="1">
      <alignment horizontal="center" vertical="top" wrapText="1"/>
    </xf>
    <xf numFmtId="0" fontId="7" fillId="3" borderId="25" xfId="0" applyFont="1" applyFill="1" applyBorder="1" applyAlignment="1" applyProtection="1">
      <alignment horizontal="center" vertical="top" wrapText="1"/>
    </xf>
    <xf numFmtId="164" fontId="7" fillId="3" borderId="16" xfId="0" applyNumberFormat="1"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165" fontId="7" fillId="3" borderId="26" xfId="0" applyNumberFormat="1" applyFont="1" applyFill="1" applyBorder="1" applyAlignment="1" applyProtection="1">
      <alignment horizontal="center" vertical="top" wrapText="1"/>
    </xf>
    <xf numFmtId="165" fontId="7" fillId="3" borderId="16" xfId="0" applyNumberFormat="1" applyFont="1" applyFill="1" applyBorder="1" applyAlignment="1" applyProtection="1">
      <alignment horizontal="center" vertical="top" wrapText="1"/>
    </xf>
    <xf numFmtId="0" fontId="7" fillId="2" borderId="4" xfId="0" applyFont="1" applyFill="1" applyBorder="1" applyAlignment="1" applyProtection="1">
      <alignment horizontal="center" vertical="top" wrapText="1"/>
    </xf>
    <xf numFmtId="0" fontId="7" fillId="2" borderId="13" xfId="0" applyFont="1" applyFill="1" applyBorder="1" applyAlignment="1" applyProtection="1">
      <alignment horizontal="center" wrapText="1"/>
    </xf>
    <xf numFmtId="165" fontId="7" fillId="2" borderId="6" xfId="0" applyNumberFormat="1" applyFont="1" applyFill="1" applyBorder="1" applyAlignment="1" applyProtection="1">
      <alignment horizontal="center" wrapText="1"/>
    </xf>
    <xf numFmtId="0" fontId="7" fillId="3" borderId="12" xfId="0" applyFont="1" applyFill="1" applyBorder="1" applyAlignment="1" applyProtection="1">
      <alignment horizontal="center" vertical="top" wrapText="1"/>
    </xf>
    <xf numFmtId="164" fontId="7" fillId="2" borderId="21" xfId="0" applyNumberFormat="1" applyFont="1" applyFill="1" applyBorder="1" applyAlignment="1" applyProtection="1">
      <alignment horizontal="center" vertical="top" wrapText="1"/>
    </xf>
    <xf numFmtId="165" fontId="7" fillId="3" borderId="20" xfId="0" applyNumberFormat="1" applyFont="1" applyFill="1" applyBorder="1" applyAlignment="1" applyProtection="1">
      <alignment horizontal="center" vertical="top" wrapText="1"/>
    </xf>
    <xf numFmtId="165" fontId="7" fillId="2" borderId="22" xfId="0" applyNumberFormat="1" applyFont="1" applyFill="1" applyBorder="1" applyAlignment="1" applyProtection="1">
      <alignment horizontal="center" vertical="top" wrapText="1"/>
    </xf>
    <xf numFmtId="164" fontId="7" fillId="2" borderId="5"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wrapText="1"/>
    </xf>
    <xf numFmtId="0" fontId="7" fillId="2" borderId="5" xfId="0" applyFont="1" applyFill="1" applyBorder="1" applyAlignment="1" applyProtection="1">
      <alignment horizontal="center" wrapText="1"/>
    </xf>
    <xf numFmtId="164" fontId="7" fillId="2" borderId="13" xfId="0" applyNumberFormat="1" applyFont="1" applyFill="1" applyBorder="1" applyAlignment="1" applyProtection="1">
      <alignment horizontal="center" wrapText="1"/>
    </xf>
    <xf numFmtId="4" fontId="7" fillId="2" borderId="24" xfId="0" applyNumberFormat="1" applyFont="1" applyFill="1" applyBorder="1" applyAlignment="1" applyProtection="1">
      <alignment horizontal="center" wrapText="1"/>
    </xf>
    <xf numFmtId="4" fontId="7" fillId="2" borderId="6" xfId="0" applyNumberFormat="1" applyFont="1" applyFill="1" applyBorder="1" applyAlignment="1" applyProtection="1">
      <alignment horizontal="center" wrapText="1"/>
    </xf>
    <xf numFmtId="0" fontId="7" fillId="2" borderId="14" xfId="0" applyFont="1" applyFill="1" applyBorder="1" applyAlignment="1" applyProtection="1">
      <alignment horizontal="center" vertical="top" wrapText="1"/>
    </xf>
    <xf numFmtId="165" fontId="7" fillId="2" borderId="10" xfId="0" applyNumberFormat="1" applyFont="1" applyFill="1" applyBorder="1" applyAlignment="1" applyProtection="1">
      <alignment horizontal="center" vertical="top" wrapText="1"/>
    </xf>
    <xf numFmtId="3" fontId="8" fillId="2" borderId="5" xfId="0" applyNumberFormat="1" applyFont="1" applyFill="1" applyBorder="1" applyAlignment="1" applyProtection="1">
      <alignment horizontal="center" vertical="top" wrapText="1"/>
    </xf>
    <xf numFmtId="0" fontId="4" fillId="0" borderId="9" xfId="0" applyFont="1" applyBorder="1" applyAlignment="1" applyProtection="1">
      <alignment vertical="top"/>
    </xf>
    <xf numFmtId="164" fontId="8" fillId="2" borderId="13" xfId="0" applyNumberFormat="1" applyFont="1" applyFill="1" applyBorder="1" applyAlignment="1" applyProtection="1">
      <alignment horizontal="center" vertical="top" wrapText="1"/>
    </xf>
    <xf numFmtId="0" fontId="4" fillId="0" borderId="6" xfId="0" applyFont="1" applyBorder="1" applyAlignment="1" applyProtection="1">
      <alignment horizontal="center" vertical="top" wrapText="1"/>
    </xf>
    <xf numFmtId="165" fontId="8" fillId="2" borderId="6" xfId="0" applyNumberFormat="1" applyFont="1" applyFill="1" applyBorder="1" applyAlignment="1" applyProtection="1">
      <alignment horizontal="center" vertical="top" wrapText="1"/>
    </xf>
    <xf numFmtId="0" fontId="4" fillId="0" borderId="2" xfId="0" applyFont="1" applyBorder="1" applyAlignment="1" applyProtection="1">
      <alignment horizontal="center" vertical="top" wrapText="1"/>
    </xf>
    <xf numFmtId="0" fontId="6" fillId="0" borderId="3" xfId="0" applyFont="1" applyBorder="1" applyAlignment="1" applyProtection="1">
      <alignment horizontal="center"/>
    </xf>
    <xf numFmtId="0" fontId="0" fillId="0" borderId="0" xfId="0" applyBorder="1"/>
    <xf numFmtId="0" fontId="0" fillId="0" borderId="11" xfId="0" applyBorder="1"/>
    <xf numFmtId="0" fontId="5" fillId="0" borderId="15" xfId="0" applyFont="1" applyBorder="1" applyAlignment="1" applyProtection="1">
      <alignment vertical="top"/>
    </xf>
    <xf numFmtId="0" fontId="0" fillId="0" borderId="37" xfId="0" applyBorder="1"/>
    <xf numFmtId="0" fontId="0" fillId="0" borderId="41" xfId="0" applyBorder="1"/>
    <xf numFmtId="0" fontId="0" fillId="0" borderId="43" xfId="0" applyBorder="1"/>
    <xf numFmtId="0" fontId="0" fillId="0" borderId="44" xfId="0" applyBorder="1"/>
    <xf numFmtId="0" fontId="0" fillId="0" borderId="48" xfId="0" applyBorder="1"/>
    <xf numFmtId="0" fontId="0" fillId="0" borderId="49" xfId="0" applyBorder="1"/>
    <xf numFmtId="0" fontId="0" fillId="0" borderId="50" xfId="0" applyBorder="1"/>
    <xf numFmtId="0" fontId="23" fillId="0" borderId="0" xfId="0" applyFont="1" applyAlignment="1">
      <alignment horizontal="center"/>
    </xf>
    <xf numFmtId="0" fontId="23" fillId="0" borderId="0" xfId="0" applyFont="1"/>
    <xf numFmtId="0" fontId="0" fillId="2" borderId="0" xfId="0" applyFill="1" applyBorder="1"/>
    <xf numFmtId="0" fontId="6" fillId="40" borderId="23" xfId="42" applyFont="1" applyFill="1" applyBorder="1" applyAlignment="1">
      <alignment horizontal="left"/>
    </xf>
    <xf numFmtId="0" fontId="6" fillId="40" borderId="38" xfId="42" applyFont="1" applyFill="1" applyBorder="1" applyAlignment="1">
      <alignment horizontal="center"/>
    </xf>
    <xf numFmtId="164" fontId="31" fillId="40" borderId="39" xfId="42" applyNumberFormat="1" applyFont="1" applyFill="1" applyBorder="1" applyAlignment="1">
      <alignment horizontal="center"/>
    </xf>
    <xf numFmtId="164" fontId="32" fillId="40" borderId="40" xfId="42" applyNumberFormat="1" applyFont="1" applyFill="1" applyBorder="1" applyAlignment="1">
      <alignment horizontal="center"/>
    </xf>
    <xf numFmtId="164" fontId="29" fillId="40" borderId="37" xfId="42" applyNumberFormat="1" applyFont="1" applyFill="1" applyBorder="1" applyAlignment="1">
      <alignment horizontal="center"/>
    </xf>
    <xf numFmtId="164" fontId="31" fillId="40" borderId="37" xfId="42" applyNumberFormat="1" applyFont="1" applyFill="1" applyBorder="1" applyAlignment="1">
      <alignment horizontal="center"/>
    </xf>
    <xf numFmtId="164" fontId="32" fillId="40" borderId="42" xfId="42" applyNumberFormat="1" applyFont="1" applyFill="1" applyBorder="1" applyAlignment="1">
      <alignment horizontal="center"/>
    </xf>
    <xf numFmtId="0" fontId="6" fillId="41" borderId="41" xfId="42" applyFont="1" applyFill="1" applyBorder="1" applyAlignment="1">
      <alignment horizontal="center"/>
    </xf>
    <xf numFmtId="164" fontId="29" fillId="41" borderId="37" xfId="42" applyNumberFormat="1" applyFont="1" applyFill="1" applyBorder="1" applyAlignment="1">
      <alignment horizontal="center"/>
    </xf>
    <xf numFmtId="164" fontId="31" fillId="41" borderId="37" xfId="42" applyNumberFormat="1" applyFont="1" applyFill="1" applyBorder="1" applyAlignment="1">
      <alignment horizontal="center"/>
    </xf>
    <xf numFmtId="164" fontId="32" fillId="41" borderId="42" xfId="42" applyNumberFormat="1" applyFont="1" applyFill="1" applyBorder="1" applyAlignment="1">
      <alignment horizontal="center"/>
    </xf>
    <xf numFmtId="0" fontId="6" fillId="41" borderId="43" xfId="42" applyFont="1" applyFill="1" applyBorder="1" applyAlignment="1">
      <alignment horizontal="center"/>
    </xf>
    <xf numFmtId="164" fontId="29" fillId="41" borderId="44" xfId="42" applyNumberFormat="1" applyFont="1" applyFill="1" applyBorder="1" applyAlignment="1">
      <alignment horizontal="center"/>
    </xf>
    <xf numFmtId="164" fontId="31" fillId="41" borderId="44" xfId="42" applyNumberFormat="1" applyFont="1" applyFill="1" applyBorder="1" applyAlignment="1">
      <alignment horizontal="center"/>
    </xf>
    <xf numFmtId="164" fontId="32" fillId="41" borderId="45" xfId="42" applyNumberFormat="1" applyFont="1" applyFill="1" applyBorder="1" applyAlignment="1">
      <alignment horizontal="center"/>
    </xf>
    <xf numFmtId="0" fontId="6" fillId="41" borderId="36" xfId="42" applyFont="1" applyFill="1" applyBorder="1" applyAlignment="1">
      <alignment horizontal="left"/>
    </xf>
    <xf numFmtId="0" fontId="27" fillId="2" borderId="0" xfId="42" applyFill="1" applyBorder="1"/>
    <xf numFmtId="0" fontId="6" fillId="40" borderId="41" xfId="42" applyFont="1" applyFill="1" applyBorder="1" applyAlignment="1">
      <alignment horizontal="center"/>
    </xf>
    <xf numFmtId="0" fontId="0" fillId="0" borderId="0" xfId="0" applyFont="1"/>
    <xf numFmtId="0" fontId="6" fillId="2" borderId="0" xfId="42" applyFont="1" applyFill="1" applyAlignment="1">
      <alignment horizontal="left"/>
    </xf>
    <xf numFmtId="164" fontId="29" fillId="40" borderId="39" xfId="42" applyNumberFormat="1" applyFont="1" applyFill="1" applyBorder="1" applyAlignment="1">
      <alignment horizontal="center"/>
    </xf>
    <xf numFmtId="0" fontId="28" fillId="0" borderId="36" xfId="42" applyFont="1" applyBorder="1" applyAlignment="1">
      <alignment horizontal="center" wrapText="1"/>
    </xf>
    <xf numFmtId="0" fontId="28" fillId="36" borderId="11" xfId="42" applyFont="1" applyFill="1" applyBorder="1" applyAlignment="1">
      <alignment horizontal="center" vertical="center" wrapText="1"/>
    </xf>
    <xf numFmtId="0" fontId="28" fillId="36" borderId="11" xfId="42" applyFont="1" applyFill="1" applyBorder="1" applyAlignment="1" applyProtection="1">
      <alignment horizontal="center" vertical="center" wrapText="1"/>
      <protection locked="0"/>
    </xf>
    <xf numFmtId="0" fontId="27" fillId="0" borderId="0" xfId="42"/>
    <xf numFmtId="2" fontId="27" fillId="0" borderId="37" xfId="42" applyNumberFormat="1" applyBorder="1"/>
    <xf numFmtId="0" fontId="25" fillId="37" borderId="37" xfId="42" applyFont="1" applyFill="1" applyBorder="1" applyAlignment="1" applyProtection="1">
      <alignment horizontal="center"/>
      <protection locked="0"/>
    </xf>
    <xf numFmtId="0" fontId="6" fillId="35" borderId="0" xfId="42" applyFont="1" applyFill="1"/>
    <xf numFmtId="0" fontId="26" fillId="2" borderId="37" xfId="42" applyFont="1" applyFill="1" applyBorder="1" applyAlignment="1">
      <alignment horizontal="center" vertical="center" wrapText="1"/>
    </xf>
    <xf numFmtId="0" fontId="6" fillId="2" borderId="0" xfId="42" applyFont="1" applyFill="1"/>
    <xf numFmtId="2" fontId="26" fillId="2" borderId="37" xfId="42" applyNumberFormat="1" applyFont="1" applyFill="1" applyBorder="1" applyAlignment="1" applyProtection="1">
      <alignment horizontal="center" vertical="center" wrapText="1"/>
      <protection locked="0"/>
    </xf>
    <xf numFmtId="2" fontId="26" fillId="2" borderId="37" xfId="42" applyNumberFormat="1" applyFont="1" applyFill="1" applyBorder="1" applyAlignment="1">
      <alignment horizontal="center" vertical="center" wrapText="1"/>
    </xf>
    <xf numFmtId="0" fontId="25" fillId="39" borderId="37" xfId="42" applyFont="1" applyFill="1" applyBorder="1" applyAlignment="1" applyProtection="1">
      <alignment horizontal="center"/>
      <protection locked="0"/>
    </xf>
    <xf numFmtId="0" fontId="29" fillId="0" borderId="0" xfId="42" applyFont="1"/>
    <xf numFmtId="164" fontId="32" fillId="2" borderId="0" xfId="42" applyNumberFormat="1" applyFont="1" applyFill="1" applyBorder="1" applyAlignment="1">
      <alignment horizontal="right"/>
    </xf>
    <xf numFmtId="0" fontId="32" fillId="38" borderId="1" xfId="42" applyFont="1" applyFill="1" applyBorder="1" applyAlignment="1">
      <alignment horizontal="center"/>
    </xf>
    <xf numFmtId="0" fontId="32" fillId="38" borderId="51" xfId="42" applyFont="1" applyFill="1" applyBorder="1" applyAlignment="1">
      <alignment horizontal="center"/>
    </xf>
    <xf numFmtId="0" fontId="32" fillId="38" borderId="47" xfId="42" applyFont="1" applyFill="1" applyBorder="1" applyAlignment="1">
      <alignment horizontal="center"/>
    </xf>
    <xf numFmtId="0" fontId="32" fillId="38" borderId="46" xfId="42" applyFont="1" applyFill="1" applyBorder="1" applyAlignment="1">
      <alignment horizontal="center"/>
    </xf>
    <xf numFmtId="0" fontId="30" fillId="38" borderId="7" xfId="42" applyFont="1" applyFill="1" applyBorder="1"/>
    <xf numFmtId="0" fontId="5" fillId="0" borderId="52" xfId="0" applyFont="1" applyBorder="1" applyAlignment="1" applyProtection="1">
      <alignment vertical="top"/>
    </xf>
    <xf numFmtId="0" fontId="5" fillId="0" borderId="21" xfId="0" applyFont="1" applyBorder="1" applyAlignment="1" applyProtection="1">
      <alignment vertical="top"/>
    </xf>
    <xf numFmtId="0" fontId="5" fillId="0" borderId="22" xfId="0" applyFont="1" applyBorder="1" applyAlignment="1" applyProtection="1">
      <alignment vertical="top"/>
    </xf>
    <xf numFmtId="0" fontId="38" fillId="0" borderId="0" xfId="0" applyFont="1" applyFill="1" applyAlignment="1">
      <alignment horizontal="left"/>
    </xf>
    <xf numFmtId="0" fontId="39" fillId="0" borderId="0" xfId="0" applyFont="1" applyFill="1" applyAlignment="1">
      <alignment horizontal="left"/>
    </xf>
    <xf numFmtId="0" fontId="0" fillId="0" borderId="0" xfId="0" applyFill="1" applyAlignment="1"/>
    <xf numFmtId="0" fontId="0" fillId="0" borderId="0" xfId="0" applyFill="1" applyAlignment="1">
      <alignment vertical="center"/>
    </xf>
    <xf numFmtId="167" fontId="0" fillId="0" borderId="0" xfId="0" applyNumberFormat="1" applyFill="1" applyAlignment="1">
      <alignment horizontal="right" vertical="center"/>
    </xf>
    <xf numFmtId="168" fontId="40" fillId="0" borderId="0" xfId="46" quotePrefix="1" applyNumberFormat="1" applyFont="1" applyFill="1" applyAlignment="1">
      <alignment horizontal="left" vertical="center"/>
    </xf>
    <xf numFmtId="0" fontId="39" fillId="0" borderId="0" xfId="46"/>
    <xf numFmtId="0" fontId="0" fillId="0" borderId="0" xfId="0" applyAlignment="1">
      <alignment vertical="center"/>
    </xf>
    <xf numFmtId="0" fontId="38" fillId="0" borderId="0" xfId="0" applyFont="1" applyFill="1" applyAlignment="1">
      <alignment horizontal="left" vertical="center"/>
    </xf>
    <xf numFmtId="0" fontId="39" fillId="0" borderId="0" xfId="0" applyFont="1" applyFill="1" applyAlignment="1">
      <alignment horizontal="left" vertical="center"/>
    </xf>
    <xf numFmtId="0" fontId="41" fillId="0" borderId="0" xfId="0" applyFont="1" applyFill="1" applyAlignment="1">
      <alignment horizontal="right"/>
    </xf>
    <xf numFmtId="169" fontId="42" fillId="0" borderId="0" xfId="0" applyNumberFormat="1" applyFont="1" applyFill="1" applyAlignment="1">
      <alignment horizontal="right"/>
    </xf>
    <xf numFmtId="0" fontId="38" fillId="0" borderId="0" xfId="0" applyFont="1" applyFill="1" applyAlignment="1">
      <alignment horizontal="left" vertical="top"/>
    </xf>
    <xf numFmtId="0" fontId="39" fillId="0" borderId="0" xfId="0" applyFont="1" applyFill="1" applyAlignment="1">
      <alignment horizontal="left" vertical="top"/>
    </xf>
    <xf numFmtId="0" fontId="0" fillId="0" borderId="0" xfId="0" applyFill="1" applyAlignment="1">
      <alignment vertical="top"/>
    </xf>
    <xf numFmtId="0" fontId="41" fillId="0" borderId="0" xfId="0" applyFont="1" applyFill="1" applyAlignment="1">
      <alignment horizontal="right" vertical="top"/>
    </xf>
    <xf numFmtId="169" fontId="42" fillId="0" borderId="0" xfId="0" applyNumberFormat="1" applyFont="1" applyFill="1" applyAlignment="1">
      <alignment horizontal="right" vertical="top"/>
    </xf>
    <xf numFmtId="0" fontId="0" fillId="0" borderId="0" xfId="0" applyFill="1" applyAlignment="1">
      <alignment horizontal="left" vertical="center"/>
    </xf>
    <xf numFmtId="0" fontId="0" fillId="0" borderId="0" xfId="0" applyFill="1" applyAlignment="1">
      <alignment horizontal="center" vertical="center"/>
    </xf>
    <xf numFmtId="0" fontId="39" fillId="0" borderId="0" xfId="46" applyFill="1" applyBorder="1" applyAlignment="1">
      <alignment horizontal="center" vertical="center"/>
    </xf>
    <xf numFmtId="0" fontId="39" fillId="0" borderId="0" xfId="46" applyFill="1" applyBorder="1" applyAlignment="1">
      <alignment vertical="center"/>
    </xf>
    <xf numFmtId="0" fontId="9" fillId="0" borderId="0" xfId="43" applyFill="1" applyBorder="1" applyAlignment="1">
      <alignment horizontal="center" vertical="center"/>
    </xf>
    <xf numFmtId="0" fontId="9" fillId="0" borderId="0" xfId="43" applyFill="1" applyBorder="1" applyAlignment="1">
      <alignment vertical="center"/>
    </xf>
    <xf numFmtId="0" fontId="43" fillId="43" borderId="0" xfId="46" quotePrefix="1" applyFont="1" applyFill="1" applyBorder="1" applyAlignment="1">
      <alignment horizontal="center" vertical="center"/>
    </xf>
    <xf numFmtId="0" fontId="9" fillId="0" borderId="0" xfId="43"/>
    <xf numFmtId="0" fontId="43" fillId="0" borderId="0" xfId="46" applyFont="1" applyFill="1" applyBorder="1" applyAlignment="1">
      <alignment horizontal="center" vertical="center"/>
    </xf>
    <xf numFmtId="0" fontId="44" fillId="43" borderId="1" xfId="46" applyFont="1" applyFill="1" applyBorder="1" applyAlignment="1">
      <alignment horizontal="center"/>
    </xf>
    <xf numFmtId="0" fontId="44" fillId="43" borderId="3" xfId="46" applyFont="1" applyFill="1" applyBorder="1" applyAlignment="1">
      <alignment horizontal="center"/>
    </xf>
    <xf numFmtId="0" fontId="44" fillId="43" borderId="2" xfId="46" applyFont="1" applyFill="1" applyBorder="1" applyAlignment="1">
      <alignment horizontal="center"/>
    </xf>
    <xf numFmtId="0" fontId="43" fillId="43" borderId="0" xfId="46" applyFont="1" applyFill="1" applyBorder="1" applyAlignment="1" applyProtection="1">
      <alignment horizontal="center" vertical="center"/>
      <protection locked="0"/>
    </xf>
    <xf numFmtId="0" fontId="45" fillId="43" borderId="0" xfId="43" applyFont="1" applyFill="1" applyAlignment="1">
      <alignment vertical="center"/>
    </xf>
    <xf numFmtId="0" fontId="38" fillId="43" borderId="0" xfId="43" applyFont="1" applyFill="1" applyBorder="1" applyAlignment="1" applyProtection="1">
      <alignment horizontal="center" vertical="top"/>
      <protection locked="0"/>
    </xf>
    <xf numFmtId="2" fontId="43" fillId="0" borderId="0" xfId="43" applyNumberFormat="1" applyFont="1" applyFill="1" applyBorder="1" applyAlignment="1" applyProtection="1">
      <alignment horizontal="center" vertical="center"/>
      <protection locked="0"/>
    </xf>
    <xf numFmtId="0" fontId="43" fillId="0" borderId="0" xfId="43" applyFont="1" applyFill="1" applyBorder="1" applyAlignment="1">
      <alignment horizontal="center" vertical="center"/>
    </xf>
    <xf numFmtId="0" fontId="43" fillId="43" borderId="0" xfId="43" applyFont="1" applyFill="1" applyBorder="1" applyAlignment="1" applyProtection="1">
      <alignment horizontal="center" vertical="center"/>
      <protection locked="0"/>
    </xf>
    <xf numFmtId="0" fontId="38" fillId="0" borderId="11" xfId="46" applyFont="1" applyFill="1" applyBorder="1" applyAlignment="1" applyProtection="1">
      <alignment horizontal="center" vertical="center"/>
      <protection locked="0"/>
    </xf>
    <xf numFmtId="0" fontId="38" fillId="0" borderId="18" xfId="46" applyFont="1" applyFill="1" applyBorder="1" applyAlignment="1" applyProtection="1">
      <alignment horizontal="center" vertical="center"/>
      <protection locked="0"/>
    </xf>
    <xf numFmtId="0" fontId="38" fillId="0" borderId="23" xfId="46" applyFont="1" applyFill="1" applyBorder="1" applyAlignment="1" applyProtection="1">
      <alignment horizontal="center" vertical="center"/>
      <protection locked="0"/>
    </xf>
    <xf numFmtId="0" fontId="43" fillId="43" borderId="15" xfId="46" applyFont="1" applyFill="1" applyBorder="1" applyAlignment="1" applyProtection="1">
      <alignment horizontal="center" vertical="center"/>
      <protection locked="0"/>
    </xf>
    <xf numFmtId="0" fontId="43" fillId="43" borderId="25" xfId="46" applyFont="1" applyFill="1" applyBorder="1" applyAlignment="1" applyProtection="1">
      <alignment horizontal="center" vertical="center"/>
      <protection locked="0"/>
    </xf>
    <xf numFmtId="0" fontId="43" fillId="43" borderId="19" xfId="46" applyFont="1" applyFill="1" applyBorder="1" applyAlignment="1" applyProtection="1">
      <alignment horizontal="center" vertical="center"/>
      <protection locked="0"/>
    </xf>
    <xf numFmtId="0" fontId="43" fillId="43" borderId="17" xfId="46" applyFont="1" applyFill="1" applyBorder="1" applyAlignment="1" applyProtection="1">
      <alignment horizontal="center" vertical="center"/>
      <protection locked="0"/>
    </xf>
    <xf numFmtId="0" fontId="43" fillId="43" borderId="26" xfId="46" applyFont="1" applyFill="1" applyBorder="1" applyAlignment="1" applyProtection="1">
      <alignment horizontal="center" vertical="center"/>
      <protection locked="0"/>
    </xf>
    <xf numFmtId="0" fontId="43" fillId="43" borderId="20" xfId="46" applyFont="1" applyFill="1" applyBorder="1" applyAlignment="1" applyProtection="1">
      <alignment horizontal="center" vertical="center"/>
      <protection locked="0"/>
    </xf>
    <xf numFmtId="0" fontId="43" fillId="43" borderId="26" xfId="43" applyFont="1" applyFill="1" applyBorder="1" applyAlignment="1" applyProtection="1">
      <alignment horizontal="center" vertical="center"/>
      <protection locked="0"/>
    </xf>
    <xf numFmtId="0" fontId="43" fillId="43" borderId="16" xfId="46" applyFont="1" applyFill="1" applyBorder="1" applyAlignment="1">
      <alignment horizontal="center" vertical="center"/>
    </xf>
    <xf numFmtId="0" fontId="43" fillId="43" borderId="17" xfId="46" applyFont="1" applyFill="1" applyBorder="1" applyAlignment="1">
      <alignment horizontal="center" vertical="center"/>
    </xf>
    <xf numFmtId="0" fontId="43" fillId="43" borderId="0" xfId="46" applyFont="1" applyFill="1" applyBorder="1" applyAlignment="1">
      <alignment horizontal="center"/>
    </xf>
    <xf numFmtId="0" fontId="43" fillId="43" borderId="0" xfId="46" applyFont="1" applyFill="1" applyBorder="1" applyAlignment="1">
      <alignment horizontal="center" vertical="top"/>
    </xf>
    <xf numFmtId="0" fontId="42" fillId="43" borderId="0" xfId="46" applyFont="1" applyFill="1" applyAlignment="1">
      <alignment vertical="center"/>
    </xf>
    <xf numFmtId="0" fontId="38" fillId="0" borderId="36" xfId="46" applyFont="1" applyFill="1" applyBorder="1" applyAlignment="1" applyProtection="1">
      <alignment horizontal="center" vertical="center"/>
      <protection locked="0"/>
    </xf>
    <xf numFmtId="0" fontId="0" fillId="0" borderId="36" xfId="0" applyBorder="1"/>
    <xf numFmtId="0" fontId="43" fillId="43" borderId="16" xfId="46" applyFont="1" applyFill="1" applyBorder="1" applyAlignment="1" applyProtection="1">
      <alignment horizontal="center" vertical="center"/>
      <protection locked="0"/>
    </xf>
    <xf numFmtId="0" fontId="43" fillId="43" borderId="12" xfId="46" applyFont="1" applyFill="1" applyBorder="1" applyAlignment="1" applyProtection="1">
      <alignment horizontal="center" vertical="center"/>
      <protection locked="0"/>
    </xf>
    <xf numFmtId="0" fontId="9" fillId="0" borderId="46" xfId="43" applyBorder="1" applyAlignment="1">
      <alignment vertical="center"/>
    </xf>
    <xf numFmtId="0" fontId="38" fillId="0" borderId="47" xfId="46" applyFont="1" applyFill="1" applyBorder="1" applyAlignment="1" applyProtection="1">
      <alignment horizontal="center" vertical="center"/>
      <protection locked="0"/>
    </xf>
    <xf numFmtId="0" fontId="38" fillId="0" borderId="66" xfId="46" applyFont="1" applyFill="1" applyBorder="1" applyAlignment="1" applyProtection="1">
      <alignment horizontal="center" vertical="center"/>
      <protection locked="0"/>
    </xf>
    <xf numFmtId="0" fontId="39" fillId="0" borderId="46" xfId="46" applyFill="1" applyBorder="1" applyAlignment="1">
      <alignment vertical="center"/>
    </xf>
    <xf numFmtId="0" fontId="38" fillId="0" borderId="47" xfId="46" applyFont="1" applyFill="1" applyBorder="1" applyAlignment="1">
      <alignment horizontal="center" vertical="center"/>
    </xf>
    <xf numFmtId="0" fontId="38" fillId="0" borderId="51" xfId="46" applyFont="1" applyFill="1" applyBorder="1" applyAlignment="1">
      <alignment horizontal="center" vertical="center"/>
    </xf>
    <xf numFmtId="0" fontId="38" fillId="43" borderId="37" xfId="43" applyFont="1" applyFill="1" applyBorder="1" applyAlignment="1" applyProtection="1">
      <alignment horizontal="center" vertical="center"/>
      <protection locked="0"/>
    </xf>
    <xf numFmtId="0" fontId="39" fillId="0" borderId="0" xfId="46" applyFont="1"/>
    <xf numFmtId="0" fontId="43" fillId="0" borderId="0" xfId="0" applyFont="1" applyBorder="1"/>
    <xf numFmtId="2" fontId="0" fillId="0" borderId="37" xfId="0" applyNumberFormat="1" applyBorder="1"/>
    <xf numFmtId="0" fontId="52" fillId="43" borderId="37" xfId="46" applyFont="1" applyFill="1" applyBorder="1" applyAlignment="1">
      <alignment horizontal="center" vertical="center"/>
    </xf>
    <xf numFmtId="0" fontId="23" fillId="0" borderId="37" xfId="0" applyFont="1" applyBorder="1" applyAlignment="1">
      <alignment horizontal="center"/>
    </xf>
    <xf numFmtId="0" fontId="37" fillId="0" borderId="37" xfId="0" applyFont="1" applyBorder="1" applyAlignment="1">
      <alignment horizontal="center" vertical="center" wrapText="1"/>
    </xf>
    <xf numFmtId="0" fontId="23" fillId="0" borderId="44" xfId="0" applyFont="1" applyBorder="1" applyAlignment="1">
      <alignment horizontal="center"/>
    </xf>
    <xf numFmtId="0" fontId="35" fillId="42" borderId="37" xfId="0" applyFont="1" applyFill="1" applyBorder="1" applyAlignment="1">
      <alignment horizontal="center" vertical="center" wrapText="1"/>
    </xf>
    <xf numFmtId="0" fontId="36" fillId="42" borderId="37" xfId="0" applyFont="1" applyFill="1" applyBorder="1" applyAlignment="1">
      <alignment horizontal="center" vertical="center" wrapText="1"/>
    </xf>
    <xf numFmtId="0" fontId="23" fillId="0" borderId="41" xfId="0" applyFont="1" applyBorder="1" applyAlignment="1">
      <alignment horizontal="center"/>
    </xf>
    <xf numFmtId="0" fontId="23" fillId="0" borderId="43" xfId="0" applyFont="1" applyBorder="1" applyAlignment="1">
      <alignment horizontal="center"/>
    </xf>
    <xf numFmtId="2" fontId="26" fillId="2" borderId="37" xfId="42" applyNumberFormat="1" applyFont="1" applyFill="1" applyBorder="1" applyAlignment="1">
      <alignment horizontal="center"/>
    </xf>
    <xf numFmtId="0" fontId="35" fillId="42" borderId="38" xfId="0" applyFont="1" applyFill="1" applyBorder="1" applyAlignment="1">
      <alignment vertical="center" wrapText="1"/>
    </xf>
    <xf numFmtId="0" fontId="35" fillId="42" borderId="39" xfId="0" applyFont="1" applyFill="1" applyBorder="1" applyAlignment="1">
      <alignment horizontal="center" vertical="center" wrapText="1"/>
    </xf>
    <xf numFmtId="0" fontId="36" fillId="42" borderId="39" xfId="0" applyFont="1" applyFill="1" applyBorder="1" applyAlignment="1">
      <alignment horizontal="center" vertical="center" wrapText="1"/>
    </xf>
    <xf numFmtId="0" fontId="36" fillId="42" borderId="40" xfId="0" applyFont="1" applyFill="1" applyBorder="1" applyAlignment="1">
      <alignment horizontal="center" vertical="center" wrapText="1"/>
    </xf>
    <xf numFmtId="0" fontId="35" fillId="42" borderId="41" xfId="0" applyFont="1" applyFill="1" applyBorder="1" applyAlignment="1">
      <alignment horizontal="center" vertical="center" wrapText="1"/>
    </xf>
    <xf numFmtId="0" fontId="36" fillId="42" borderId="42" xfId="0" applyFont="1" applyFill="1" applyBorder="1" applyAlignment="1">
      <alignment horizontal="center" vertical="center" wrapText="1"/>
    </xf>
    <xf numFmtId="2" fontId="26" fillId="2" borderId="44" xfId="42" applyNumberFormat="1" applyFont="1" applyFill="1" applyBorder="1" applyAlignment="1">
      <alignment horizontal="center"/>
    </xf>
    <xf numFmtId="165" fontId="0" fillId="0" borderId="42" xfId="0" applyNumberFormat="1" applyBorder="1" applyAlignment="1">
      <alignment horizontal="center"/>
    </xf>
    <xf numFmtId="4" fontId="0" fillId="0" borderId="42" xfId="0" applyNumberFormat="1" applyBorder="1" applyAlignment="1">
      <alignment horizontal="center"/>
    </xf>
    <xf numFmtId="2" fontId="0" fillId="0" borderId="42" xfId="0" applyNumberFormat="1" applyBorder="1" applyAlignment="1">
      <alignment horizontal="center"/>
    </xf>
    <xf numFmtId="165" fontId="0" fillId="0" borderId="45" xfId="0" applyNumberFormat="1" applyBorder="1" applyAlignment="1">
      <alignment horizontal="center"/>
    </xf>
    <xf numFmtId="0" fontId="0" fillId="0" borderId="67" xfId="0" applyBorder="1"/>
    <xf numFmtId="0" fontId="0" fillId="0" borderId="19" xfId="0" applyBorder="1"/>
    <xf numFmtId="0" fontId="0" fillId="0" borderId="15" xfId="0" applyBorder="1"/>
    <xf numFmtId="0" fontId="0" fillId="0" borderId="25" xfId="0" applyBorder="1"/>
    <xf numFmtId="0" fontId="0" fillId="0" borderId="38" xfId="0" applyBorder="1"/>
    <xf numFmtId="0" fontId="0" fillId="0" borderId="68" xfId="0" applyBorder="1"/>
    <xf numFmtId="0" fontId="7" fillId="2" borderId="40" xfId="0" applyFont="1" applyFill="1" applyBorder="1" applyAlignment="1" applyProtection="1">
      <alignment horizontal="center" vertical="top" wrapText="1"/>
    </xf>
    <xf numFmtId="0" fontId="7" fillId="2" borderId="42" xfId="0" applyFont="1" applyFill="1" applyBorder="1" applyAlignment="1" applyProtection="1">
      <alignment horizontal="center" vertical="top" wrapText="1"/>
    </xf>
    <xf numFmtId="164" fontId="7" fillId="3" borderId="0" xfId="0" applyNumberFormat="1" applyFont="1" applyFill="1" applyBorder="1" applyAlignment="1" applyProtection="1">
      <alignment horizontal="center" vertical="top" wrapText="1"/>
    </xf>
    <xf numFmtId="3" fontId="7" fillId="3" borderId="0"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wrapText="1"/>
    </xf>
    <xf numFmtId="0" fontId="7" fillId="3" borderId="16" xfId="0" applyFont="1" applyFill="1" applyBorder="1" applyAlignment="1" applyProtection="1">
      <alignment horizontal="center" wrapText="1"/>
    </xf>
    <xf numFmtId="165" fontId="7" fillId="3" borderId="17" xfId="0" applyNumberFormat="1" applyFont="1" applyFill="1" applyBorder="1" applyAlignment="1" applyProtection="1">
      <alignment horizontal="center" wrapText="1"/>
    </xf>
    <xf numFmtId="0" fontId="7" fillId="2" borderId="1" xfId="0" applyFont="1" applyFill="1" applyBorder="1" applyAlignment="1" applyProtection="1">
      <alignment horizontal="center" vertical="top" wrapText="1"/>
    </xf>
    <xf numFmtId="165" fontId="7" fillId="3" borderId="0" xfId="0" applyNumberFormat="1" applyFont="1" applyFill="1" applyBorder="1" applyAlignment="1" applyProtection="1">
      <alignment horizontal="center" vertical="top" wrapText="1"/>
    </xf>
    <xf numFmtId="0" fontId="39" fillId="43" borderId="0" xfId="46" applyFill="1"/>
    <xf numFmtId="0" fontId="39" fillId="43" borderId="0" xfId="46" applyFont="1" applyFill="1"/>
    <xf numFmtId="0" fontId="43" fillId="0" borderId="0" xfId="0" applyFont="1"/>
    <xf numFmtId="0" fontId="50" fillId="43" borderId="16" xfId="46" applyFont="1" applyFill="1" applyBorder="1" applyAlignment="1" applyProtection="1">
      <alignment horizontal="center" vertical="center"/>
      <protection locked="0"/>
    </xf>
    <xf numFmtId="174" fontId="56" fillId="2" borderId="0" xfId="51" applyNumberFormat="1" applyFont="1" applyFill="1" applyBorder="1" applyAlignment="1" applyProtection="1">
      <alignment horizontal="right" vertical="center"/>
      <protection locked="0"/>
    </xf>
    <xf numFmtId="174" fontId="56" fillId="2" borderId="0" xfId="51" applyNumberFormat="1" applyFont="1" applyFill="1" applyBorder="1" applyAlignment="1">
      <alignment horizontal="right" vertical="center"/>
    </xf>
    <xf numFmtId="174" fontId="55" fillId="44" borderId="3" xfId="51" applyNumberFormat="1" applyFont="1" applyFill="1" applyBorder="1" applyAlignment="1">
      <alignment horizontal="right" vertical="center"/>
    </xf>
    <xf numFmtId="174" fontId="56" fillId="2" borderId="58" xfId="51" applyNumberFormat="1" applyFont="1" applyFill="1" applyBorder="1" applyAlignment="1">
      <alignment horizontal="right" vertical="center"/>
    </xf>
    <xf numFmtId="174" fontId="55" fillId="44" borderId="61" xfId="51" applyNumberFormat="1" applyFont="1" applyFill="1" applyBorder="1" applyAlignment="1">
      <alignment horizontal="right" vertical="center"/>
    </xf>
    <xf numFmtId="0" fontId="44" fillId="43" borderId="11" xfId="46" applyFont="1" applyFill="1" applyBorder="1" applyAlignment="1" applyProtection="1">
      <alignment horizontal="center" vertical="center"/>
      <protection locked="0"/>
    </xf>
    <xf numFmtId="174" fontId="55" fillId="44" borderId="18" xfId="51" applyNumberFormat="1" applyFont="1" applyFill="1" applyBorder="1" applyAlignment="1">
      <alignment horizontal="right" vertical="center"/>
    </xf>
    <xf numFmtId="174" fontId="55" fillId="44" borderId="36" xfId="51" applyNumberFormat="1" applyFont="1" applyFill="1" applyBorder="1" applyAlignment="1">
      <alignment horizontal="right" vertical="center"/>
    </xf>
    <xf numFmtId="0" fontId="44" fillId="43" borderId="16" xfId="46" applyFont="1" applyFill="1" applyBorder="1" applyAlignment="1" applyProtection="1">
      <alignment horizontal="center" vertical="center"/>
      <protection locked="0"/>
    </xf>
    <xf numFmtId="0" fontId="51" fillId="43" borderId="16" xfId="46" applyFont="1" applyFill="1" applyBorder="1" applyAlignment="1" applyProtection="1">
      <alignment horizontal="center" vertical="center"/>
      <protection locked="0"/>
    </xf>
    <xf numFmtId="0" fontId="49" fillId="43" borderId="16" xfId="46" applyFont="1" applyFill="1" applyBorder="1" applyAlignment="1" applyProtection="1">
      <alignment horizontal="center" vertical="center"/>
      <protection locked="0"/>
    </xf>
    <xf numFmtId="0" fontId="44" fillId="43" borderId="16" xfId="46" applyFont="1" applyFill="1" applyBorder="1" applyAlignment="1">
      <alignment horizontal="center" vertical="center"/>
    </xf>
    <xf numFmtId="0" fontId="51" fillId="43" borderId="2" xfId="46" applyFont="1" applyFill="1" applyBorder="1" applyAlignment="1" applyProtection="1">
      <alignment horizontal="center" vertical="center"/>
      <protection locked="0"/>
    </xf>
    <xf numFmtId="166" fontId="7" fillId="3" borderId="16" xfId="0" applyNumberFormat="1" applyFont="1" applyFill="1" applyBorder="1" applyAlignment="1" applyProtection="1">
      <alignment horizontal="center" vertical="top" wrapText="1"/>
    </xf>
    <xf numFmtId="166" fontId="7" fillId="3" borderId="3" xfId="0" applyNumberFormat="1" applyFont="1" applyFill="1" applyBorder="1" applyAlignment="1" applyProtection="1">
      <alignment horizontal="center" vertical="top" wrapText="1"/>
    </xf>
    <xf numFmtId="166" fontId="7" fillId="3" borderId="0" xfId="0" applyNumberFormat="1" applyFont="1" applyFill="1" applyBorder="1" applyAlignment="1" applyProtection="1">
      <alignment horizontal="center" vertical="top" wrapText="1"/>
    </xf>
    <xf numFmtId="165" fontId="7" fillId="2" borderId="24" xfId="0" applyNumberFormat="1" applyFont="1" applyFill="1" applyBorder="1" applyAlignment="1" applyProtection="1">
      <alignment horizontal="center" wrapText="1"/>
    </xf>
    <xf numFmtId="2" fontId="7" fillId="2" borderId="10" xfId="0" applyNumberFormat="1" applyFont="1" applyFill="1" applyBorder="1" applyAlignment="1" applyProtection="1">
      <alignment horizontal="center" vertical="top" wrapText="1"/>
    </xf>
    <xf numFmtId="0" fontId="7" fillId="2" borderId="36" xfId="0" applyFont="1" applyFill="1" applyBorder="1" applyAlignment="1" applyProtection="1">
      <alignment horizontal="center" vertical="top" wrapText="1"/>
    </xf>
    <xf numFmtId="0" fontId="7" fillId="2" borderId="71" xfId="0" applyFont="1" applyFill="1" applyBorder="1" applyAlignment="1" applyProtection="1">
      <alignment horizontal="center" vertical="top" wrapText="1"/>
    </xf>
    <xf numFmtId="165" fontId="7" fillId="2" borderId="73" xfId="0" applyNumberFormat="1" applyFont="1" applyFill="1" applyBorder="1" applyAlignment="1" applyProtection="1">
      <alignment horizontal="center" vertical="top" wrapText="1"/>
    </xf>
    <xf numFmtId="164" fontId="7" fillId="2" borderId="72" xfId="0" applyNumberFormat="1" applyFont="1" applyFill="1" applyBorder="1" applyAlignment="1" applyProtection="1">
      <alignment horizontal="center" vertical="top" wrapText="1"/>
    </xf>
    <xf numFmtId="0" fontId="7" fillId="2" borderId="74" xfId="0" applyFont="1" applyFill="1" applyBorder="1" applyAlignment="1" applyProtection="1">
      <alignment horizontal="center" vertical="top" wrapText="1"/>
    </xf>
    <xf numFmtId="165" fontId="7" fillId="2" borderId="76" xfId="0" applyNumberFormat="1" applyFont="1" applyFill="1" applyBorder="1" applyAlignment="1" applyProtection="1">
      <alignment horizontal="center" vertical="top" wrapText="1"/>
    </xf>
    <xf numFmtId="3" fontId="7" fillId="2" borderId="75"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wrapText="1"/>
    </xf>
    <xf numFmtId="3" fontId="7" fillId="2" borderId="8" xfId="0" applyNumberFormat="1" applyFont="1" applyFill="1" applyBorder="1" applyAlignment="1" applyProtection="1">
      <alignment horizontal="center" vertical="top" wrapText="1"/>
    </xf>
    <xf numFmtId="165" fontId="7" fillId="2" borderId="9"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wrapText="1"/>
    </xf>
    <xf numFmtId="0" fontId="8" fillId="2" borderId="5" xfId="0" applyFont="1" applyFill="1" applyBorder="1" applyAlignment="1" applyProtection="1">
      <alignment horizontal="center" vertical="top" wrapText="1"/>
    </xf>
    <xf numFmtId="0" fontId="8" fillId="2" borderId="13" xfId="0" applyFont="1" applyFill="1" applyBorder="1" applyAlignment="1" applyProtection="1">
      <alignment horizontal="center" vertical="top" wrapText="1"/>
    </xf>
    <xf numFmtId="0" fontId="8" fillId="2" borderId="6" xfId="0" applyFont="1" applyFill="1" applyBorder="1" applyAlignment="1" applyProtection="1">
      <alignment horizontal="center" vertical="top" wrapText="1"/>
    </xf>
    <xf numFmtId="3" fontId="8" fillId="2" borderId="52" xfId="0" applyNumberFormat="1" applyFont="1" applyFill="1" applyBorder="1" applyAlignment="1" applyProtection="1">
      <alignment horizontal="center" vertical="top" wrapText="1"/>
    </xf>
    <xf numFmtId="164" fontId="8" fillId="2" borderId="21" xfId="0" applyNumberFormat="1" applyFont="1" applyFill="1" applyBorder="1" applyAlignment="1" applyProtection="1">
      <alignment horizontal="center" vertical="top" wrapText="1"/>
    </xf>
    <xf numFmtId="165" fontId="8" fillId="2" borderId="77" xfId="0" applyNumberFormat="1" applyFont="1" applyFill="1" applyBorder="1" applyAlignment="1" applyProtection="1">
      <alignment horizontal="center" vertical="top" wrapText="1"/>
    </xf>
    <xf numFmtId="3" fontId="8" fillId="2" borderId="74" xfId="0" applyNumberFormat="1" applyFont="1" applyFill="1" applyBorder="1" applyAlignment="1" applyProtection="1">
      <alignment horizontal="center" vertical="top" wrapText="1"/>
    </xf>
    <xf numFmtId="164" fontId="8" fillId="2" borderId="75" xfId="0" applyNumberFormat="1" applyFont="1" applyFill="1" applyBorder="1" applyAlignment="1" applyProtection="1">
      <alignment horizontal="center" vertical="top" wrapText="1"/>
    </xf>
    <xf numFmtId="165" fontId="8" fillId="2" borderId="76" xfId="0" applyNumberFormat="1" applyFont="1" applyFill="1" applyBorder="1" applyAlignment="1" applyProtection="1">
      <alignment horizontal="center" vertical="top" wrapText="1"/>
    </xf>
    <xf numFmtId="2" fontId="58" fillId="2" borderId="11" xfId="0" applyNumberFormat="1" applyFont="1" applyFill="1" applyBorder="1" applyAlignment="1" applyProtection="1">
      <alignment horizontal="center" vertical="center"/>
      <protection locked="0"/>
    </xf>
    <xf numFmtId="2" fontId="58" fillId="2" borderId="18" xfId="0" applyNumberFormat="1" applyFont="1" applyFill="1" applyBorder="1" applyAlignment="1" applyProtection="1">
      <alignment horizontal="center" vertical="center"/>
      <protection locked="0"/>
    </xf>
    <xf numFmtId="2" fontId="58" fillId="2" borderId="18" xfId="0" applyNumberFormat="1" applyFont="1" applyFill="1" applyBorder="1" applyAlignment="1">
      <alignment horizontal="center" vertical="center"/>
    </xf>
    <xf numFmtId="2" fontId="58" fillId="44" borderId="18" xfId="0" applyNumberFormat="1" applyFont="1" applyFill="1" applyBorder="1" applyAlignment="1" applyProtection="1">
      <alignment horizontal="center" vertical="center"/>
      <protection locked="0"/>
    </xf>
    <xf numFmtId="170" fontId="43" fillId="0" borderId="18" xfId="52" applyNumberFormat="1" applyFont="1" applyFill="1" applyBorder="1" applyAlignment="1" applyProtection="1">
      <alignment horizontal="center" vertical="center"/>
      <protection locked="0"/>
    </xf>
    <xf numFmtId="177" fontId="46" fillId="0" borderId="23" xfId="52" applyNumberFormat="1" applyFont="1" applyFill="1" applyBorder="1" applyAlignment="1" applyProtection="1">
      <alignment horizontal="center" vertical="center"/>
      <protection locked="0"/>
    </xf>
    <xf numFmtId="0" fontId="58" fillId="2" borderId="0" xfId="0" applyFont="1" applyFill="1" applyBorder="1" applyAlignment="1" applyProtection="1">
      <alignment horizontal="center" vertical="center"/>
      <protection locked="0"/>
    </xf>
    <xf numFmtId="0" fontId="59" fillId="2" borderId="0" xfId="0" applyFont="1" applyFill="1" applyBorder="1" applyAlignment="1">
      <alignment horizontal="center" vertical="center"/>
    </xf>
    <xf numFmtId="2" fontId="60" fillId="44" borderId="11" xfId="0" applyNumberFormat="1" applyFont="1" applyFill="1" applyBorder="1" applyAlignment="1">
      <alignment horizontal="center" vertical="center"/>
    </xf>
    <xf numFmtId="176" fontId="58" fillId="2" borderId="18" xfId="51" applyFont="1" applyFill="1" applyBorder="1" applyAlignment="1">
      <alignment horizontal="center" vertical="center"/>
    </xf>
    <xf numFmtId="2" fontId="58" fillId="2" borderId="0" xfId="0" applyNumberFormat="1" applyFont="1" applyFill="1" applyBorder="1" applyAlignment="1" applyProtection="1">
      <alignment horizontal="center" vertical="center"/>
      <protection locked="0"/>
    </xf>
    <xf numFmtId="0" fontId="59" fillId="2" borderId="0" xfId="0" applyFont="1" applyFill="1" applyAlignment="1">
      <alignment vertical="center"/>
    </xf>
    <xf numFmtId="171" fontId="61" fillId="2" borderId="0" xfId="52" applyNumberFormat="1" applyFont="1" applyFill="1" applyAlignment="1">
      <alignment vertical="center"/>
    </xf>
    <xf numFmtId="171" fontId="59" fillId="2" borderId="0" xfId="52" applyNumberFormat="1" applyFont="1" applyFill="1" applyAlignment="1">
      <alignment vertical="center"/>
    </xf>
    <xf numFmtId="2" fontId="60" fillId="2" borderId="0" xfId="0" applyNumberFormat="1" applyFont="1" applyFill="1" applyBorder="1" applyAlignment="1">
      <alignment horizontal="center" vertical="center"/>
    </xf>
    <xf numFmtId="10" fontId="62" fillId="2" borderId="25" xfId="0" applyNumberFormat="1" applyFont="1" applyFill="1" applyBorder="1" applyAlignment="1">
      <alignment horizontal="center" vertical="center"/>
    </xf>
    <xf numFmtId="0" fontId="58" fillId="2" borderId="0" xfId="0" applyFont="1" applyFill="1" applyBorder="1" applyAlignment="1">
      <alignment horizontal="center" vertical="center"/>
    </xf>
    <xf numFmtId="10" fontId="58" fillId="2" borderId="0" xfId="52" applyNumberFormat="1" applyFont="1" applyFill="1" applyBorder="1" applyAlignment="1">
      <alignment horizontal="center" vertical="center"/>
    </xf>
    <xf numFmtId="171" fontId="63" fillId="2" borderId="0" xfId="52" applyNumberFormat="1" applyFont="1" applyFill="1" applyBorder="1" applyAlignment="1">
      <alignment horizontal="center" vertical="center"/>
    </xf>
    <xf numFmtId="171" fontId="58" fillId="2" borderId="0" xfId="52" applyNumberFormat="1" applyFont="1" applyFill="1" applyBorder="1" applyAlignment="1">
      <alignment horizontal="center" vertical="center"/>
    </xf>
    <xf numFmtId="172" fontId="59" fillId="2" borderId="0" xfId="0" applyNumberFormat="1" applyFont="1" applyFill="1" applyBorder="1" applyAlignment="1">
      <alignment horizontal="center" vertical="center"/>
    </xf>
    <xf numFmtId="0" fontId="58" fillId="44" borderId="0" xfId="0" applyFont="1" applyFill="1" applyBorder="1" applyAlignment="1" applyProtection="1">
      <alignment horizontal="center" vertical="center"/>
      <protection locked="0"/>
    </xf>
    <xf numFmtId="171" fontId="63" fillId="44" borderId="0" xfId="52" applyNumberFormat="1" applyFont="1" applyFill="1" applyBorder="1" applyAlignment="1" applyProtection="1">
      <alignment horizontal="center" vertical="center"/>
      <protection locked="0"/>
    </xf>
    <xf numFmtId="0" fontId="59" fillId="2" borderId="0" xfId="0" applyFont="1" applyFill="1" applyBorder="1" applyAlignment="1">
      <alignment vertical="center"/>
    </xf>
    <xf numFmtId="0" fontId="59" fillId="44" borderId="0" xfId="0" applyFont="1" applyFill="1" applyBorder="1" applyAlignment="1">
      <alignment horizontal="center" vertical="center"/>
    </xf>
    <xf numFmtId="171" fontId="59" fillId="44" borderId="0" xfId="52" applyNumberFormat="1" applyFont="1" applyFill="1" applyBorder="1" applyAlignment="1">
      <alignment horizontal="center" vertical="center"/>
    </xf>
    <xf numFmtId="0" fontId="58" fillId="44" borderId="0" xfId="0" applyFont="1" applyFill="1" applyBorder="1" applyAlignment="1">
      <alignment horizontal="center" vertical="center"/>
    </xf>
    <xf numFmtId="2" fontId="58" fillId="2" borderId="53" xfId="0" applyNumberFormat="1" applyFont="1" applyFill="1" applyBorder="1" applyAlignment="1">
      <alignment horizontal="center" vertical="center"/>
    </xf>
    <xf numFmtId="2" fontId="58" fillId="2" borderId="54" xfId="0" applyNumberFormat="1" applyFont="1" applyFill="1" applyBorder="1" applyAlignment="1">
      <alignment horizontal="center" vertical="center"/>
    </xf>
    <xf numFmtId="2" fontId="58" fillId="44" borderId="54" xfId="0" applyNumberFormat="1" applyFont="1" applyFill="1" applyBorder="1" applyAlignment="1">
      <alignment horizontal="center" vertical="center"/>
    </xf>
    <xf numFmtId="170" fontId="58" fillId="2" borderId="54" xfId="52" applyNumberFormat="1" applyFont="1" applyFill="1" applyBorder="1" applyAlignment="1">
      <alignment horizontal="center" vertical="center"/>
    </xf>
    <xf numFmtId="178" fontId="58" fillId="2" borderId="55" xfId="52" applyNumberFormat="1" applyFont="1" applyFill="1" applyBorder="1" applyAlignment="1">
      <alignment horizontal="center" vertical="center"/>
    </xf>
    <xf numFmtId="172" fontId="58" fillId="2" borderId="0" xfId="0" applyNumberFormat="1" applyFont="1" applyFill="1" applyBorder="1" applyAlignment="1" applyProtection="1">
      <alignment horizontal="center" vertical="center"/>
      <protection locked="0"/>
    </xf>
    <xf numFmtId="171" fontId="58" fillId="2" borderId="55" xfId="52" applyNumberFormat="1" applyFont="1" applyFill="1" applyBorder="1" applyAlignment="1">
      <alignment horizontal="center" vertical="center"/>
    </xf>
    <xf numFmtId="2" fontId="58" fillId="44" borderId="56" xfId="0" applyNumberFormat="1" applyFont="1" applyFill="1" applyBorder="1" applyAlignment="1">
      <alignment horizontal="center" vertical="center"/>
    </xf>
    <xf numFmtId="0" fontId="59" fillId="2" borderId="0" xfId="0" applyFont="1" applyFill="1"/>
    <xf numFmtId="170" fontId="58" fillId="2" borderId="53" xfId="52" applyNumberFormat="1" applyFont="1" applyFill="1" applyBorder="1" applyAlignment="1">
      <alignment horizontal="center" vertical="center"/>
    </xf>
    <xf numFmtId="2" fontId="58" fillId="2" borderId="57" xfId="0" applyNumberFormat="1" applyFont="1" applyFill="1" applyBorder="1" applyAlignment="1">
      <alignment horizontal="center" vertical="center"/>
    </xf>
    <xf numFmtId="2" fontId="58" fillId="2" borderId="58" xfId="0" applyNumberFormat="1" applyFont="1" applyFill="1" applyBorder="1" applyAlignment="1">
      <alignment horizontal="center" vertical="center"/>
    </xf>
    <xf numFmtId="2" fontId="58" fillId="44" borderId="58" xfId="0" applyNumberFormat="1" applyFont="1" applyFill="1" applyBorder="1" applyAlignment="1">
      <alignment horizontal="center" vertical="center"/>
    </xf>
    <xf numFmtId="170" fontId="58" fillId="2" borderId="58" xfId="52" applyNumberFormat="1" applyFont="1" applyFill="1" applyBorder="1" applyAlignment="1">
      <alignment horizontal="center" vertical="center"/>
    </xf>
    <xf numFmtId="178" fontId="63" fillId="2" borderId="59" xfId="52" applyNumberFormat="1" applyFont="1" applyFill="1" applyBorder="1" applyAlignment="1">
      <alignment horizontal="center" vertical="center"/>
    </xf>
    <xf numFmtId="171" fontId="63" fillId="2" borderId="59" xfId="52" applyNumberFormat="1" applyFont="1" applyFill="1" applyBorder="1" applyAlignment="1">
      <alignment horizontal="center" vertical="center"/>
    </xf>
    <xf numFmtId="2" fontId="58" fillId="44" borderId="60" xfId="0" applyNumberFormat="1" applyFont="1" applyFill="1" applyBorder="1" applyAlignment="1">
      <alignment horizontal="center" vertical="center"/>
    </xf>
    <xf numFmtId="170" fontId="58" fillId="2" borderId="57" xfId="52" applyNumberFormat="1" applyFont="1" applyFill="1" applyBorder="1" applyAlignment="1">
      <alignment horizontal="center" vertical="center"/>
    </xf>
    <xf numFmtId="2" fontId="58" fillId="44" borderId="61" xfId="0" applyNumberFormat="1" applyFont="1" applyFill="1" applyBorder="1" applyAlignment="1">
      <alignment horizontal="center" vertical="center"/>
    </xf>
    <xf numFmtId="2" fontId="58" fillId="2" borderId="57" xfId="0" applyNumberFormat="1" applyFont="1" applyFill="1" applyBorder="1" applyAlignment="1" applyProtection="1">
      <alignment horizontal="center" vertical="center"/>
      <protection locked="0"/>
    </xf>
    <xf numFmtId="2" fontId="58" fillId="2" borderId="58" xfId="0" applyNumberFormat="1" applyFont="1" applyFill="1" applyBorder="1" applyAlignment="1" applyProtection="1">
      <alignment horizontal="center" vertical="center"/>
      <protection locked="0"/>
    </xf>
    <xf numFmtId="2" fontId="58" fillId="44" borderId="58" xfId="0" applyNumberFormat="1" applyFont="1" applyFill="1" applyBorder="1" applyAlignment="1" applyProtection="1">
      <alignment horizontal="center" vertical="center"/>
      <protection locked="0"/>
    </xf>
    <xf numFmtId="172" fontId="58" fillId="2" borderId="0" xfId="0" applyNumberFormat="1" applyFont="1" applyFill="1" applyBorder="1" applyAlignment="1">
      <alignment horizontal="center" vertical="center"/>
    </xf>
    <xf numFmtId="179" fontId="58" fillId="2" borderId="58" xfId="52" applyNumberFormat="1" applyFont="1" applyFill="1" applyBorder="1" applyAlignment="1">
      <alignment horizontal="center" vertical="center"/>
    </xf>
    <xf numFmtId="2" fontId="58" fillId="45" borderId="57" xfId="0" applyNumberFormat="1" applyFont="1" applyFill="1" applyBorder="1" applyAlignment="1">
      <alignment horizontal="center" vertical="center"/>
    </xf>
    <xf numFmtId="2" fontId="58" fillId="45" borderId="58" xfId="0" applyNumberFormat="1" applyFont="1" applyFill="1" applyBorder="1" applyAlignment="1" applyProtection="1">
      <alignment horizontal="center" vertical="center"/>
      <protection locked="0"/>
    </xf>
    <xf numFmtId="2" fontId="58" fillId="45" borderId="58" xfId="0" applyNumberFormat="1" applyFont="1" applyFill="1" applyBorder="1" applyAlignment="1">
      <alignment horizontal="center" vertical="center"/>
    </xf>
    <xf numFmtId="170" fontId="58" fillId="45" borderId="58" xfId="52" applyNumberFormat="1" applyFont="1" applyFill="1" applyBorder="1" applyAlignment="1">
      <alignment horizontal="center" vertical="center"/>
    </xf>
    <xf numFmtId="178" fontId="63" fillId="45" borderId="59" xfId="52" applyNumberFormat="1" applyFont="1" applyFill="1" applyBorder="1" applyAlignment="1">
      <alignment horizontal="center" vertical="center"/>
    </xf>
    <xf numFmtId="171" fontId="63" fillId="45" borderId="59" xfId="52" applyNumberFormat="1" applyFont="1" applyFill="1" applyBorder="1" applyAlignment="1">
      <alignment horizontal="center" vertical="center"/>
    </xf>
    <xf numFmtId="2" fontId="58" fillId="45" borderId="61" xfId="0" applyNumberFormat="1" applyFont="1" applyFill="1" applyBorder="1" applyAlignment="1">
      <alignment horizontal="center" vertical="center"/>
    </xf>
    <xf numFmtId="170" fontId="58" fillId="45" borderId="57" xfId="52" applyNumberFormat="1" applyFont="1" applyFill="1" applyBorder="1" applyAlignment="1">
      <alignment horizontal="center" vertical="center"/>
    </xf>
    <xf numFmtId="2" fontId="58" fillId="45" borderId="62" xfId="0" applyNumberFormat="1" applyFont="1" applyFill="1" applyBorder="1" applyAlignment="1" applyProtection="1">
      <alignment horizontal="center" vertical="center"/>
      <protection locked="0"/>
    </xf>
    <xf numFmtId="2" fontId="58" fillId="45" borderId="63" xfId="0" applyNumberFormat="1" applyFont="1" applyFill="1" applyBorder="1" applyAlignment="1" applyProtection="1">
      <alignment horizontal="center" vertical="center"/>
      <protection locked="0"/>
    </xf>
    <xf numFmtId="170" fontId="58" fillId="45" borderId="63" xfId="52" applyNumberFormat="1" applyFont="1" applyFill="1" applyBorder="1" applyAlignment="1">
      <alignment horizontal="center" vertical="center"/>
    </xf>
    <xf numFmtId="178" fontId="63" fillId="45" borderId="64" xfId="52" applyNumberFormat="1" applyFont="1" applyFill="1" applyBorder="1" applyAlignment="1">
      <alignment horizontal="center" vertical="center"/>
    </xf>
    <xf numFmtId="171" fontId="63" fillId="45" borderId="64" xfId="52" applyNumberFormat="1" applyFont="1" applyFill="1" applyBorder="1" applyAlignment="1">
      <alignment horizontal="center" vertical="center"/>
    </xf>
    <xf numFmtId="2" fontId="58" fillId="45" borderId="65" xfId="0" applyNumberFormat="1" applyFont="1" applyFill="1" applyBorder="1" applyAlignment="1">
      <alignment horizontal="center" vertical="center"/>
    </xf>
    <xf numFmtId="170" fontId="58" fillId="45" borderId="62" xfId="52" applyNumberFormat="1" applyFont="1" applyFill="1" applyBorder="1" applyAlignment="1">
      <alignment horizontal="center" vertical="center"/>
    </xf>
    <xf numFmtId="180" fontId="44" fillId="0" borderId="0" xfId="51" applyNumberFormat="1" applyFont="1" applyFill="1" applyBorder="1" applyAlignment="1">
      <alignment horizontal="right"/>
    </xf>
    <xf numFmtId="181" fontId="44" fillId="0" borderId="0" xfId="51" applyNumberFormat="1" applyFont="1" applyFill="1" applyBorder="1" applyAlignment="1">
      <alignment horizontal="right"/>
    </xf>
    <xf numFmtId="174" fontId="56" fillId="45" borderId="3" xfId="51" applyNumberFormat="1" applyFont="1" applyFill="1" applyBorder="1" applyAlignment="1">
      <alignment horizontal="right" vertical="center"/>
    </xf>
    <xf numFmtId="180" fontId="44" fillId="0" borderId="57" xfId="51" applyNumberFormat="1" applyFont="1" applyFill="1" applyBorder="1" applyAlignment="1">
      <alignment horizontal="right"/>
    </xf>
    <xf numFmtId="181" fontId="44" fillId="0" borderId="58" xfId="51" applyNumberFormat="1" applyFont="1" applyFill="1" applyBorder="1" applyAlignment="1">
      <alignment horizontal="right"/>
    </xf>
    <xf numFmtId="174" fontId="56" fillId="45" borderId="61" xfId="51" applyNumberFormat="1" applyFont="1" applyFill="1" applyBorder="1" applyAlignment="1">
      <alignment horizontal="right" vertical="center"/>
    </xf>
    <xf numFmtId="180" fontId="44" fillId="44" borderId="11" xfId="51" applyNumberFormat="1" applyFont="1" applyFill="1" applyBorder="1" applyAlignment="1">
      <alignment horizontal="right"/>
    </xf>
    <xf numFmtId="181" fontId="44" fillId="44" borderId="18" xfId="51" applyNumberFormat="1" applyFont="1" applyFill="1" applyBorder="1" applyAlignment="1">
      <alignment horizontal="right"/>
    </xf>
    <xf numFmtId="174" fontId="55" fillId="45" borderId="36" xfId="51" applyNumberFormat="1" applyFont="1" applyFill="1" applyBorder="1" applyAlignment="1">
      <alignment horizontal="right" vertical="center"/>
    </xf>
    <xf numFmtId="181" fontId="44" fillId="0" borderId="0" xfId="52" applyNumberFormat="1" applyFont="1" applyFill="1" applyBorder="1"/>
    <xf numFmtId="174" fontId="56" fillId="45" borderId="3" xfId="51" applyNumberFormat="1" applyFont="1" applyFill="1" applyBorder="1" applyAlignment="1" applyProtection="1">
      <alignment horizontal="right" vertical="center"/>
      <protection locked="0"/>
    </xf>
    <xf numFmtId="180" fontId="44" fillId="0" borderId="58" xfId="51" applyNumberFormat="1" applyFont="1" applyFill="1" applyBorder="1" applyAlignment="1">
      <alignment horizontal="right"/>
    </xf>
    <xf numFmtId="181" fontId="44" fillId="0" borderId="58" xfId="52" applyNumberFormat="1" applyFont="1" applyFill="1" applyBorder="1"/>
    <xf numFmtId="180" fontId="44" fillId="44" borderId="18" xfId="51" applyNumberFormat="1" applyFont="1" applyFill="1" applyBorder="1" applyAlignment="1">
      <alignment horizontal="right"/>
    </xf>
    <xf numFmtId="181" fontId="44" fillId="44" borderId="18" xfId="52" applyNumberFormat="1" applyFont="1" applyFill="1" applyBorder="1"/>
    <xf numFmtId="175" fontId="57" fillId="44" borderId="18" xfId="0" applyNumberFormat="1" applyFont="1" applyFill="1" applyBorder="1" applyAlignment="1" applyProtection="1">
      <alignment horizontal="center" vertical="center"/>
      <protection locked="0"/>
    </xf>
    <xf numFmtId="175" fontId="57" fillId="44" borderId="36" xfId="0" applyNumberFormat="1" applyFont="1" applyFill="1" applyBorder="1" applyAlignment="1" applyProtection="1">
      <alignment horizontal="center" vertical="center"/>
      <protection locked="0"/>
    </xf>
    <xf numFmtId="181" fontId="44" fillId="44" borderId="23" xfId="52" applyNumberFormat="1" applyFont="1" applyFill="1" applyBorder="1"/>
    <xf numFmtId="175" fontId="57" fillId="45" borderId="36" xfId="0" applyNumberFormat="1" applyFont="1" applyFill="1" applyBorder="1" applyAlignment="1" applyProtection="1">
      <alignment horizontal="center" vertical="center"/>
      <protection locked="0"/>
    </xf>
    <xf numFmtId="2" fontId="56" fillId="2" borderId="18" xfId="51" applyNumberFormat="1" applyFont="1" applyFill="1" applyBorder="1" applyAlignment="1">
      <alignment horizontal="right" vertical="center"/>
    </xf>
    <xf numFmtId="2" fontId="55" fillId="2" borderId="36" xfId="51" applyNumberFormat="1" applyFont="1" applyFill="1" applyBorder="1" applyAlignment="1">
      <alignment horizontal="right" vertical="center"/>
    </xf>
    <xf numFmtId="0" fontId="54" fillId="0" borderId="18" xfId="50" applyBorder="1"/>
    <xf numFmtId="171" fontId="0" fillId="0" borderId="23" xfId="52" applyNumberFormat="1" applyFont="1" applyBorder="1"/>
    <xf numFmtId="2" fontId="56" fillId="45" borderId="3" xfId="51" applyNumberFormat="1" applyFont="1" applyFill="1" applyBorder="1" applyAlignment="1">
      <alignment horizontal="right" vertical="center"/>
    </xf>
    <xf numFmtId="2" fontId="0" fillId="0" borderId="0" xfId="0" applyNumberFormat="1" applyBorder="1"/>
    <xf numFmtId="0" fontId="52" fillId="2" borderId="0" xfId="46" applyFont="1" applyFill="1" applyBorder="1" applyAlignment="1">
      <alignment horizontal="center" vertical="center"/>
    </xf>
    <xf numFmtId="174" fontId="55" fillId="45" borderId="1" xfId="51" applyNumberFormat="1" applyFont="1" applyFill="1" applyBorder="1" applyAlignment="1">
      <alignment horizontal="right" vertical="center"/>
    </xf>
    <xf numFmtId="174" fontId="56" fillId="45" borderId="1" xfId="51" applyNumberFormat="1" applyFont="1" applyFill="1" applyBorder="1" applyAlignment="1">
      <alignment horizontal="right" vertical="center"/>
    </xf>
    <xf numFmtId="174" fontId="56" fillId="45" borderId="4" xfId="51" applyNumberFormat="1" applyFont="1" applyFill="1" applyBorder="1" applyAlignment="1">
      <alignment horizontal="right" vertical="center"/>
    </xf>
    <xf numFmtId="174" fontId="55" fillId="45" borderId="2" xfId="51" applyNumberFormat="1" applyFont="1" applyFill="1" applyBorder="1" applyAlignment="1">
      <alignment horizontal="right" vertical="center"/>
    </xf>
    <xf numFmtId="174" fontId="56" fillId="45" borderId="36" xfId="51" applyNumberFormat="1" applyFont="1" applyFill="1" applyBorder="1" applyAlignment="1" applyProtection="1">
      <alignment horizontal="right" vertical="center"/>
      <protection locked="0"/>
    </xf>
    <xf numFmtId="174" fontId="56" fillId="45" borderId="1" xfId="51" applyNumberFormat="1" applyFont="1" applyFill="1" applyBorder="1" applyAlignment="1" applyProtection="1">
      <alignment horizontal="right" vertical="center"/>
      <protection locked="0"/>
    </xf>
    <xf numFmtId="174" fontId="56" fillId="45" borderId="2" xfId="51" applyNumberFormat="1" applyFont="1" applyFill="1" applyBorder="1" applyAlignment="1">
      <alignment horizontal="right" vertical="center"/>
    </xf>
    <xf numFmtId="4" fontId="53" fillId="38" borderId="39" xfId="42" applyNumberFormat="1" applyFont="1" applyFill="1" applyBorder="1" applyAlignment="1" applyProtection="1">
      <alignment horizontal="center" wrapText="1"/>
      <protection locked="0"/>
    </xf>
    <xf numFmtId="10" fontId="53" fillId="38" borderId="39" xfId="42" applyNumberFormat="1" applyFont="1" applyFill="1" applyBorder="1" applyAlignment="1" applyProtection="1">
      <alignment horizontal="center" wrapText="1"/>
      <protection locked="0"/>
    </xf>
    <xf numFmtId="0" fontId="49" fillId="43" borderId="69" xfId="46" applyFont="1" applyFill="1" applyBorder="1" applyAlignment="1">
      <alignment horizontal="center" vertical="center"/>
    </xf>
    <xf numFmtId="0" fontId="39" fillId="43" borderId="70" xfId="46" applyFont="1" applyFill="1" applyBorder="1" applyAlignment="1">
      <alignment horizontal="center" vertical="center"/>
    </xf>
    <xf numFmtId="0" fontId="44" fillId="43" borderId="25" xfId="0" applyFont="1" applyFill="1" applyBorder="1" applyAlignment="1">
      <alignment horizontal="center" vertical="center"/>
    </xf>
    <xf numFmtId="0" fontId="44" fillId="43" borderId="26" xfId="0" applyFont="1" applyFill="1" applyBorder="1" applyAlignment="1">
      <alignment horizontal="center" vertical="center"/>
    </xf>
    <xf numFmtId="0" fontId="44" fillId="43" borderId="19" xfId="0" applyFont="1" applyFill="1" applyBorder="1" applyAlignment="1">
      <alignment horizontal="center" vertical="center"/>
    </xf>
    <xf numFmtId="0" fontId="44" fillId="43" borderId="20" xfId="0" applyFont="1" applyFill="1" applyBorder="1" applyAlignment="1">
      <alignment horizontal="center" vertical="center"/>
    </xf>
    <xf numFmtId="0" fontId="44" fillId="43" borderId="12" xfId="0" applyFont="1" applyFill="1" applyBorder="1" applyAlignment="1">
      <alignment horizontal="center" vertical="center"/>
    </xf>
    <xf numFmtId="0" fontId="44" fillId="43" borderId="15" xfId="46" applyFont="1" applyFill="1" applyBorder="1" applyAlignment="1">
      <alignment horizontal="center" vertical="center"/>
    </xf>
    <xf numFmtId="0" fontId="44" fillId="43" borderId="16" xfId="46" applyFont="1" applyFill="1" applyBorder="1" applyAlignment="1">
      <alignment horizontal="center" vertical="center"/>
    </xf>
    <xf numFmtId="0" fontId="48" fillId="43" borderId="0" xfId="46" applyFont="1" applyFill="1" applyAlignment="1">
      <alignment horizontal="center" vertical="center"/>
    </xf>
    <xf numFmtId="0" fontId="44" fillId="0" borderId="1" xfId="46" quotePrefix="1" applyFont="1" applyFill="1" applyBorder="1" applyAlignment="1">
      <alignment horizontal="center" vertical="center"/>
    </xf>
    <xf numFmtId="0" fontId="44" fillId="0" borderId="3" xfId="46" quotePrefix="1" applyFont="1" applyFill="1" applyBorder="1" applyAlignment="1">
      <alignment horizontal="center" vertical="center"/>
    </xf>
    <xf numFmtId="0" fontId="44" fillId="43" borderId="15" xfId="0" applyFont="1" applyFill="1" applyBorder="1" applyAlignment="1">
      <alignment horizontal="center" vertical="center"/>
    </xf>
    <xf numFmtId="0" fontId="44" fillId="43" borderId="17" xfId="0" applyFont="1" applyFill="1" applyBorder="1" applyAlignment="1">
      <alignment horizontal="center" vertical="center"/>
    </xf>
  </cellXfs>
  <cellStyles count="53">
    <cellStyle name="20 % – Poudarek1" xfId="16" builtinId="30" customBuiltin="1"/>
    <cellStyle name="20 % – Poudarek2" xfId="19" builtinId="34" customBuiltin="1"/>
    <cellStyle name="20 % – Poudarek3" xfId="22" builtinId="38" customBuiltin="1"/>
    <cellStyle name="20 % – Poudarek4" xfId="25" builtinId="42" customBuiltin="1"/>
    <cellStyle name="20 % – Poudarek5" xfId="28" builtinId="46" customBuiltin="1"/>
    <cellStyle name="20 % – Poudarek6" xfId="31" builtinId="50" customBuiltin="1"/>
    <cellStyle name="40 % – Poudarek1" xfId="17" builtinId="31" customBuiltin="1"/>
    <cellStyle name="40 % – Poudarek2" xfId="20" builtinId="35" customBuiltin="1"/>
    <cellStyle name="40 % – Poudarek3" xfId="23" builtinId="39" customBuiltin="1"/>
    <cellStyle name="40 % – Poudarek4" xfId="26" builtinId="43" customBuiltin="1"/>
    <cellStyle name="40 % – Poudarek5" xfId="29" builtinId="47" customBuiltin="1"/>
    <cellStyle name="40 % – Poudarek6" xfId="32" builtinId="51" customBuiltin="1"/>
    <cellStyle name="60 % – Poudarek1 2" xfId="34"/>
    <cellStyle name="60 % – Poudarek2 2" xfId="35"/>
    <cellStyle name="60 % – Poudarek3 2" xfId="36"/>
    <cellStyle name="60 % – Poudarek4 2" xfId="37"/>
    <cellStyle name="60 % – Poudarek5 2" xfId="38"/>
    <cellStyle name="60 % – Poudarek6 2" xfId="39"/>
    <cellStyle name="Dobro" xfId="5" builtinId="26" customBuiltin="1"/>
    <cellStyle name="Izhod" xfId="8" builtinId="21" customBuiltin="1"/>
    <cellStyle name="Naslov 1" xfId="1" builtinId="16" customBuiltin="1"/>
    <cellStyle name="Naslov 2" xfId="2" builtinId="17" customBuiltin="1"/>
    <cellStyle name="Naslov 3" xfId="3" builtinId="18" customBuiltin="1"/>
    <cellStyle name="Naslov 4" xfId="4" builtinId="19" customBuiltin="1"/>
    <cellStyle name="Naslov 5" xfId="41"/>
    <cellStyle name="Naslov 6" xfId="40"/>
    <cellStyle name="Navadno" xfId="0" builtinId="0"/>
    <cellStyle name="Navadno 2" xfId="42"/>
    <cellStyle name="Navadno 3" xfId="43"/>
    <cellStyle name="Navadno 4" xfId="33"/>
    <cellStyle name="Navadno_ca04-19" xfId="46"/>
    <cellStyle name="Nevtralno 2" xfId="44"/>
    <cellStyle name="Normal 2" xfId="50"/>
    <cellStyle name="Normal 7" xfId="49"/>
    <cellStyle name="Odstotek 3" xfId="47"/>
    <cellStyle name="Odstotek 5" xfId="52"/>
    <cellStyle name="Opomba 2" xfId="45"/>
    <cellStyle name="Opozorilo" xfId="12" builtinId="11" customBuiltin="1"/>
    <cellStyle name="Pojasnjevalno besedilo" xfId="13" builtinId="53" customBuiltin="1"/>
    <cellStyle name="Poudarek1" xfId="15" builtinId="29" customBuiltin="1"/>
    <cellStyle name="Poudarek2" xfId="18" builtinId="33" customBuiltin="1"/>
    <cellStyle name="Poudarek3" xfId="21" builtinId="37" customBuiltin="1"/>
    <cellStyle name="Poudarek4" xfId="24" builtinId="41" customBuiltin="1"/>
    <cellStyle name="Poudarek5" xfId="27" builtinId="45" customBuiltin="1"/>
    <cellStyle name="Poudarek6" xfId="30" builtinId="49" customBuiltin="1"/>
    <cellStyle name="Povezana celica" xfId="10" builtinId="24" customBuiltin="1"/>
    <cellStyle name="Preveri celico" xfId="11" builtinId="23" customBuiltin="1"/>
    <cellStyle name="Računanje" xfId="9" builtinId="22" customBuiltin="1"/>
    <cellStyle name="Slabo" xfId="6" builtinId="27" customBuiltin="1"/>
    <cellStyle name="Vejica 2" xfId="48"/>
    <cellStyle name="Vejica 4" xfId="51"/>
    <cellStyle name="Vnos" xfId="7" builtinId="20" customBuiltin="1"/>
    <cellStyle name="Vsota" xfId="14" builtinId="25" customBuiltin="1"/>
  </cellStyles>
  <dxfs count="34">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a:t>GIBANJE</a:t>
            </a:r>
            <a:r>
              <a:rPr lang="sl-SI" baseline="0"/>
              <a:t> CENE PO KATEGORIJI - RAZRED R3 2019/2020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lineChart>
        <c:grouping val="standard"/>
        <c:varyColors val="0"/>
        <c:ser>
          <c:idx val="0"/>
          <c:order val="0"/>
          <c:tx>
            <c:strRef>
              <c:f>'CENE PO TEDNIH'!$A$6</c:f>
              <c:strCache>
                <c:ptCount val="1"/>
                <c:pt idx="0">
                  <c:v>A - R3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f>'CENE PO TEDNIH'!$AS$4:$CS$5</c:f>
              <c:multiLvlStrCache>
                <c:ptCount val="53"/>
                <c:lvl>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lvl>
                <c:lvl>
                  <c:pt idx="9">
                    <c:v>2020</c:v>
                  </c:pt>
                </c:lvl>
              </c:multiLvlStrCache>
            </c:multiLvlStrRef>
          </c:cat>
          <c:val>
            <c:numRef>
              <c:f>'CENE PO TEDNIH'!$AS$6:$CS$6</c:f>
              <c:numCache>
                <c:formatCode>0.00</c:formatCode>
                <c:ptCount val="53"/>
                <c:pt idx="0">
                  <c:v>346.67</c:v>
                </c:pt>
                <c:pt idx="1">
                  <c:v>343.81</c:v>
                </c:pt>
                <c:pt idx="2">
                  <c:v>346.93</c:v>
                </c:pt>
                <c:pt idx="3">
                  <c:v>346.97</c:v>
                </c:pt>
                <c:pt idx="4">
                  <c:v>342.1</c:v>
                </c:pt>
                <c:pt idx="5">
                  <c:v>340.61</c:v>
                </c:pt>
                <c:pt idx="6">
                  <c:v>339.74</c:v>
                </c:pt>
                <c:pt idx="7">
                  <c:v>341.21</c:v>
                </c:pt>
                <c:pt idx="8">
                  <c:v>341.67</c:v>
                </c:pt>
                <c:pt idx="9">
                  <c:v>341.09</c:v>
                </c:pt>
                <c:pt idx="10">
                  <c:v>342</c:v>
                </c:pt>
                <c:pt idx="11">
                  <c:v>341.56</c:v>
                </c:pt>
                <c:pt idx="12">
                  <c:v>340.68</c:v>
                </c:pt>
                <c:pt idx="13">
                  <c:v>341.01</c:v>
                </c:pt>
                <c:pt idx="14">
                  <c:v>344.65</c:v>
                </c:pt>
                <c:pt idx="15">
                  <c:v>341.68</c:v>
                </c:pt>
                <c:pt idx="16">
                  <c:v>342.01</c:v>
                </c:pt>
                <c:pt idx="17">
                  <c:v>341.25</c:v>
                </c:pt>
                <c:pt idx="18">
                  <c:v>341.78</c:v>
                </c:pt>
                <c:pt idx="19">
                  <c:v>347.43</c:v>
                </c:pt>
                <c:pt idx="20">
                  <c:v>335.99</c:v>
                </c:pt>
                <c:pt idx="21">
                  <c:v>333.79</c:v>
                </c:pt>
                <c:pt idx="22">
                  <c:v>324.57</c:v>
                </c:pt>
                <c:pt idx="23">
                  <c:v>318.7</c:v>
                </c:pt>
                <c:pt idx="24">
                  <c:v>322.45999999999998</c:v>
                </c:pt>
                <c:pt idx="25">
                  <c:v>319.58999999999997</c:v>
                </c:pt>
                <c:pt idx="26">
                  <c:v>320.20999999999998</c:v>
                </c:pt>
                <c:pt idx="27">
                  <c:v>317.15999999999997</c:v>
                </c:pt>
                <c:pt idx="28">
                  <c:v>315.67</c:v>
                </c:pt>
                <c:pt idx="29">
                  <c:v>312.61</c:v>
                </c:pt>
                <c:pt idx="30">
                  <c:v>311.5</c:v>
                </c:pt>
                <c:pt idx="31">
                  <c:v>314.68</c:v>
                </c:pt>
                <c:pt idx="32">
                  <c:v>313.98</c:v>
                </c:pt>
                <c:pt idx="33">
                  <c:v>313.11</c:v>
                </c:pt>
                <c:pt idx="34">
                  <c:v>311.64999999999998</c:v>
                </c:pt>
                <c:pt idx="35">
                  <c:v>311.98</c:v>
                </c:pt>
                <c:pt idx="36">
                  <c:v>313.09999999999997</c:v>
                </c:pt>
                <c:pt idx="37">
                  <c:v>311.75</c:v>
                </c:pt>
                <c:pt idx="38">
                  <c:v>310.89</c:v>
                </c:pt>
                <c:pt idx="39">
                  <c:v>311.39999999999998</c:v>
                </c:pt>
                <c:pt idx="40">
                  <c:v>311.14</c:v>
                </c:pt>
                <c:pt idx="41">
                  <c:v>310.46999999999997</c:v>
                </c:pt>
                <c:pt idx="42">
                  <c:v>295.2</c:v>
                </c:pt>
                <c:pt idx="43">
                  <c:v>310.74</c:v>
                </c:pt>
                <c:pt idx="44">
                  <c:v>310.11</c:v>
                </c:pt>
                <c:pt idx="45">
                  <c:v>311.95</c:v>
                </c:pt>
                <c:pt idx="46">
                  <c:v>311.02999999999997</c:v>
                </c:pt>
                <c:pt idx="47">
                  <c:v>312.77</c:v>
                </c:pt>
                <c:pt idx="48">
                  <c:v>312.81</c:v>
                </c:pt>
                <c:pt idx="49">
                  <c:v>312.04000000000002</c:v>
                </c:pt>
                <c:pt idx="50">
                  <c:v>313.96999999999997</c:v>
                </c:pt>
                <c:pt idx="51">
                  <c:v>310.35000000000002</c:v>
                </c:pt>
                <c:pt idx="52">
                  <c:v>310.95</c:v>
                </c:pt>
              </c:numCache>
            </c:numRef>
          </c:val>
          <c:smooth val="0"/>
          <c:extLst xmlns:c16r2="http://schemas.microsoft.com/office/drawing/2015/06/chart">
            <c:ext xmlns:c16="http://schemas.microsoft.com/office/drawing/2014/chart" uri="{C3380CC4-5D6E-409C-BE32-E72D297353CC}">
              <c16:uniqueId val="{00000000-AAA1-4DEF-A776-511E7A50789B}"/>
            </c:ext>
          </c:extLst>
        </c:ser>
        <c:ser>
          <c:idx val="1"/>
          <c:order val="1"/>
          <c:tx>
            <c:strRef>
              <c:f>'CENE PO TEDNIH'!$A$7</c:f>
              <c:strCache>
                <c:ptCount val="1"/>
                <c:pt idx="0">
                  <c:v>B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'CENE PO TEDNIH'!$AS$4:$CS$5</c:f>
              <c:multiLvlStrCache>
                <c:ptCount val="53"/>
                <c:lvl>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lvl>
                <c:lvl>
                  <c:pt idx="9">
                    <c:v>2020</c:v>
                  </c:pt>
                </c:lvl>
              </c:multiLvlStrCache>
            </c:multiLvlStrRef>
          </c:cat>
          <c:val>
            <c:numRef>
              <c:f>'CENE PO TEDNIH'!$AS$7:$CS$7</c:f>
              <c:numCache>
                <c:formatCode>0.00</c:formatCode>
                <c:ptCount val="53"/>
                <c:pt idx="0">
                  <c:v>325.18</c:v>
                </c:pt>
                <c:pt idx="1">
                  <c:v>338.19</c:v>
                </c:pt>
                <c:pt idx="2">
                  <c:v>333.59</c:v>
                </c:pt>
                <c:pt idx="3">
                  <c:v>333.73</c:v>
                </c:pt>
                <c:pt idx="4">
                  <c:v>326.95999999999998</c:v>
                </c:pt>
                <c:pt idx="5">
                  <c:v>320.05</c:v>
                </c:pt>
                <c:pt idx="6">
                  <c:v>331.18</c:v>
                </c:pt>
                <c:pt idx="7">
                  <c:v>325.52999999999997</c:v>
                </c:pt>
                <c:pt idx="8">
                  <c:v>326.08999999999997</c:v>
                </c:pt>
                <c:pt idx="9">
                  <c:v>335.73</c:v>
                </c:pt>
                <c:pt idx="10">
                  <c:v>338.56</c:v>
                </c:pt>
                <c:pt idx="11">
                  <c:v>331.79</c:v>
                </c:pt>
                <c:pt idx="12">
                  <c:v>329.13</c:v>
                </c:pt>
                <c:pt idx="13">
                  <c:v>332.33</c:v>
                </c:pt>
                <c:pt idx="14">
                  <c:v>333.69</c:v>
                </c:pt>
                <c:pt idx="15">
                  <c:v>340.79</c:v>
                </c:pt>
                <c:pt idx="16">
                  <c:v>336.06</c:v>
                </c:pt>
                <c:pt idx="17">
                  <c:v>332.94</c:v>
                </c:pt>
                <c:pt idx="18">
                  <c:v>329.06</c:v>
                </c:pt>
                <c:pt idx="19">
                  <c:v>344.43</c:v>
                </c:pt>
                <c:pt idx="20">
                  <c:v>326.3</c:v>
                </c:pt>
                <c:pt idx="21">
                  <c:v>323.14999999999998</c:v>
                </c:pt>
                <c:pt idx="22">
                  <c:v>310.20999999999998</c:v>
                </c:pt>
                <c:pt idx="23">
                  <c:v>315.52</c:v>
                </c:pt>
                <c:pt idx="24">
                  <c:v>316.52999999999997</c:v>
                </c:pt>
                <c:pt idx="25">
                  <c:v>314.59999999999997</c:v>
                </c:pt>
                <c:pt idx="26">
                  <c:v>320.77</c:v>
                </c:pt>
                <c:pt idx="27">
                  <c:v>312.70999999999998</c:v>
                </c:pt>
                <c:pt idx="28">
                  <c:v>306.17</c:v>
                </c:pt>
                <c:pt idx="29">
                  <c:v>304.68</c:v>
                </c:pt>
                <c:pt idx="30">
                  <c:v>306.2</c:v>
                </c:pt>
                <c:pt idx="31">
                  <c:v>305.29000000000002</c:v>
                </c:pt>
                <c:pt idx="32">
                  <c:v>306.01</c:v>
                </c:pt>
                <c:pt idx="33">
                  <c:v>304.89999999999998</c:v>
                </c:pt>
                <c:pt idx="34">
                  <c:v>313.02</c:v>
                </c:pt>
                <c:pt idx="35">
                  <c:v>307.34999999999997</c:v>
                </c:pt>
                <c:pt idx="36">
                  <c:v>305.89</c:v>
                </c:pt>
                <c:pt idx="37">
                  <c:v>303.58</c:v>
                </c:pt>
                <c:pt idx="38">
                  <c:v>303.59999999999997</c:v>
                </c:pt>
                <c:pt idx="39">
                  <c:v>300.3</c:v>
                </c:pt>
                <c:pt idx="40">
                  <c:v>306.2</c:v>
                </c:pt>
                <c:pt idx="41">
                  <c:v>313.95</c:v>
                </c:pt>
                <c:pt idx="42">
                  <c:v>301.55</c:v>
                </c:pt>
                <c:pt idx="43">
                  <c:v>313.14999999999998</c:v>
                </c:pt>
                <c:pt idx="44">
                  <c:v>240.53</c:v>
                </c:pt>
                <c:pt idx="45">
                  <c:v>306.77</c:v>
                </c:pt>
                <c:pt idx="46">
                  <c:v>304.46999999999997</c:v>
                </c:pt>
                <c:pt idx="47">
                  <c:v>311.02</c:v>
                </c:pt>
                <c:pt idx="48">
                  <c:v>307.29000000000002</c:v>
                </c:pt>
                <c:pt idx="49">
                  <c:v>290.20999999999998</c:v>
                </c:pt>
                <c:pt idx="50">
                  <c:v>300.74</c:v>
                </c:pt>
                <c:pt idx="51">
                  <c:v>301.2</c:v>
                </c:pt>
                <c:pt idx="52">
                  <c:v>303.05</c:v>
                </c:pt>
              </c:numCache>
            </c:numRef>
          </c:val>
          <c:smooth val="0"/>
          <c:extLst xmlns:c16r2="http://schemas.microsoft.com/office/drawing/2015/06/chart">
            <c:ext xmlns:c16="http://schemas.microsoft.com/office/drawing/2014/chart" uri="{C3380CC4-5D6E-409C-BE32-E72D297353CC}">
              <c16:uniqueId val="{00000001-AAA1-4DEF-A776-511E7A50789B}"/>
            </c:ext>
          </c:extLst>
        </c:ser>
        <c:ser>
          <c:idx val="2"/>
          <c:order val="2"/>
          <c:tx>
            <c:strRef>
              <c:f>'CENE PO TEDNIH'!$A$8</c:f>
              <c:strCache>
                <c:ptCount val="1"/>
                <c:pt idx="0">
                  <c:v>C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'CENE PO TEDNIH'!$AS$4:$CS$5</c:f>
              <c:multiLvlStrCache>
                <c:ptCount val="53"/>
                <c:lvl>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lvl>
                <c:lvl>
                  <c:pt idx="9">
                    <c:v>2020</c:v>
                  </c:pt>
                </c:lvl>
              </c:multiLvlStrCache>
            </c:multiLvlStrRef>
          </c:cat>
          <c:val>
            <c:numRef>
              <c:f>'CENE PO TEDNIH'!$AS$8:$CS$8</c:f>
              <c:numCache>
                <c:formatCode>0.00</c:formatCode>
                <c:ptCount val="53"/>
                <c:pt idx="2">
                  <c:v>341.63</c:v>
                </c:pt>
                <c:pt idx="21">
                  <c:v>311.32</c:v>
                </c:pt>
                <c:pt idx="22">
                  <c:v>281.32</c:v>
                </c:pt>
                <c:pt idx="50">
                  <c:v>301.32</c:v>
                </c:pt>
              </c:numCache>
            </c:numRef>
          </c:val>
          <c:smooth val="0"/>
          <c:extLst xmlns:c16r2="http://schemas.microsoft.com/office/drawing/2015/06/chart">
            <c:ext xmlns:c16="http://schemas.microsoft.com/office/drawing/2014/chart" uri="{C3380CC4-5D6E-409C-BE32-E72D297353CC}">
              <c16:uniqueId val="{00000002-AAA1-4DEF-A776-511E7A50789B}"/>
            </c:ext>
          </c:extLst>
        </c:ser>
        <c:ser>
          <c:idx val="3"/>
          <c:order val="3"/>
          <c:tx>
            <c:strRef>
              <c:f>'CENE PO TEDNIH'!$A$9</c:f>
              <c:strCache>
                <c:ptCount val="1"/>
                <c:pt idx="0">
                  <c:v>D - O3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'CENE PO TEDNIH'!$AS$4:$CS$5</c:f>
              <c:multiLvlStrCache>
                <c:ptCount val="53"/>
                <c:lvl>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lvl>
                <c:lvl>
                  <c:pt idx="9">
                    <c:v>2020</c:v>
                  </c:pt>
                </c:lvl>
              </c:multiLvlStrCache>
            </c:multiLvlStrRef>
          </c:cat>
          <c:val>
            <c:numRef>
              <c:f>'CENE PO TEDNIH'!$AS$9:$CS$9</c:f>
              <c:numCache>
                <c:formatCode>0.00</c:formatCode>
                <c:ptCount val="53"/>
                <c:pt idx="0">
                  <c:v>215.99</c:v>
                </c:pt>
                <c:pt idx="1">
                  <c:v>224.58</c:v>
                </c:pt>
                <c:pt idx="2">
                  <c:v>221.79</c:v>
                </c:pt>
                <c:pt idx="3">
                  <c:v>223.53</c:v>
                </c:pt>
                <c:pt idx="4">
                  <c:v>228.45</c:v>
                </c:pt>
                <c:pt idx="5">
                  <c:v>219.33</c:v>
                </c:pt>
                <c:pt idx="6">
                  <c:v>223.25</c:v>
                </c:pt>
                <c:pt idx="7">
                  <c:v>217.16</c:v>
                </c:pt>
                <c:pt idx="8">
                  <c:v>225.59</c:v>
                </c:pt>
                <c:pt idx="9">
                  <c:v>222.43</c:v>
                </c:pt>
                <c:pt idx="10">
                  <c:v>217.25</c:v>
                </c:pt>
                <c:pt idx="11">
                  <c:v>225.2</c:v>
                </c:pt>
                <c:pt idx="12">
                  <c:v>227.67</c:v>
                </c:pt>
                <c:pt idx="13">
                  <c:v>239.06</c:v>
                </c:pt>
                <c:pt idx="14">
                  <c:v>229.5</c:v>
                </c:pt>
                <c:pt idx="15">
                  <c:v>232.54999999999998</c:v>
                </c:pt>
                <c:pt idx="16">
                  <c:v>234.98999999999998</c:v>
                </c:pt>
                <c:pt idx="17">
                  <c:v>232.16</c:v>
                </c:pt>
                <c:pt idx="18">
                  <c:v>233.01999999999998</c:v>
                </c:pt>
                <c:pt idx="19">
                  <c:v>230.23999999999998</c:v>
                </c:pt>
                <c:pt idx="20">
                  <c:v>231.38</c:v>
                </c:pt>
                <c:pt idx="21">
                  <c:v>220.03</c:v>
                </c:pt>
                <c:pt idx="22">
                  <c:v>195.54</c:v>
                </c:pt>
                <c:pt idx="23">
                  <c:v>201.23999999999998</c:v>
                </c:pt>
                <c:pt idx="24">
                  <c:v>196.73</c:v>
                </c:pt>
                <c:pt idx="25">
                  <c:v>214.16</c:v>
                </c:pt>
                <c:pt idx="26">
                  <c:v>206.01</c:v>
                </c:pt>
                <c:pt idx="27">
                  <c:v>209.4</c:v>
                </c:pt>
                <c:pt idx="28">
                  <c:v>210.41</c:v>
                </c:pt>
                <c:pt idx="29">
                  <c:v>194.12</c:v>
                </c:pt>
                <c:pt idx="30">
                  <c:v>197.20999999999998</c:v>
                </c:pt>
                <c:pt idx="31">
                  <c:v>211</c:v>
                </c:pt>
                <c:pt idx="32">
                  <c:v>218.81</c:v>
                </c:pt>
                <c:pt idx="33">
                  <c:v>214.12</c:v>
                </c:pt>
                <c:pt idx="34">
                  <c:v>219.91</c:v>
                </c:pt>
                <c:pt idx="35">
                  <c:v>220.78</c:v>
                </c:pt>
                <c:pt idx="36">
                  <c:v>222.57</c:v>
                </c:pt>
                <c:pt idx="37">
                  <c:v>206.19</c:v>
                </c:pt>
                <c:pt idx="38">
                  <c:v>215.9</c:v>
                </c:pt>
                <c:pt idx="39">
                  <c:v>206.29999999999998</c:v>
                </c:pt>
                <c:pt idx="40">
                  <c:v>219.12</c:v>
                </c:pt>
                <c:pt idx="41">
                  <c:v>223.38</c:v>
                </c:pt>
                <c:pt idx="42">
                  <c:v>191.66</c:v>
                </c:pt>
                <c:pt idx="43">
                  <c:v>223.03</c:v>
                </c:pt>
                <c:pt idx="44">
                  <c:v>197.95</c:v>
                </c:pt>
                <c:pt idx="45">
                  <c:v>214.73</c:v>
                </c:pt>
                <c:pt idx="46">
                  <c:v>199.79999999999998</c:v>
                </c:pt>
                <c:pt idx="47">
                  <c:v>216.19</c:v>
                </c:pt>
                <c:pt idx="48">
                  <c:v>216.93</c:v>
                </c:pt>
                <c:pt idx="49">
                  <c:v>228.17</c:v>
                </c:pt>
                <c:pt idx="50">
                  <c:v>201.79</c:v>
                </c:pt>
                <c:pt idx="51">
                  <c:v>187.71</c:v>
                </c:pt>
                <c:pt idx="52">
                  <c:v>204.22</c:v>
                </c:pt>
              </c:numCache>
            </c:numRef>
          </c:val>
          <c:smooth val="0"/>
          <c:extLst xmlns:c16r2="http://schemas.microsoft.com/office/drawing/2015/06/chart">
            <c:ext xmlns:c16="http://schemas.microsoft.com/office/drawing/2014/chart" uri="{C3380CC4-5D6E-409C-BE32-E72D297353CC}">
              <c16:uniqueId val="{00000003-AAA1-4DEF-A776-511E7A50789B}"/>
            </c:ext>
          </c:extLst>
        </c:ser>
        <c:ser>
          <c:idx val="4"/>
          <c:order val="4"/>
          <c:tx>
            <c:strRef>
              <c:f>'CENE PO TEDNIH'!$A$10</c:f>
              <c:strCache>
                <c:ptCount val="1"/>
                <c:pt idx="0">
                  <c:v>E - R3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multiLvlStrRef>
              <c:f>'CENE PO TEDNIH'!$AS$4:$CS$5</c:f>
              <c:multiLvlStrCache>
                <c:ptCount val="53"/>
                <c:lvl>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lvl>
                <c:lvl>
                  <c:pt idx="9">
                    <c:v>2020</c:v>
                  </c:pt>
                </c:lvl>
              </c:multiLvlStrCache>
            </c:multiLvlStrRef>
          </c:cat>
          <c:val>
            <c:numRef>
              <c:f>'CENE PO TEDNIH'!$AS$10:$CS$10</c:f>
              <c:numCache>
                <c:formatCode>0.00</c:formatCode>
                <c:ptCount val="53"/>
                <c:pt idx="0">
                  <c:v>333.84</c:v>
                </c:pt>
                <c:pt idx="1">
                  <c:v>327.01</c:v>
                </c:pt>
                <c:pt idx="2">
                  <c:v>336.57</c:v>
                </c:pt>
                <c:pt idx="3">
                  <c:v>334.19</c:v>
                </c:pt>
                <c:pt idx="4">
                  <c:v>327.55</c:v>
                </c:pt>
                <c:pt idx="5">
                  <c:v>327.39</c:v>
                </c:pt>
                <c:pt idx="6">
                  <c:v>324.10000000000002</c:v>
                </c:pt>
                <c:pt idx="7">
                  <c:v>328.74</c:v>
                </c:pt>
                <c:pt idx="8">
                  <c:v>313.14999999999998</c:v>
                </c:pt>
                <c:pt idx="9">
                  <c:v>334.84</c:v>
                </c:pt>
                <c:pt idx="10">
                  <c:v>331.59</c:v>
                </c:pt>
                <c:pt idx="11">
                  <c:v>335.77</c:v>
                </c:pt>
                <c:pt idx="12">
                  <c:v>332.76</c:v>
                </c:pt>
                <c:pt idx="13">
                  <c:v>334.12</c:v>
                </c:pt>
                <c:pt idx="14">
                  <c:v>330.93</c:v>
                </c:pt>
                <c:pt idx="15">
                  <c:v>329.07</c:v>
                </c:pt>
                <c:pt idx="16">
                  <c:v>326.67</c:v>
                </c:pt>
                <c:pt idx="17">
                  <c:v>332.49</c:v>
                </c:pt>
                <c:pt idx="18">
                  <c:v>331.87</c:v>
                </c:pt>
                <c:pt idx="19">
                  <c:v>336.29</c:v>
                </c:pt>
                <c:pt idx="20">
                  <c:v>326.76</c:v>
                </c:pt>
                <c:pt idx="21">
                  <c:v>323.81</c:v>
                </c:pt>
                <c:pt idx="22">
                  <c:v>321.81</c:v>
                </c:pt>
                <c:pt idx="23">
                  <c:v>308.81</c:v>
                </c:pt>
                <c:pt idx="24">
                  <c:v>310.86</c:v>
                </c:pt>
                <c:pt idx="25">
                  <c:v>307.65999999999997</c:v>
                </c:pt>
                <c:pt idx="26">
                  <c:v>314.7</c:v>
                </c:pt>
                <c:pt idx="27">
                  <c:v>309.68</c:v>
                </c:pt>
                <c:pt idx="28">
                  <c:v>298.31</c:v>
                </c:pt>
                <c:pt idx="29">
                  <c:v>306.81</c:v>
                </c:pt>
                <c:pt idx="30">
                  <c:v>300.27999999999997</c:v>
                </c:pt>
                <c:pt idx="31">
                  <c:v>300.58999999999997</c:v>
                </c:pt>
                <c:pt idx="32">
                  <c:v>301.68</c:v>
                </c:pt>
                <c:pt idx="33">
                  <c:v>308.43</c:v>
                </c:pt>
                <c:pt idx="34">
                  <c:v>346.23</c:v>
                </c:pt>
                <c:pt idx="35">
                  <c:v>302.99</c:v>
                </c:pt>
                <c:pt idx="36">
                  <c:v>305.20999999999998</c:v>
                </c:pt>
                <c:pt idx="37">
                  <c:v>308.96999999999997</c:v>
                </c:pt>
                <c:pt idx="38">
                  <c:v>300</c:v>
                </c:pt>
                <c:pt idx="39">
                  <c:v>304.39</c:v>
                </c:pt>
                <c:pt idx="40">
                  <c:v>308.54000000000002</c:v>
                </c:pt>
                <c:pt idx="41">
                  <c:v>308.32</c:v>
                </c:pt>
                <c:pt idx="42">
                  <c:v>308.49</c:v>
                </c:pt>
                <c:pt idx="43">
                  <c:v>310.62</c:v>
                </c:pt>
                <c:pt idx="44">
                  <c:v>308.05</c:v>
                </c:pt>
                <c:pt idx="45">
                  <c:v>304.81</c:v>
                </c:pt>
                <c:pt idx="46">
                  <c:v>308.42</c:v>
                </c:pt>
                <c:pt idx="47">
                  <c:v>308.64999999999998</c:v>
                </c:pt>
                <c:pt idx="48">
                  <c:v>307.40999999999997</c:v>
                </c:pt>
                <c:pt idx="49">
                  <c:v>311.08</c:v>
                </c:pt>
                <c:pt idx="50">
                  <c:v>308.86</c:v>
                </c:pt>
                <c:pt idx="51">
                  <c:v>304.47000000000003</c:v>
                </c:pt>
                <c:pt idx="52">
                  <c:v>313.27</c:v>
                </c:pt>
              </c:numCache>
            </c:numRef>
          </c:val>
          <c:smooth val="0"/>
          <c:extLst xmlns:c16r2="http://schemas.microsoft.com/office/drawing/2015/06/chart">
            <c:ext xmlns:c16="http://schemas.microsoft.com/office/drawing/2014/chart" uri="{C3380CC4-5D6E-409C-BE32-E72D297353CC}">
              <c16:uniqueId val="{00000004-AAA1-4DEF-A776-511E7A50789B}"/>
            </c:ext>
          </c:extLst>
        </c:ser>
        <c:ser>
          <c:idx val="5"/>
          <c:order val="5"/>
          <c:tx>
            <c:strRef>
              <c:f>'CENE PO TEDNIH'!$A$11</c:f>
              <c:strCache>
                <c:ptCount val="1"/>
                <c:pt idx="0">
                  <c:v>Z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multiLvlStrRef>
              <c:f>'CENE PO TEDNIH'!$AS$4:$CS$5</c:f>
              <c:multiLvlStrCache>
                <c:ptCount val="53"/>
                <c:lvl>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lvl>
                <c:lvl>
                  <c:pt idx="9">
                    <c:v>2020</c:v>
                  </c:pt>
                </c:lvl>
              </c:multiLvlStrCache>
            </c:multiLvlStrRef>
          </c:cat>
          <c:val>
            <c:numRef>
              <c:f>'CENE PO TEDNIH'!$AS$11:$CS$11</c:f>
              <c:numCache>
                <c:formatCode>0.00</c:formatCode>
                <c:ptCount val="53"/>
                <c:pt idx="47">
                  <c:v>321.32</c:v>
                </c:pt>
              </c:numCache>
            </c:numRef>
          </c:val>
          <c:smooth val="0"/>
          <c:extLst xmlns:c16r2="http://schemas.microsoft.com/office/drawing/2015/06/chart">
            <c:ext xmlns:c16="http://schemas.microsoft.com/office/drawing/2014/chart" uri="{C3380CC4-5D6E-409C-BE32-E72D297353CC}">
              <c16:uniqueId val="{00000005-AAA1-4DEF-A776-511E7A50789B}"/>
            </c:ext>
          </c:extLst>
        </c:ser>
        <c:dLbls>
          <c:showLegendKey val="0"/>
          <c:showVal val="0"/>
          <c:showCatName val="0"/>
          <c:showSerName val="0"/>
          <c:showPercent val="0"/>
          <c:showBubbleSize val="0"/>
        </c:dLbls>
        <c:marker val="1"/>
        <c:smooth val="0"/>
        <c:axId val="120013928"/>
        <c:axId val="120016280"/>
      </c:lineChart>
      <c:catAx>
        <c:axId val="1200139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a:t>
                </a:r>
                <a:r>
                  <a:rPr lang="sl-SI" baseline="0"/>
                  <a:t> 2019/2020</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20016280"/>
        <c:crosses val="autoZero"/>
        <c:auto val="1"/>
        <c:lblAlgn val="ctr"/>
        <c:lblOffset val="100"/>
        <c:noMultiLvlLbl val="0"/>
      </c:catAx>
      <c:valAx>
        <c:axId val="1200162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EUR/100kg</a:t>
                </a:r>
              </a:p>
            </c:rich>
          </c:tx>
          <c:layout>
            <c:manualLayout>
              <c:xMode val="edge"/>
              <c:yMode val="edge"/>
              <c:x val="1.2158053417997918E-2"/>
              <c:y val="0.374967282649226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20013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baseline="0"/>
              <a:t> SKUPNA KOLIČINA ZAKOLA V KILOGRAMIH PO KATEGORIJAH</a:t>
            </a:r>
            <a:endParaRPr lang="sl-SI"/>
          </a:p>
        </c:rich>
      </c:tx>
      <c:layout>
        <c:manualLayout>
          <c:xMode val="edge"/>
          <c:yMode val="edge"/>
          <c:x val="0.31113665389527456"/>
          <c:y val="2.21300106177583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lineChart>
        <c:grouping val="standard"/>
        <c:varyColors val="0"/>
        <c:ser>
          <c:idx val="1"/>
          <c:order val="0"/>
          <c:tx>
            <c:strRef>
              <c:f>'SKUPNI ZAKOL PO TEDNIH'!$B$3</c:f>
              <c:strCache>
                <c:ptCount val="1"/>
                <c:pt idx="0">
                  <c:v>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'SKUPNI ZAKOL PO TEDNIH'!$A$47:$A$99</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'SKUPNI ZAKOL PO TEDNIH'!$B$47:$B$99</c:f>
              <c:numCache>
                <c:formatCode>#,##0\ \k\g</c:formatCode>
                <c:ptCount val="53"/>
                <c:pt idx="1">
                  <c:v>166</c:v>
                </c:pt>
                <c:pt idx="2">
                  <c:v>277</c:v>
                </c:pt>
                <c:pt idx="3">
                  <c:v>72</c:v>
                </c:pt>
                <c:pt idx="4">
                  <c:v>391</c:v>
                </c:pt>
                <c:pt idx="5">
                  <c:v>230</c:v>
                </c:pt>
                <c:pt idx="6">
                  <c:v>448</c:v>
                </c:pt>
                <c:pt idx="7">
                  <c:v>71</c:v>
                </c:pt>
                <c:pt idx="8">
                  <c:v>235</c:v>
                </c:pt>
                <c:pt idx="9">
                  <c:v>386</c:v>
                </c:pt>
                <c:pt idx="10">
                  <c:v>136</c:v>
                </c:pt>
                <c:pt idx="12">
                  <c:v>568</c:v>
                </c:pt>
                <c:pt idx="15">
                  <c:v>488</c:v>
                </c:pt>
                <c:pt idx="17">
                  <c:v>506</c:v>
                </c:pt>
                <c:pt idx="18">
                  <c:v>235</c:v>
                </c:pt>
                <c:pt idx="19">
                  <c:v>793</c:v>
                </c:pt>
                <c:pt idx="20">
                  <c:v>1222</c:v>
                </c:pt>
                <c:pt idx="21">
                  <c:v>353</c:v>
                </c:pt>
                <c:pt idx="22">
                  <c:v>226</c:v>
                </c:pt>
                <c:pt idx="23">
                  <c:v>767</c:v>
                </c:pt>
                <c:pt idx="24">
                  <c:v>122</c:v>
                </c:pt>
                <c:pt idx="26">
                  <c:v>114</c:v>
                </c:pt>
                <c:pt idx="34">
                  <c:v>522</c:v>
                </c:pt>
                <c:pt idx="43">
                  <c:v>0</c:v>
                </c:pt>
                <c:pt idx="44">
                  <c:v>130</c:v>
                </c:pt>
                <c:pt idx="45">
                  <c:v>0</c:v>
                </c:pt>
                <c:pt idx="46">
                  <c:v>341</c:v>
                </c:pt>
                <c:pt idx="47">
                  <c:v>712</c:v>
                </c:pt>
                <c:pt idx="48">
                  <c:v>0</c:v>
                </c:pt>
                <c:pt idx="49">
                  <c:v>272</c:v>
                </c:pt>
                <c:pt idx="50">
                  <c:v>0</c:v>
                </c:pt>
                <c:pt idx="51">
                  <c:v>0</c:v>
                </c:pt>
                <c:pt idx="52">
                  <c:v>332</c:v>
                </c:pt>
              </c:numCache>
            </c:numRef>
          </c:val>
          <c:smooth val="0"/>
          <c:extLst xmlns:c16r2="http://schemas.microsoft.com/office/drawing/2015/06/chart">
            <c:ext xmlns:c16="http://schemas.microsoft.com/office/drawing/2014/chart" uri="{C3380CC4-5D6E-409C-BE32-E72D297353CC}">
              <c16:uniqueId val="{00000001-7AD4-43A4-9A58-41B26BF65243}"/>
            </c:ext>
          </c:extLst>
        </c:ser>
        <c:ser>
          <c:idx val="2"/>
          <c:order val="1"/>
          <c:tx>
            <c:strRef>
              <c:f>'SKUPNI ZAKOL PO TEDNIH'!$C$3</c:f>
              <c:strCache>
                <c:ptCount val="1"/>
                <c:pt idx="0">
                  <c:v>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'SKUPNI ZAKOL PO TEDNIH'!$A$47:$A$99</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'SKUPNI ZAKOL PO TEDNIH'!$C$47:$C$99</c:f>
              <c:numCache>
                <c:formatCode>#,##0\ \k\g</c:formatCode>
                <c:ptCount val="53"/>
                <c:pt idx="0">
                  <c:v>138561</c:v>
                </c:pt>
                <c:pt idx="1">
                  <c:v>184371</c:v>
                </c:pt>
                <c:pt idx="2">
                  <c:v>148059</c:v>
                </c:pt>
                <c:pt idx="3">
                  <c:v>84391</c:v>
                </c:pt>
                <c:pt idx="4">
                  <c:v>133286</c:v>
                </c:pt>
                <c:pt idx="5">
                  <c:v>136713</c:v>
                </c:pt>
                <c:pt idx="6">
                  <c:v>103822</c:v>
                </c:pt>
                <c:pt idx="7">
                  <c:v>154089</c:v>
                </c:pt>
                <c:pt idx="8">
                  <c:v>174538</c:v>
                </c:pt>
                <c:pt idx="9">
                  <c:v>140020</c:v>
                </c:pt>
                <c:pt idx="10">
                  <c:v>150157</c:v>
                </c:pt>
                <c:pt idx="11">
                  <c:v>142871</c:v>
                </c:pt>
                <c:pt idx="12">
                  <c:v>160601</c:v>
                </c:pt>
                <c:pt idx="13">
                  <c:v>160466</c:v>
                </c:pt>
                <c:pt idx="14">
                  <c:v>153017</c:v>
                </c:pt>
                <c:pt idx="15">
                  <c:v>166214</c:v>
                </c:pt>
                <c:pt idx="16">
                  <c:v>150073</c:v>
                </c:pt>
                <c:pt idx="17">
                  <c:v>163727</c:v>
                </c:pt>
                <c:pt idx="18">
                  <c:v>159826</c:v>
                </c:pt>
                <c:pt idx="19">
                  <c:v>131570</c:v>
                </c:pt>
                <c:pt idx="20">
                  <c:v>192224</c:v>
                </c:pt>
                <c:pt idx="21">
                  <c:v>151037</c:v>
                </c:pt>
                <c:pt idx="22">
                  <c:v>110337</c:v>
                </c:pt>
                <c:pt idx="23">
                  <c:v>151331</c:v>
                </c:pt>
                <c:pt idx="24">
                  <c:v>111680</c:v>
                </c:pt>
                <c:pt idx="25">
                  <c:v>145295</c:v>
                </c:pt>
                <c:pt idx="26">
                  <c:v>123780</c:v>
                </c:pt>
                <c:pt idx="27">
                  <c:v>125756</c:v>
                </c:pt>
                <c:pt idx="28">
                  <c:v>131570</c:v>
                </c:pt>
                <c:pt idx="29">
                  <c:v>140458</c:v>
                </c:pt>
                <c:pt idx="30">
                  <c:v>142312</c:v>
                </c:pt>
                <c:pt idx="31">
                  <c:v>101111</c:v>
                </c:pt>
                <c:pt idx="32">
                  <c:v>131895</c:v>
                </c:pt>
                <c:pt idx="33">
                  <c:v>111881</c:v>
                </c:pt>
                <c:pt idx="34">
                  <c:v>128318</c:v>
                </c:pt>
                <c:pt idx="35">
                  <c:v>138968</c:v>
                </c:pt>
                <c:pt idx="36">
                  <c:v>118406</c:v>
                </c:pt>
                <c:pt idx="37">
                  <c:v>119280</c:v>
                </c:pt>
                <c:pt idx="38">
                  <c:v>118423</c:v>
                </c:pt>
                <c:pt idx="39">
                  <c:v>128186</c:v>
                </c:pt>
                <c:pt idx="40">
                  <c:v>110306</c:v>
                </c:pt>
                <c:pt idx="41">
                  <c:v>120044</c:v>
                </c:pt>
                <c:pt idx="42">
                  <c:v>120044</c:v>
                </c:pt>
                <c:pt idx="43">
                  <c:v>119594</c:v>
                </c:pt>
                <c:pt idx="44">
                  <c:v>119291</c:v>
                </c:pt>
                <c:pt idx="45">
                  <c:v>123350</c:v>
                </c:pt>
                <c:pt idx="46">
                  <c:v>148332</c:v>
                </c:pt>
                <c:pt idx="47">
                  <c:v>133059</c:v>
                </c:pt>
                <c:pt idx="48">
                  <c:v>124640</c:v>
                </c:pt>
                <c:pt idx="49">
                  <c:v>121767</c:v>
                </c:pt>
                <c:pt idx="50">
                  <c:v>115939</c:v>
                </c:pt>
                <c:pt idx="51">
                  <c:v>120428</c:v>
                </c:pt>
                <c:pt idx="52">
                  <c:v>113300</c:v>
                </c:pt>
              </c:numCache>
            </c:numRef>
          </c:val>
          <c:smooth val="0"/>
          <c:extLst xmlns:c16r2="http://schemas.microsoft.com/office/drawing/2015/06/chart">
            <c:ext xmlns:c16="http://schemas.microsoft.com/office/drawing/2014/chart" uri="{C3380CC4-5D6E-409C-BE32-E72D297353CC}">
              <c16:uniqueId val="{00000002-7AD4-43A4-9A58-41B26BF65243}"/>
            </c:ext>
          </c:extLst>
        </c:ser>
        <c:ser>
          <c:idx val="3"/>
          <c:order val="2"/>
          <c:tx>
            <c:strRef>
              <c:f>'SKUPNI ZAKOL PO TEDNIH'!$D$3</c:f>
              <c:strCache>
                <c:ptCount val="1"/>
                <c:pt idx="0">
                  <c:v>B</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'SKUPNI ZAKOL PO TEDNIH'!$A$47:$A$99</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'SKUPNI ZAKOL PO TEDNIH'!$D$47:$D$99</c:f>
              <c:numCache>
                <c:formatCode>#,##0\ \k\g</c:formatCode>
                <c:ptCount val="53"/>
                <c:pt idx="0">
                  <c:v>5734</c:v>
                </c:pt>
                <c:pt idx="1">
                  <c:v>7139</c:v>
                </c:pt>
                <c:pt idx="2">
                  <c:v>5615</c:v>
                </c:pt>
                <c:pt idx="3">
                  <c:v>8454</c:v>
                </c:pt>
                <c:pt idx="4">
                  <c:v>14743</c:v>
                </c:pt>
                <c:pt idx="5">
                  <c:v>10950</c:v>
                </c:pt>
                <c:pt idx="6">
                  <c:v>15572</c:v>
                </c:pt>
                <c:pt idx="7">
                  <c:v>7296</c:v>
                </c:pt>
                <c:pt idx="8">
                  <c:v>10650</c:v>
                </c:pt>
                <c:pt idx="9">
                  <c:v>5872</c:v>
                </c:pt>
                <c:pt idx="10">
                  <c:v>5732</c:v>
                </c:pt>
                <c:pt idx="11">
                  <c:v>8687</c:v>
                </c:pt>
                <c:pt idx="12">
                  <c:v>4364</c:v>
                </c:pt>
                <c:pt idx="13">
                  <c:v>5757</c:v>
                </c:pt>
                <c:pt idx="14">
                  <c:v>10546</c:v>
                </c:pt>
                <c:pt idx="15">
                  <c:v>3616</c:v>
                </c:pt>
                <c:pt idx="16">
                  <c:v>6067</c:v>
                </c:pt>
                <c:pt idx="17">
                  <c:v>4270</c:v>
                </c:pt>
                <c:pt idx="18">
                  <c:v>5457</c:v>
                </c:pt>
                <c:pt idx="19">
                  <c:v>6584</c:v>
                </c:pt>
                <c:pt idx="20">
                  <c:v>5891</c:v>
                </c:pt>
                <c:pt idx="21">
                  <c:v>8748</c:v>
                </c:pt>
                <c:pt idx="22">
                  <c:v>6988</c:v>
                </c:pt>
                <c:pt idx="23">
                  <c:v>8722</c:v>
                </c:pt>
                <c:pt idx="24">
                  <c:v>6040</c:v>
                </c:pt>
                <c:pt idx="25">
                  <c:v>6714</c:v>
                </c:pt>
                <c:pt idx="26">
                  <c:v>6931</c:v>
                </c:pt>
                <c:pt idx="27">
                  <c:v>8646</c:v>
                </c:pt>
                <c:pt idx="28">
                  <c:v>6584</c:v>
                </c:pt>
                <c:pt idx="29">
                  <c:v>7414</c:v>
                </c:pt>
                <c:pt idx="30">
                  <c:v>11578</c:v>
                </c:pt>
                <c:pt idx="31">
                  <c:v>5972</c:v>
                </c:pt>
                <c:pt idx="32">
                  <c:v>7084</c:v>
                </c:pt>
                <c:pt idx="33">
                  <c:v>8073</c:v>
                </c:pt>
                <c:pt idx="34">
                  <c:v>9912</c:v>
                </c:pt>
                <c:pt idx="35">
                  <c:v>14377</c:v>
                </c:pt>
                <c:pt idx="36">
                  <c:v>7979</c:v>
                </c:pt>
                <c:pt idx="37">
                  <c:v>11364</c:v>
                </c:pt>
                <c:pt idx="38">
                  <c:v>11038</c:v>
                </c:pt>
                <c:pt idx="39">
                  <c:v>7755</c:v>
                </c:pt>
                <c:pt idx="40">
                  <c:v>12741</c:v>
                </c:pt>
                <c:pt idx="41">
                  <c:v>14411</c:v>
                </c:pt>
                <c:pt idx="42">
                  <c:v>14411</c:v>
                </c:pt>
                <c:pt idx="43">
                  <c:v>8124</c:v>
                </c:pt>
                <c:pt idx="44">
                  <c:v>10449</c:v>
                </c:pt>
                <c:pt idx="45">
                  <c:v>6350</c:v>
                </c:pt>
                <c:pt idx="46">
                  <c:v>11444</c:v>
                </c:pt>
                <c:pt idx="47">
                  <c:v>11826</c:v>
                </c:pt>
                <c:pt idx="48">
                  <c:v>7306</c:v>
                </c:pt>
                <c:pt idx="49">
                  <c:v>11614</c:v>
                </c:pt>
                <c:pt idx="50">
                  <c:v>8534</c:v>
                </c:pt>
                <c:pt idx="51">
                  <c:v>4677</c:v>
                </c:pt>
                <c:pt idx="52">
                  <c:v>4713</c:v>
                </c:pt>
              </c:numCache>
            </c:numRef>
          </c:val>
          <c:smooth val="0"/>
          <c:extLst xmlns:c16r2="http://schemas.microsoft.com/office/drawing/2015/06/chart">
            <c:ext xmlns:c16="http://schemas.microsoft.com/office/drawing/2014/chart" uri="{C3380CC4-5D6E-409C-BE32-E72D297353CC}">
              <c16:uniqueId val="{00000003-7AD4-43A4-9A58-41B26BF65243}"/>
            </c:ext>
          </c:extLst>
        </c:ser>
        <c:ser>
          <c:idx val="4"/>
          <c:order val="3"/>
          <c:tx>
            <c:strRef>
              <c:f>'SKUPNI ZAKOL PO TEDNIH'!$E$3</c:f>
              <c:strCache>
                <c:ptCount val="1"/>
                <c:pt idx="0">
                  <c:v>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'SKUPNI ZAKOL PO TEDNIH'!$A$47:$A$99</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'SKUPNI ZAKOL PO TEDNIH'!$E$47:$E$99</c:f>
              <c:numCache>
                <c:formatCode>#,##0\ \k\g</c:formatCode>
                <c:ptCount val="53"/>
                <c:pt idx="1">
                  <c:v>760</c:v>
                </c:pt>
                <c:pt idx="2">
                  <c:v>664</c:v>
                </c:pt>
                <c:pt idx="5">
                  <c:v>374</c:v>
                </c:pt>
                <c:pt idx="8">
                  <c:v>425</c:v>
                </c:pt>
                <c:pt idx="11">
                  <c:v>267</c:v>
                </c:pt>
                <c:pt idx="21">
                  <c:v>747</c:v>
                </c:pt>
                <c:pt idx="22">
                  <c:v>311</c:v>
                </c:pt>
                <c:pt idx="24">
                  <c:v>372</c:v>
                </c:pt>
                <c:pt idx="43">
                  <c:v>0</c:v>
                </c:pt>
                <c:pt idx="44">
                  <c:v>0</c:v>
                </c:pt>
                <c:pt idx="45">
                  <c:v>0</c:v>
                </c:pt>
                <c:pt idx="47">
                  <c:v>0</c:v>
                </c:pt>
                <c:pt idx="49">
                  <c:v>311</c:v>
                </c:pt>
                <c:pt idx="50">
                  <c:v>1790</c:v>
                </c:pt>
                <c:pt idx="51">
                  <c:v>0</c:v>
                </c:pt>
                <c:pt idx="52">
                  <c:v>392</c:v>
                </c:pt>
              </c:numCache>
            </c:numRef>
          </c:val>
          <c:smooth val="0"/>
          <c:extLst xmlns:c16r2="http://schemas.microsoft.com/office/drawing/2015/06/chart">
            <c:ext xmlns:c16="http://schemas.microsoft.com/office/drawing/2014/chart" uri="{C3380CC4-5D6E-409C-BE32-E72D297353CC}">
              <c16:uniqueId val="{00000004-7AD4-43A4-9A58-41B26BF65243}"/>
            </c:ext>
          </c:extLst>
        </c:ser>
        <c:ser>
          <c:idx val="5"/>
          <c:order val="4"/>
          <c:tx>
            <c:strRef>
              <c:f>'SKUPNI ZAKOL PO TEDNIH'!$F$3</c:f>
              <c:strCache>
                <c:ptCount val="1"/>
                <c:pt idx="0">
                  <c:v>D</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'SKUPNI ZAKOL PO TEDNIH'!$A$47:$A$99</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'SKUPNI ZAKOL PO TEDNIH'!$F$47:$F$99</c:f>
              <c:numCache>
                <c:formatCode>#,##0\ \k\g</c:formatCode>
                <c:ptCount val="53"/>
                <c:pt idx="0">
                  <c:v>27081</c:v>
                </c:pt>
                <c:pt idx="1">
                  <c:v>49463</c:v>
                </c:pt>
                <c:pt idx="2">
                  <c:v>39567</c:v>
                </c:pt>
                <c:pt idx="3">
                  <c:v>34452</c:v>
                </c:pt>
                <c:pt idx="4">
                  <c:v>47944</c:v>
                </c:pt>
                <c:pt idx="5">
                  <c:v>45915</c:v>
                </c:pt>
                <c:pt idx="6">
                  <c:v>44887</c:v>
                </c:pt>
                <c:pt idx="7">
                  <c:v>22685</c:v>
                </c:pt>
                <c:pt idx="8">
                  <c:v>21999</c:v>
                </c:pt>
                <c:pt idx="9">
                  <c:v>21431</c:v>
                </c:pt>
                <c:pt idx="10">
                  <c:v>43810</c:v>
                </c:pt>
                <c:pt idx="11">
                  <c:v>49835</c:v>
                </c:pt>
                <c:pt idx="12">
                  <c:v>47587</c:v>
                </c:pt>
                <c:pt idx="13">
                  <c:v>35411</c:v>
                </c:pt>
                <c:pt idx="14">
                  <c:v>46149</c:v>
                </c:pt>
                <c:pt idx="15">
                  <c:v>46389</c:v>
                </c:pt>
                <c:pt idx="16">
                  <c:v>45850</c:v>
                </c:pt>
                <c:pt idx="17">
                  <c:v>41692</c:v>
                </c:pt>
                <c:pt idx="18">
                  <c:v>50392</c:v>
                </c:pt>
                <c:pt idx="19">
                  <c:v>48848</c:v>
                </c:pt>
                <c:pt idx="20">
                  <c:v>25871</c:v>
                </c:pt>
                <c:pt idx="21">
                  <c:v>37782</c:v>
                </c:pt>
                <c:pt idx="22">
                  <c:v>44954</c:v>
                </c:pt>
                <c:pt idx="23">
                  <c:v>37167</c:v>
                </c:pt>
                <c:pt idx="24">
                  <c:v>32415</c:v>
                </c:pt>
                <c:pt idx="25">
                  <c:v>25291</c:v>
                </c:pt>
                <c:pt idx="26">
                  <c:v>23468</c:v>
                </c:pt>
                <c:pt idx="27">
                  <c:v>41125</c:v>
                </c:pt>
                <c:pt idx="28">
                  <c:v>48848</c:v>
                </c:pt>
                <c:pt idx="29">
                  <c:v>33519</c:v>
                </c:pt>
                <c:pt idx="30">
                  <c:v>58259</c:v>
                </c:pt>
                <c:pt idx="31">
                  <c:v>27715</c:v>
                </c:pt>
                <c:pt idx="32">
                  <c:v>39817</c:v>
                </c:pt>
                <c:pt idx="33">
                  <c:v>44317</c:v>
                </c:pt>
                <c:pt idx="34">
                  <c:v>31477</c:v>
                </c:pt>
                <c:pt idx="35">
                  <c:v>45506</c:v>
                </c:pt>
                <c:pt idx="36">
                  <c:v>36063</c:v>
                </c:pt>
                <c:pt idx="37">
                  <c:v>38956</c:v>
                </c:pt>
                <c:pt idx="38">
                  <c:v>40577</c:v>
                </c:pt>
                <c:pt idx="39">
                  <c:v>46790</c:v>
                </c:pt>
                <c:pt idx="40">
                  <c:v>38020</c:v>
                </c:pt>
                <c:pt idx="41">
                  <c:v>47106</c:v>
                </c:pt>
                <c:pt idx="42">
                  <c:v>47106</c:v>
                </c:pt>
                <c:pt idx="43">
                  <c:v>34401</c:v>
                </c:pt>
                <c:pt idx="44">
                  <c:v>50185</c:v>
                </c:pt>
                <c:pt idx="45">
                  <c:v>34610</c:v>
                </c:pt>
                <c:pt idx="46">
                  <c:v>44711</c:v>
                </c:pt>
                <c:pt idx="47">
                  <c:v>38608</c:v>
                </c:pt>
                <c:pt idx="48">
                  <c:v>46142</c:v>
                </c:pt>
                <c:pt idx="49">
                  <c:v>55131</c:v>
                </c:pt>
                <c:pt idx="50">
                  <c:v>46596</c:v>
                </c:pt>
                <c:pt idx="51">
                  <c:v>41648</c:v>
                </c:pt>
                <c:pt idx="52">
                  <c:v>25470</c:v>
                </c:pt>
              </c:numCache>
            </c:numRef>
          </c:val>
          <c:smooth val="0"/>
          <c:extLst xmlns:c16r2="http://schemas.microsoft.com/office/drawing/2015/06/chart">
            <c:ext xmlns:c16="http://schemas.microsoft.com/office/drawing/2014/chart" uri="{C3380CC4-5D6E-409C-BE32-E72D297353CC}">
              <c16:uniqueId val="{00000005-7AD4-43A4-9A58-41B26BF65243}"/>
            </c:ext>
          </c:extLst>
        </c:ser>
        <c:ser>
          <c:idx val="6"/>
          <c:order val="5"/>
          <c:tx>
            <c:strRef>
              <c:f>'SKUPNI ZAKOL PO TEDNIH'!$G$3</c:f>
              <c:strCache>
                <c:ptCount val="1"/>
                <c:pt idx="0">
                  <c:v>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'SKUPNI ZAKOL PO TEDNIH'!$A$47:$A$99</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'SKUPNI ZAKOL PO TEDNIH'!$G$47:$G$99</c:f>
              <c:numCache>
                <c:formatCode>#,##0\ \k\g</c:formatCode>
                <c:ptCount val="53"/>
                <c:pt idx="0">
                  <c:v>37156</c:v>
                </c:pt>
                <c:pt idx="1">
                  <c:v>43826</c:v>
                </c:pt>
                <c:pt idx="2">
                  <c:v>47521</c:v>
                </c:pt>
                <c:pt idx="3">
                  <c:v>28458</c:v>
                </c:pt>
                <c:pt idx="4">
                  <c:v>73717</c:v>
                </c:pt>
                <c:pt idx="5">
                  <c:v>44944</c:v>
                </c:pt>
                <c:pt idx="6">
                  <c:v>50941</c:v>
                </c:pt>
                <c:pt idx="7">
                  <c:v>36597</c:v>
                </c:pt>
                <c:pt idx="8">
                  <c:v>18785</c:v>
                </c:pt>
                <c:pt idx="9">
                  <c:v>28226</c:v>
                </c:pt>
                <c:pt idx="10">
                  <c:v>47066</c:v>
                </c:pt>
                <c:pt idx="11">
                  <c:v>47216</c:v>
                </c:pt>
                <c:pt idx="12">
                  <c:v>49565</c:v>
                </c:pt>
                <c:pt idx="13">
                  <c:v>42426</c:v>
                </c:pt>
                <c:pt idx="14">
                  <c:v>48937</c:v>
                </c:pt>
                <c:pt idx="15">
                  <c:v>45220</c:v>
                </c:pt>
                <c:pt idx="16">
                  <c:v>46034</c:v>
                </c:pt>
                <c:pt idx="17">
                  <c:v>39634</c:v>
                </c:pt>
                <c:pt idx="18">
                  <c:v>46533</c:v>
                </c:pt>
                <c:pt idx="19">
                  <c:v>42445</c:v>
                </c:pt>
                <c:pt idx="20">
                  <c:v>36796</c:v>
                </c:pt>
                <c:pt idx="21">
                  <c:v>33238</c:v>
                </c:pt>
                <c:pt idx="22">
                  <c:v>18539</c:v>
                </c:pt>
                <c:pt idx="23">
                  <c:v>35173</c:v>
                </c:pt>
                <c:pt idx="24">
                  <c:v>24945</c:v>
                </c:pt>
                <c:pt idx="25">
                  <c:v>46020</c:v>
                </c:pt>
                <c:pt idx="26">
                  <c:v>25809</c:v>
                </c:pt>
                <c:pt idx="27">
                  <c:v>39693</c:v>
                </c:pt>
                <c:pt idx="28">
                  <c:v>42445</c:v>
                </c:pt>
                <c:pt idx="29">
                  <c:v>41660</c:v>
                </c:pt>
                <c:pt idx="30">
                  <c:v>44647</c:v>
                </c:pt>
                <c:pt idx="31">
                  <c:v>41514</c:v>
                </c:pt>
                <c:pt idx="32">
                  <c:v>44887</c:v>
                </c:pt>
                <c:pt idx="33">
                  <c:v>44902</c:v>
                </c:pt>
                <c:pt idx="34">
                  <c:v>52947</c:v>
                </c:pt>
                <c:pt idx="35">
                  <c:v>48982</c:v>
                </c:pt>
                <c:pt idx="36">
                  <c:v>42405</c:v>
                </c:pt>
                <c:pt idx="37">
                  <c:v>59096</c:v>
                </c:pt>
                <c:pt idx="38">
                  <c:v>41415</c:v>
                </c:pt>
                <c:pt idx="39">
                  <c:v>59347</c:v>
                </c:pt>
                <c:pt idx="40">
                  <c:v>49702</c:v>
                </c:pt>
                <c:pt idx="41">
                  <c:v>51846</c:v>
                </c:pt>
                <c:pt idx="42">
                  <c:v>51846</c:v>
                </c:pt>
                <c:pt idx="43">
                  <c:v>56720</c:v>
                </c:pt>
                <c:pt idx="44">
                  <c:v>51804</c:v>
                </c:pt>
                <c:pt idx="45">
                  <c:v>46640</c:v>
                </c:pt>
                <c:pt idx="46">
                  <c:v>54932</c:v>
                </c:pt>
                <c:pt idx="47">
                  <c:v>48953</c:v>
                </c:pt>
                <c:pt idx="48">
                  <c:v>48270</c:v>
                </c:pt>
                <c:pt idx="49">
                  <c:v>39848</c:v>
                </c:pt>
                <c:pt idx="50">
                  <c:v>47751</c:v>
                </c:pt>
                <c:pt idx="51">
                  <c:v>40180</c:v>
                </c:pt>
                <c:pt idx="52">
                  <c:v>28949</c:v>
                </c:pt>
              </c:numCache>
            </c:numRef>
          </c:val>
          <c:smooth val="0"/>
          <c:extLst xmlns:c16r2="http://schemas.microsoft.com/office/drawing/2015/06/chart">
            <c:ext xmlns:c16="http://schemas.microsoft.com/office/drawing/2014/chart" uri="{C3380CC4-5D6E-409C-BE32-E72D297353CC}">
              <c16:uniqueId val="{00000006-7AD4-43A4-9A58-41B26BF65243}"/>
            </c:ext>
          </c:extLst>
        </c:ser>
        <c:ser>
          <c:idx val="7"/>
          <c:order val="6"/>
          <c:tx>
            <c:strRef>
              <c:f>'SKUPNI ZAKOL PO TEDNIH'!$H$3</c:f>
              <c:strCache>
                <c:ptCount val="1"/>
                <c:pt idx="0">
                  <c:v>V</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'SKUPNI ZAKOL PO TEDNIH'!$A$47:$A$99</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'SKUPNI ZAKOL PO TEDNIH'!$H$47:$H$99</c:f>
              <c:numCache>
                <c:formatCode>#,##0\ \k\g</c:formatCode>
                <c:ptCount val="53"/>
                <c:pt idx="22">
                  <c:v>6264</c:v>
                </c:pt>
                <c:pt idx="23">
                  <c:v>5891</c:v>
                </c:pt>
                <c:pt idx="24">
                  <c:v>4593</c:v>
                </c:pt>
                <c:pt idx="25">
                  <c:v>8795</c:v>
                </c:pt>
                <c:pt idx="26">
                  <c:v>4018</c:v>
                </c:pt>
                <c:pt idx="27">
                  <c:v>7125</c:v>
                </c:pt>
                <c:pt idx="28">
                  <c:v>4904</c:v>
                </c:pt>
                <c:pt idx="29">
                  <c:v>5053</c:v>
                </c:pt>
                <c:pt idx="30">
                  <c:v>5432</c:v>
                </c:pt>
                <c:pt idx="31">
                  <c:v>6651</c:v>
                </c:pt>
                <c:pt idx="32">
                  <c:v>6934</c:v>
                </c:pt>
                <c:pt idx="33">
                  <c:v>8174</c:v>
                </c:pt>
                <c:pt idx="34">
                  <c:v>10713</c:v>
                </c:pt>
                <c:pt idx="36">
                  <c:v>7949</c:v>
                </c:pt>
                <c:pt idx="39">
                  <c:v>5600</c:v>
                </c:pt>
                <c:pt idx="41">
                  <c:v>5702</c:v>
                </c:pt>
                <c:pt idx="42">
                  <c:v>7248</c:v>
                </c:pt>
                <c:pt idx="43">
                  <c:v>5527</c:v>
                </c:pt>
                <c:pt idx="44">
                  <c:v>7589</c:v>
                </c:pt>
                <c:pt idx="45">
                  <c:v>6657</c:v>
                </c:pt>
                <c:pt idx="46">
                  <c:v>7196</c:v>
                </c:pt>
                <c:pt idx="47">
                  <c:v>4813</c:v>
                </c:pt>
                <c:pt idx="48">
                  <c:v>5886</c:v>
                </c:pt>
                <c:pt idx="49">
                  <c:v>6222</c:v>
                </c:pt>
                <c:pt idx="50">
                  <c:v>6629</c:v>
                </c:pt>
                <c:pt idx="51">
                  <c:v>4265</c:v>
                </c:pt>
                <c:pt idx="52">
                  <c:v>4860</c:v>
                </c:pt>
              </c:numCache>
            </c:numRef>
          </c:val>
          <c:smooth val="0"/>
        </c:ser>
        <c:dLbls>
          <c:showLegendKey val="0"/>
          <c:showVal val="0"/>
          <c:showCatName val="0"/>
          <c:showSerName val="0"/>
          <c:showPercent val="0"/>
          <c:showBubbleSize val="0"/>
        </c:dLbls>
        <c:marker val="1"/>
        <c:smooth val="0"/>
        <c:axId val="505401832"/>
        <c:axId val="505404576"/>
      </c:lineChart>
      <c:catAx>
        <c:axId val="5054018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2019/2020</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505404576"/>
        <c:crosses val="autoZero"/>
        <c:auto val="1"/>
        <c:lblAlgn val="ctr"/>
        <c:lblOffset val="100"/>
        <c:noMultiLvlLbl val="0"/>
      </c:catAx>
      <c:valAx>
        <c:axId val="505404576"/>
        <c:scaling>
          <c:orientation val="minMax"/>
          <c:max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KILOGRAMI</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5054018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'EU CENE R3'!$A$84</c:f>
              <c:strCache>
                <c:ptCount val="1"/>
                <c:pt idx="0">
                  <c:v>103% bazne cene</c:v>
                </c:pt>
              </c:strCache>
            </c:strRef>
          </c:tx>
          <c:spPr>
            <a:ln w="28575" cap="rnd">
              <a:solidFill>
                <a:schemeClr val="accent2"/>
              </a:solidFill>
              <a:round/>
            </a:ln>
            <a:effectLst/>
          </c:spPr>
          <c:marker>
            <c:symbol val="none"/>
          </c:marker>
          <c:cat>
            <c:numRef>
              <c:f>'EU CENE R3'!$AR$83:$CR$83</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'EU CENE R3'!$AR$84:$CR$84</c:f>
              <c:numCache>
                <c:formatCode>0.00</c:formatCode>
                <c:ptCount val="53"/>
                <c:pt idx="0">
                  <c:v>229.07</c:v>
                </c:pt>
                <c:pt idx="1">
                  <c:v>229.07</c:v>
                </c:pt>
                <c:pt idx="2">
                  <c:v>229.07</c:v>
                </c:pt>
                <c:pt idx="3">
                  <c:v>229.07</c:v>
                </c:pt>
                <c:pt idx="4">
                  <c:v>229.07</c:v>
                </c:pt>
                <c:pt idx="5">
                  <c:v>229.07</c:v>
                </c:pt>
                <c:pt idx="6">
                  <c:v>229.07</c:v>
                </c:pt>
                <c:pt idx="7">
                  <c:v>229.07</c:v>
                </c:pt>
                <c:pt idx="8">
                  <c:v>229.07</c:v>
                </c:pt>
                <c:pt idx="9">
                  <c:v>229.07</c:v>
                </c:pt>
                <c:pt idx="10">
                  <c:v>229.07</c:v>
                </c:pt>
                <c:pt idx="11">
                  <c:v>229.07</c:v>
                </c:pt>
                <c:pt idx="12">
                  <c:v>229.07</c:v>
                </c:pt>
                <c:pt idx="13">
                  <c:v>229.07</c:v>
                </c:pt>
                <c:pt idx="14">
                  <c:v>229.07</c:v>
                </c:pt>
                <c:pt idx="15">
                  <c:v>229.07</c:v>
                </c:pt>
                <c:pt idx="16">
                  <c:v>229.07</c:v>
                </c:pt>
                <c:pt idx="17">
                  <c:v>229.07</c:v>
                </c:pt>
                <c:pt idx="18">
                  <c:v>229.07</c:v>
                </c:pt>
                <c:pt idx="19">
                  <c:v>229.07</c:v>
                </c:pt>
                <c:pt idx="20">
                  <c:v>229.07</c:v>
                </c:pt>
                <c:pt idx="21">
                  <c:v>229.07</c:v>
                </c:pt>
                <c:pt idx="22">
                  <c:v>229.07</c:v>
                </c:pt>
                <c:pt idx="23">
                  <c:v>229.07</c:v>
                </c:pt>
                <c:pt idx="24">
                  <c:v>229.07</c:v>
                </c:pt>
                <c:pt idx="25">
                  <c:v>229.07</c:v>
                </c:pt>
                <c:pt idx="26">
                  <c:v>229.07</c:v>
                </c:pt>
                <c:pt idx="27">
                  <c:v>229.07</c:v>
                </c:pt>
                <c:pt idx="28">
                  <c:v>229.07</c:v>
                </c:pt>
                <c:pt idx="29">
                  <c:v>229.07</c:v>
                </c:pt>
                <c:pt idx="30">
                  <c:v>229.07</c:v>
                </c:pt>
                <c:pt idx="31">
                  <c:v>229.07</c:v>
                </c:pt>
                <c:pt idx="32">
                  <c:v>229.07</c:v>
                </c:pt>
                <c:pt idx="33">
                  <c:v>229.07</c:v>
                </c:pt>
                <c:pt idx="34">
                  <c:v>229.07</c:v>
                </c:pt>
                <c:pt idx="35">
                  <c:v>229.07</c:v>
                </c:pt>
                <c:pt idx="36">
                  <c:v>229.07</c:v>
                </c:pt>
                <c:pt idx="37">
                  <c:v>229.07</c:v>
                </c:pt>
                <c:pt idx="38">
                  <c:v>229.07</c:v>
                </c:pt>
                <c:pt idx="39">
                  <c:v>229.07</c:v>
                </c:pt>
                <c:pt idx="40">
                  <c:v>229.07</c:v>
                </c:pt>
                <c:pt idx="41">
                  <c:v>229.07</c:v>
                </c:pt>
                <c:pt idx="42">
                  <c:v>229.07</c:v>
                </c:pt>
                <c:pt idx="43">
                  <c:v>229.07</c:v>
                </c:pt>
                <c:pt idx="44">
                  <c:v>229.07</c:v>
                </c:pt>
                <c:pt idx="45">
                  <c:v>229.07</c:v>
                </c:pt>
                <c:pt idx="46">
                  <c:v>229.07</c:v>
                </c:pt>
                <c:pt idx="47">
                  <c:v>229.07</c:v>
                </c:pt>
                <c:pt idx="48">
                  <c:v>229.07</c:v>
                </c:pt>
                <c:pt idx="49">
                  <c:v>229.07</c:v>
                </c:pt>
                <c:pt idx="50">
                  <c:v>229.07</c:v>
                </c:pt>
                <c:pt idx="51">
                  <c:v>229.07</c:v>
                </c:pt>
                <c:pt idx="52">
                  <c:v>229.07</c:v>
                </c:pt>
              </c:numCache>
            </c:numRef>
          </c:val>
          <c:smooth val="0"/>
        </c:ser>
        <c:ser>
          <c:idx val="2"/>
          <c:order val="1"/>
          <c:tx>
            <c:strRef>
              <c:f>'EU CENE R3'!$A$85</c:f>
              <c:strCache>
                <c:ptCount val="1"/>
                <c:pt idx="0">
                  <c:v>EU avg</c:v>
                </c:pt>
              </c:strCache>
            </c:strRef>
          </c:tx>
          <c:spPr>
            <a:ln w="28575" cap="rnd">
              <a:solidFill>
                <a:schemeClr val="accent3"/>
              </a:solidFill>
              <a:round/>
            </a:ln>
            <a:effectLst/>
          </c:spPr>
          <c:marker>
            <c:symbol val="none"/>
          </c:marker>
          <c:cat>
            <c:numRef>
              <c:f>'EU CENE R3'!$AR$83:$CR$83</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'EU CENE R3'!$AR$85:$CR$85</c:f>
              <c:numCache>
                <c:formatCode>0.00</c:formatCode>
                <c:ptCount val="53"/>
                <c:pt idx="0">
                  <c:v>363.11</c:v>
                </c:pt>
                <c:pt idx="1">
                  <c:v>363.69</c:v>
                </c:pt>
                <c:pt idx="2">
                  <c:v>365.59</c:v>
                </c:pt>
                <c:pt idx="3">
                  <c:v>366.29</c:v>
                </c:pt>
                <c:pt idx="4">
                  <c:v>367.32</c:v>
                </c:pt>
                <c:pt idx="5">
                  <c:v>368.94</c:v>
                </c:pt>
                <c:pt idx="6">
                  <c:v>370</c:v>
                </c:pt>
                <c:pt idx="7">
                  <c:v>370.9</c:v>
                </c:pt>
                <c:pt idx="8">
                  <c:v>371.37</c:v>
                </c:pt>
                <c:pt idx="9">
                  <c:v>371.13</c:v>
                </c:pt>
                <c:pt idx="10">
                  <c:v>372.2704</c:v>
                </c:pt>
                <c:pt idx="11">
                  <c:v>372.06180000000001</c:v>
                </c:pt>
                <c:pt idx="12">
                  <c:v>371.96589999999998</c:v>
                </c:pt>
                <c:pt idx="13">
                  <c:v>372.29500000000002</c:v>
                </c:pt>
                <c:pt idx="14">
                  <c:v>369.26589999999999</c:v>
                </c:pt>
                <c:pt idx="15">
                  <c:v>368.8184</c:v>
                </c:pt>
                <c:pt idx="16">
                  <c:v>369.07619999999997</c:v>
                </c:pt>
                <c:pt idx="17">
                  <c:v>370.75709999999998</c:v>
                </c:pt>
                <c:pt idx="18">
                  <c:v>369.54</c:v>
                </c:pt>
                <c:pt idx="19">
                  <c:v>368.97390000000001</c:v>
                </c:pt>
                <c:pt idx="20">
                  <c:v>367.22789999999998</c:v>
                </c:pt>
                <c:pt idx="21">
                  <c:v>362.2484</c:v>
                </c:pt>
                <c:pt idx="22">
                  <c:v>360.84949999999998</c:v>
                </c:pt>
                <c:pt idx="23">
                  <c:v>356.62040000000002</c:v>
                </c:pt>
                <c:pt idx="24">
                  <c:v>351.80290000000002</c:v>
                </c:pt>
                <c:pt idx="25">
                  <c:v>349.70830000000001</c:v>
                </c:pt>
                <c:pt idx="26">
                  <c:v>350.40179999999998</c:v>
                </c:pt>
                <c:pt idx="27">
                  <c:v>348.02030000000002</c:v>
                </c:pt>
                <c:pt idx="28">
                  <c:v>345.81479999999999</c:v>
                </c:pt>
                <c:pt idx="29">
                  <c:v>346.6146</c:v>
                </c:pt>
                <c:pt idx="30">
                  <c:v>348.48840000000001</c:v>
                </c:pt>
                <c:pt idx="31">
                  <c:v>331.87</c:v>
                </c:pt>
                <c:pt idx="32">
                  <c:v>352.13240000000002</c:v>
                </c:pt>
                <c:pt idx="33">
                  <c:v>357.85419999999999</c:v>
                </c:pt>
                <c:pt idx="34">
                  <c:v>357.15170000000001</c:v>
                </c:pt>
                <c:pt idx="35">
                  <c:v>349.68419999999998</c:v>
                </c:pt>
                <c:pt idx="36">
                  <c:v>349.6</c:v>
                </c:pt>
                <c:pt idx="37">
                  <c:v>347.28620000000001</c:v>
                </c:pt>
                <c:pt idx="38">
                  <c:v>349.28280000000001</c:v>
                </c:pt>
                <c:pt idx="39">
                  <c:v>349.74610000000001</c:v>
                </c:pt>
                <c:pt idx="40">
                  <c:v>351.34100000000001</c:v>
                </c:pt>
                <c:pt idx="41">
                  <c:v>352.13139999999999</c:v>
                </c:pt>
                <c:pt idx="42">
                  <c:v>353.61649999999997</c:v>
                </c:pt>
                <c:pt idx="43">
                  <c:v>350.75279999999998</c:v>
                </c:pt>
                <c:pt idx="44">
                  <c:v>352.94450000000001</c:v>
                </c:pt>
                <c:pt idx="45">
                  <c:v>351.72230000000002</c:v>
                </c:pt>
                <c:pt idx="46">
                  <c:v>351.54629999999997</c:v>
                </c:pt>
                <c:pt idx="47">
                  <c:v>351.28699999999998</c:v>
                </c:pt>
                <c:pt idx="48">
                  <c:v>351.91180000000003</c:v>
                </c:pt>
                <c:pt idx="49">
                  <c:v>352.17790000000002</c:v>
                </c:pt>
                <c:pt idx="50">
                  <c:v>352.26</c:v>
                </c:pt>
                <c:pt idx="51">
                  <c:v>352.55590000000001</c:v>
                </c:pt>
                <c:pt idx="52">
                  <c:v>353.68540000000002</c:v>
                </c:pt>
              </c:numCache>
            </c:numRef>
          </c:val>
          <c:smooth val="0"/>
        </c:ser>
        <c:ser>
          <c:idx val="3"/>
          <c:order val="2"/>
          <c:tx>
            <c:strRef>
              <c:f>'EU CENE R3'!$A$86</c:f>
              <c:strCache>
                <c:ptCount val="1"/>
                <c:pt idx="0">
                  <c:v>EU max</c:v>
                </c:pt>
              </c:strCache>
            </c:strRef>
          </c:tx>
          <c:spPr>
            <a:ln w="28575" cap="rnd">
              <a:solidFill>
                <a:schemeClr val="accent4"/>
              </a:solidFill>
              <a:round/>
            </a:ln>
            <a:effectLst/>
          </c:spPr>
          <c:marker>
            <c:symbol val="none"/>
          </c:marker>
          <c:cat>
            <c:numRef>
              <c:f>'EU CENE R3'!$AR$83:$CR$83</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'EU CENE R3'!$AR$86:$CR$86</c:f>
              <c:numCache>
                <c:formatCode>0.00</c:formatCode>
                <c:ptCount val="53"/>
                <c:pt idx="0">
                  <c:v>416.18</c:v>
                </c:pt>
                <c:pt idx="1">
                  <c:v>416.18</c:v>
                </c:pt>
                <c:pt idx="2">
                  <c:v>416.18</c:v>
                </c:pt>
                <c:pt idx="3">
                  <c:v>416.18</c:v>
                </c:pt>
                <c:pt idx="4">
                  <c:v>416.18</c:v>
                </c:pt>
                <c:pt idx="5">
                  <c:v>416.18</c:v>
                </c:pt>
                <c:pt idx="6">
                  <c:v>412.42</c:v>
                </c:pt>
                <c:pt idx="7">
                  <c:v>409.6</c:v>
                </c:pt>
                <c:pt idx="8">
                  <c:v>414.08</c:v>
                </c:pt>
                <c:pt idx="9">
                  <c:v>411.55</c:v>
                </c:pt>
                <c:pt idx="10">
                  <c:v>410.14510000000001</c:v>
                </c:pt>
                <c:pt idx="11">
                  <c:v>413.55470000000003</c:v>
                </c:pt>
                <c:pt idx="12">
                  <c:v>411.87880000000001</c:v>
                </c:pt>
                <c:pt idx="13">
                  <c:v>411.10469999999998</c:v>
                </c:pt>
                <c:pt idx="14">
                  <c:v>415.3415</c:v>
                </c:pt>
                <c:pt idx="15">
                  <c:v>412.18689999999998</c:v>
                </c:pt>
                <c:pt idx="16">
                  <c:v>410.0401</c:v>
                </c:pt>
                <c:pt idx="17">
                  <c:v>421.1071</c:v>
                </c:pt>
                <c:pt idx="18">
                  <c:v>421.11</c:v>
                </c:pt>
                <c:pt idx="19">
                  <c:v>421.1071</c:v>
                </c:pt>
                <c:pt idx="20">
                  <c:v>421.1071</c:v>
                </c:pt>
                <c:pt idx="21">
                  <c:v>421.1071</c:v>
                </c:pt>
                <c:pt idx="22">
                  <c:v>421.1071</c:v>
                </c:pt>
                <c:pt idx="23">
                  <c:v>421.1071</c:v>
                </c:pt>
                <c:pt idx="24">
                  <c:v>421.1071</c:v>
                </c:pt>
                <c:pt idx="25">
                  <c:v>421.1071</c:v>
                </c:pt>
                <c:pt idx="26">
                  <c:v>421.1071</c:v>
                </c:pt>
                <c:pt idx="27">
                  <c:v>421.1071</c:v>
                </c:pt>
                <c:pt idx="28">
                  <c:v>420.63290000000001</c:v>
                </c:pt>
                <c:pt idx="29">
                  <c:v>419.14819999999997</c:v>
                </c:pt>
                <c:pt idx="30">
                  <c:v>421.70299999999997</c:v>
                </c:pt>
                <c:pt idx="31">
                  <c:v>389.55</c:v>
                </c:pt>
                <c:pt idx="32">
                  <c:v>426.42970000000003</c:v>
                </c:pt>
                <c:pt idx="33">
                  <c:v>570.16380000000004</c:v>
                </c:pt>
                <c:pt idx="34">
                  <c:v>569.98779999999999</c:v>
                </c:pt>
                <c:pt idx="35">
                  <c:v>420.82870000000003</c:v>
                </c:pt>
                <c:pt idx="36">
                  <c:v>425.97</c:v>
                </c:pt>
                <c:pt idx="37">
                  <c:v>435.73360000000002</c:v>
                </c:pt>
                <c:pt idx="38">
                  <c:v>432.33629999999999</c:v>
                </c:pt>
                <c:pt idx="39">
                  <c:v>439.1345</c:v>
                </c:pt>
                <c:pt idx="40">
                  <c:v>438.74959999999999</c:v>
                </c:pt>
                <c:pt idx="41">
                  <c:v>437.91120000000001</c:v>
                </c:pt>
                <c:pt idx="42">
                  <c:v>439.05430000000001</c:v>
                </c:pt>
                <c:pt idx="43">
                  <c:v>438.47300000000001</c:v>
                </c:pt>
                <c:pt idx="44">
                  <c:v>432.04399999999998</c:v>
                </c:pt>
                <c:pt idx="45">
                  <c:v>431.2396</c:v>
                </c:pt>
                <c:pt idx="46">
                  <c:v>428.66039999999998</c:v>
                </c:pt>
                <c:pt idx="47">
                  <c:v>434.18020000000001</c:v>
                </c:pt>
                <c:pt idx="48">
                  <c:v>440.7448</c:v>
                </c:pt>
                <c:pt idx="49">
                  <c:v>440.7448</c:v>
                </c:pt>
                <c:pt idx="50">
                  <c:v>458.25</c:v>
                </c:pt>
                <c:pt idx="51">
                  <c:v>458.25200000000001</c:v>
                </c:pt>
                <c:pt idx="52">
                  <c:v>458.25200000000001</c:v>
                </c:pt>
              </c:numCache>
            </c:numRef>
          </c:val>
          <c:smooth val="0"/>
        </c:ser>
        <c:ser>
          <c:idx val="4"/>
          <c:order val="3"/>
          <c:tx>
            <c:strRef>
              <c:f>'EU CENE R3'!$A$87</c:f>
              <c:strCache>
                <c:ptCount val="1"/>
                <c:pt idx="0">
                  <c:v>EU min</c:v>
                </c:pt>
              </c:strCache>
            </c:strRef>
          </c:tx>
          <c:spPr>
            <a:ln w="28575" cap="rnd">
              <a:solidFill>
                <a:schemeClr val="accent5"/>
              </a:solidFill>
              <a:round/>
            </a:ln>
            <a:effectLst/>
          </c:spPr>
          <c:marker>
            <c:symbol val="none"/>
          </c:marker>
          <c:cat>
            <c:numRef>
              <c:f>'EU CENE R3'!$AR$83:$CR$83</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'EU CENE R3'!$AR$87:$CR$87</c:f>
              <c:numCache>
                <c:formatCode>0.00</c:formatCode>
                <c:ptCount val="53"/>
                <c:pt idx="0">
                  <c:v>221.34</c:v>
                </c:pt>
                <c:pt idx="1">
                  <c:v>218.27</c:v>
                </c:pt>
                <c:pt idx="2">
                  <c:v>236.71</c:v>
                </c:pt>
                <c:pt idx="3">
                  <c:v>219.19</c:v>
                </c:pt>
                <c:pt idx="4">
                  <c:v>247.54</c:v>
                </c:pt>
                <c:pt idx="5">
                  <c:v>230.94</c:v>
                </c:pt>
                <c:pt idx="6">
                  <c:v>221.91</c:v>
                </c:pt>
                <c:pt idx="7">
                  <c:v>239.37</c:v>
                </c:pt>
                <c:pt idx="8">
                  <c:v>229.17</c:v>
                </c:pt>
                <c:pt idx="9">
                  <c:v>200.49</c:v>
                </c:pt>
                <c:pt idx="10">
                  <c:v>229.97040000000001</c:v>
                </c:pt>
                <c:pt idx="11">
                  <c:v>265.69529999999997</c:v>
                </c:pt>
                <c:pt idx="12">
                  <c:v>225.93520000000001</c:v>
                </c:pt>
                <c:pt idx="13">
                  <c:v>283.97129999999999</c:v>
                </c:pt>
                <c:pt idx="14">
                  <c:v>244.83369999999999</c:v>
                </c:pt>
                <c:pt idx="15">
                  <c:v>247.51609999999999</c:v>
                </c:pt>
                <c:pt idx="16">
                  <c:v>245.9982</c:v>
                </c:pt>
                <c:pt idx="17">
                  <c:v>250.41220000000001</c:v>
                </c:pt>
                <c:pt idx="18">
                  <c:v>234.15</c:v>
                </c:pt>
                <c:pt idx="19">
                  <c:v>249.43510000000001</c:v>
                </c:pt>
                <c:pt idx="20">
                  <c:v>260.45359999999999</c:v>
                </c:pt>
                <c:pt idx="21">
                  <c:v>271.48599999999999</c:v>
                </c:pt>
                <c:pt idx="22">
                  <c:v>236.47139999999999</c:v>
                </c:pt>
                <c:pt idx="23">
                  <c:v>224.17250000000001</c:v>
                </c:pt>
                <c:pt idx="24">
                  <c:v>243.36179999999999</c:v>
                </c:pt>
                <c:pt idx="25">
                  <c:v>256.75619999999998</c:v>
                </c:pt>
                <c:pt idx="26">
                  <c:v>247.33</c:v>
                </c:pt>
                <c:pt idx="27">
                  <c:v>239.1814</c:v>
                </c:pt>
                <c:pt idx="28">
                  <c:v>251.89189999999999</c:v>
                </c:pt>
                <c:pt idx="29">
                  <c:v>237.14930000000001</c:v>
                </c:pt>
                <c:pt idx="30">
                  <c:v>248.39850000000001</c:v>
                </c:pt>
                <c:pt idx="31">
                  <c:v>233.79310000000001</c:v>
                </c:pt>
                <c:pt idx="32">
                  <c:v>259.70159999999998</c:v>
                </c:pt>
                <c:pt idx="33">
                  <c:v>259.31040000000002</c:v>
                </c:pt>
                <c:pt idx="34">
                  <c:v>224.4367</c:v>
                </c:pt>
                <c:pt idx="35">
                  <c:v>192.37440000000001</c:v>
                </c:pt>
                <c:pt idx="36">
                  <c:v>202.22</c:v>
                </c:pt>
                <c:pt idx="37">
                  <c:v>213.6217</c:v>
                </c:pt>
                <c:pt idx="38">
                  <c:v>219.33930000000001</c:v>
                </c:pt>
                <c:pt idx="39">
                  <c:v>203.86920000000001</c:v>
                </c:pt>
                <c:pt idx="40">
                  <c:v>191.11240000000001</c:v>
                </c:pt>
                <c:pt idx="41">
                  <c:v>211.73849999999999</c:v>
                </c:pt>
                <c:pt idx="42">
                  <c:v>206.21680000000001</c:v>
                </c:pt>
                <c:pt idx="43">
                  <c:v>258.4701</c:v>
                </c:pt>
                <c:pt idx="44">
                  <c:v>207.02</c:v>
                </c:pt>
                <c:pt idx="45">
                  <c:v>197.76060000000001</c:v>
                </c:pt>
                <c:pt idx="46">
                  <c:v>220.03919999999999</c:v>
                </c:pt>
                <c:pt idx="47">
                  <c:v>197.82929999999999</c:v>
                </c:pt>
                <c:pt idx="48">
                  <c:v>203.77250000000001</c:v>
                </c:pt>
                <c:pt idx="49">
                  <c:v>183.40819999999999</c:v>
                </c:pt>
                <c:pt idx="50">
                  <c:v>178.62</c:v>
                </c:pt>
                <c:pt idx="51">
                  <c:v>191.6131</c:v>
                </c:pt>
                <c:pt idx="52">
                  <c:v>235.02459999999999</c:v>
                </c:pt>
              </c:numCache>
            </c:numRef>
          </c:val>
          <c:smooth val="0"/>
        </c:ser>
        <c:ser>
          <c:idx val="5"/>
          <c:order val="4"/>
          <c:tx>
            <c:strRef>
              <c:f>'EU CENE R3'!$A$88</c:f>
              <c:strCache>
                <c:ptCount val="1"/>
                <c:pt idx="0">
                  <c:v>SI</c:v>
                </c:pt>
              </c:strCache>
            </c:strRef>
          </c:tx>
          <c:spPr>
            <a:ln w="28575" cap="rnd">
              <a:solidFill>
                <a:schemeClr val="accent6"/>
              </a:solidFill>
              <a:round/>
            </a:ln>
            <a:effectLst/>
          </c:spPr>
          <c:marker>
            <c:symbol val="none"/>
          </c:marker>
          <c:cat>
            <c:numRef>
              <c:f>'EU CENE R3'!$AR$83:$CR$83</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'EU CENE R3'!$AR$88:$CR$88</c:f>
              <c:numCache>
                <c:formatCode>0.00</c:formatCode>
                <c:ptCount val="53"/>
                <c:pt idx="0">
                  <c:v>338.39</c:v>
                </c:pt>
                <c:pt idx="1">
                  <c:v>337.33</c:v>
                </c:pt>
                <c:pt idx="2">
                  <c:v>344.71</c:v>
                </c:pt>
                <c:pt idx="3">
                  <c:v>339.41</c:v>
                </c:pt>
                <c:pt idx="4">
                  <c:v>330.33</c:v>
                </c:pt>
                <c:pt idx="5">
                  <c:v>332.3</c:v>
                </c:pt>
                <c:pt idx="6">
                  <c:v>327.9</c:v>
                </c:pt>
                <c:pt idx="7">
                  <c:v>329.82</c:v>
                </c:pt>
                <c:pt idx="8">
                  <c:v>324.52999999999997</c:v>
                </c:pt>
                <c:pt idx="9">
                  <c:v>327.02999999999997</c:v>
                </c:pt>
                <c:pt idx="10">
                  <c:v>333.42020000000002</c:v>
                </c:pt>
                <c:pt idx="11">
                  <c:v>328.41800000000001</c:v>
                </c:pt>
                <c:pt idx="12">
                  <c:v>331.77760000000001</c:v>
                </c:pt>
                <c:pt idx="13">
                  <c:v>334.44799999999998</c:v>
                </c:pt>
                <c:pt idx="14">
                  <c:v>335.50369999999998</c:v>
                </c:pt>
                <c:pt idx="15">
                  <c:v>336.87860000000001</c:v>
                </c:pt>
                <c:pt idx="16">
                  <c:v>333.83760000000001</c:v>
                </c:pt>
                <c:pt idx="17">
                  <c:v>333.57080000000002</c:v>
                </c:pt>
                <c:pt idx="18">
                  <c:v>333.77</c:v>
                </c:pt>
                <c:pt idx="19">
                  <c:v>324.11739999999998</c:v>
                </c:pt>
                <c:pt idx="20">
                  <c:v>334.28820000000002</c:v>
                </c:pt>
                <c:pt idx="21">
                  <c:v>328.4812</c:v>
                </c:pt>
                <c:pt idx="22">
                  <c:v>327.70949999999999</c:v>
                </c:pt>
                <c:pt idx="23">
                  <c:v>309.60520000000002</c:v>
                </c:pt>
                <c:pt idx="24">
                  <c:v>315.6576</c:v>
                </c:pt>
                <c:pt idx="25">
                  <c:v>317.0684</c:v>
                </c:pt>
                <c:pt idx="26">
                  <c:v>312.66180000000003</c:v>
                </c:pt>
                <c:pt idx="27">
                  <c:v>322.73590000000002</c:v>
                </c:pt>
                <c:pt idx="28">
                  <c:v>299.83969999999999</c:v>
                </c:pt>
                <c:pt idx="29">
                  <c:v>302.1678</c:v>
                </c:pt>
                <c:pt idx="30">
                  <c:v>299.99979999999999</c:v>
                </c:pt>
                <c:pt idx="31">
                  <c:v>298.99349999999998</c:v>
                </c:pt>
                <c:pt idx="32">
                  <c:v>299.98579999999998</c:v>
                </c:pt>
                <c:pt idx="33">
                  <c:v>301.53379999999999</c:v>
                </c:pt>
                <c:pt idx="34">
                  <c:v>297.69409999999999</c:v>
                </c:pt>
                <c:pt idx="35">
                  <c:v>306.46359999999999</c:v>
                </c:pt>
                <c:pt idx="36">
                  <c:v>302.42</c:v>
                </c:pt>
                <c:pt idx="37">
                  <c:v>304.3159</c:v>
                </c:pt>
                <c:pt idx="38">
                  <c:v>305.47829999999999</c:v>
                </c:pt>
                <c:pt idx="39">
                  <c:v>302.40359999999998</c:v>
                </c:pt>
                <c:pt idx="40">
                  <c:v>304.59070000000003</c:v>
                </c:pt>
                <c:pt idx="41">
                  <c:v>302.12279999999998</c:v>
                </c:pt>
                <c:pt idx="42">
                  <c:v>304.00650000000002</c:v>
                </c:pt>
                <c:pt idx="43">
                  <c:v>300.68799999999999</c:v>
                </c:pt>
                <c:pt idx="44">
                  <c:v>304.98739999999998</c:v>
                </c:pt>
                <c:pt idx="45">
                  <c:v>311.50689999999997</c:v>
                </c:pt>
                <c:pt idx="46">
                  <c:v>305.1327</c:v>
                </c:pt>
                <c:pt idx="47">
                  <c:v>299.31029999999998</c:v>
                </c:pt>
                <c:pt idx="48">
                  <c:v>306.73759999999999</c:v>
                </c:pt>
                <c:pt idx="49">
                  <c:v>304.74149999999997</c:v>
                </c:pt>
                <c:pt idx="50">
                  <c:v>303.77</c:v>
                </c:pt>
                <c:pt idx="51">
                  <c:v>304.13920000000002</c:v>
                </c:pt>
                <c:pt idx="52">
                  <c:v>304.78390000000002</c:v>
                </c:pt>
              </c:numCache>
            </c:numRef>
          </c:val>
          <c:smooth val="0"/>
        </c:ser>
        <c:dLbls>
          <c:showLegendKey val="0"/>
          <c:showVal val="0"/>
          <c:showCatName val="0"/>
          <c:showSerName val="0"/>
          <c:showPercent val="0"/>
          <c:showBubbleSize val="0"/>
        </c:dLbls>
        <c:smooth val="0"/>
        <c:axId val="505408888"/>
        <c:axId val="505404184"/>
      </c:lineChart>
      <c:catAx>
        <c:axId val="5054088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a:t>
                </a:r>
                <a:r>
                  <a:rPr lang="sl-SI" baseline="0"/>
                  <a:t>N 2019/2020</a:t>
                </a:r>
                <a:endParaRPr lang="sl-SI"/>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505404184"/>
        <c:crosses val="autoZero"/>
        <c:auto val="1"/>
        <c:lblAlgn val="ctr"/>
        <c:lblOffset val="100"/>
        <c:tickLblSkip val="2"/>
        <c:noMultiLvlLbl val="0"/>
      </c:catAx>
      <c:valAx>
        <c:axId val="505404184"/>
        <c:scaling>
          <c:orientation val="minMax"/>
          <c:max val="600"/>
          <c:min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€/100KG</a:t>
                </a:r>
                <a:r>
                  <a:rPr lang="sl-SI" baseline="0"/>
                  <a:t> </a:t>
                </a:r>
                <a:endParaRPr lang="sl-SI"/>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505408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13</xdr:col>
      <xdr:colOff>-1</xdr:colOff>
      <xdr:row>21</xdr:row>
      <xdr:rowOff>0</xdr:rowOff>
    </xdr:from>
    <xdr:to>
      <xdr:col>28</xdr:col>
      <xdr:colOff>-1</xdr:colOff>
      <xdr:row>51</xdr:row>
      <xdr:rowOff>18677</xdr:rowOff>
    </xdr:to>
    <xdr:graphicFrame macro="">
      <xdr:nvGraphicFramePr>
        <xdr:cNvPr id="3" name="Grafikon 2" descr="&#10;Graf s prikazom gibanja cen po tednih v letih 2019 in 2020. Prikazani podatki so natančno prikazani v Tabeli 2.">
          <a:extLst>
            <a:ext uri="{FF2B5EF4-FFF2-40B4-BE49-F238E27FC236}">
              <a16:creationId xmlns="" xmlns:a16="http://schemas.microsoft.com/office/drawing/2014/main" id="{BBECBC70-A1F7-432E-8F80-9E0213A14E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5</xdr:row>
      <xdr:rowOff>0</xdr:rowOff>
    </xdr:from>
    <xdr:to>
      <xdr:col>21</xdr:col>
      <xdr:colOff>38101</xdr:colOff>
      <xdr:row>24</xdr:row>
      <xdr:rowOff>166688</xdr:rowOff>
    </xdr:to>
    <xdr:graphicFrame macro="">
      <xdr:nvGraphicFramePr>
        <xdr:cNvPr id="3" name="Grafikon 2" descr="Grafikon s prikazom gibanja cen tedenska zakola po kategorijah 2019/2020.">
          <a:extLst>
            <a:ext uri="{FF2B5EF4-FFF2-40B4-BE49-F238E27FC236}">
              <a16:creationId xmlns="" xmlns:a16="http://schemas.microsoft.com/office/drawing/2014/main" id="{6BB70D96-3143-427C-9007-86D6A3C87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52335</xdr:colOff>
      <xdr:row>54</xdr:row>
      <xdr:rowOff>0</xdr:rowOff>
    </xdr:from>
    <xdr:to>
      <xdr:col>10</xdr:col>
      <xdr:colOff>319035</xdr:colOff>
      <xdr:row>75</xdr:row>
      <xdr:rowOff>107444</xdr:rowOff>
    </xdr:to>
    <xdr:graphicFrame macro="">
      <xdr:nvGraphicFramePr>
        <xdr:cNvPr id="3" name="Grafikon 2" descr="Grafikon prikazuje gibanje cen iz tabele 2.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A2" sqref="A2"/>
    </sheetView>
  </sheetViews>
  <sheetFormatPr defaultRowHeight="15" x14ac:dyDescent="0.25"/>
  <cols>
    <col min="1" max="1" width="41.28515625" customWidth="1"/>
    <col min="2" max="2" width="142.7109375" customWidth="1"/>
  </cols>
  <sheetData>
    <row r="1" spans="1:2" x14ac:dyDescent="0.25">
      <c r="A1" s="1" t="s">
        <v>0</v>
      </c>
    </row>
    <row r="2" spans="1:2" ht="27" x14ac:dyDescent="0.25">
      <c r="A2" s="5" t="s">
        <v>1</v>
      </c>
      <c r="B2" s="82" t="s">
        <v>13</v>
      </c>
    </row>
    <row r="3" spans="1:2" x14ac:dyDescent="0.25">
      <c r="A3" s="2" t="s">
        <v>2</v>
      </c>
    </row>
    <row r="4" spans="1:2" x14ac:dyDescent="0.25">
      <c r="A4" s="2" t="s">
        <v>3</v>
      </c>
    </row>
    <row r="5" spans="1:2" x14ac:dyDescent="0.25">
      <c r="A5" s="2" t="s">
        <v>4</v>
      </c>
    </row>
    <row r="6" spans="1:2" x14ac:dyDescent="0.25">
      <c r="A6" s="3" t="s">
        <v>5</v>
      </c>
    </row>
    <row r="8" spans="1:2" x14ac:dyDescent="0.25">
      <c r="A8" s="4" t="s">
        <v>6</v>
      </c>
    </row>
    <row r="9" spans="1:2" x14ac:dyDescent="0.25">
      <c r="A9" s="4" t="s">
        <v>7</v>
      </c>
    </row>
    <row r="10" spans="1:2" x14ac:dyDescent="0.25">
      <c r="A10" s="4" t="s">
        <v>8</v>
      </c>
    </row>
    <row r="11" spans="1:2" x14ac:dyDescent="0.25">
      <c r="A11" s="4" t="s">
        <v>9</v>
      </c>
    </row>
    <row r="14" spans="1:2" ht="27" x14ac:dyDescent="0.25">
      <c r="A14" s="4" t="s">
        <v>181</v>
      </c>
      <c r="B14" s="5" t="s">
        <v>10</v>
      </c>
    </row>
    <row r="15" spans="1:2" x14ac:dyDescent="0.25">
      <c r="A15" s="4" t="s">
        <v>178</v>
      </c>
      <c r="B15" s="5" t="s">
        <v>11</v>
      </c>
    </row>
    <row r="18" spans="2:2" x14ac:dyDescent="0.25">
      <c r="B18" s="5"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C48" sqref="C48:C49"/>
    </sheetView>
  </sheetViews>
  <sheetFormatPr defaultRowHeight="15" x14ac:dyDescent="0.25"/>
  <cols>
    <col min="1" max="1" width="11.42578125" customWidth="1"/>
    <col min="2" max="2" width="12.42578125" customWidth="1"/>
    <col min="3" max="3" width="11.5703125" bestFit="1" customWidth="1"/>
    <col min="4" max="4" width="12.42578125" customWidth="1"/>
    <col min="13" max="13" width="27.42578125" customWidth="1"/>
    <col min="14" max="14" width="14.28515625" customWidth="1"/>
  </cols>
  <sheetData>
    <row r="1" spans="1:14" x14ac:dyDescent="0.25">
      <c r="B1" s="83" t="s">
        <v>176</v>
      </c>
    </row>
    <row r="2" spans="1:14" ht="15.75" thickBot="1" x14ac:dyDescent="0.3"/>
    <row r="3" spans="1:14" ht="26.25" thickBot="1" x14ac:dyDescent="0.3">
      <c r="A3" s="8" t="s">
        <v>14</v>
      </c>
      <c r="B3" s="74"/>
      <c r="C3" s="73"/>
      <c r="D3" s="17"/>
      <c r="E3" s="17" t="s">
        <v>15</v>
      </c>
      <c r="F3" s="17"/>
      <c r="G3" s="17"/>
      <c r="H3" s="18"/>
      <c r="I3" s="19"/>
      <c r="L3" s="79"/>
      <c r="M3" s="80" t="s">
        <v>43</v>
      </c>
      <c r="N3" s="81" t="s">
        <v>41</v>
      </c>
    </row>
    <row r="4" spans="1:14" ht="15.75" thickBot="1" x14ac:dyDescent="0.3">
      <c r="A4" s="70"/>
      <c r="B4" s="20"/>
      <c r="C4" s="14" t="s">
        <v>16</v>
      </c>
      <c r="D4" s="15" t="s">
        <v>17</v>
      </c>
      <c r="E4" s="16" t="s">
        <v>18</v>
      </c>
      <c r="F4" s="15" t="s">
        <v>19</v>
      </c>
      <c r="G4" s="21" t="s">
        <v>20</v>
      </c>
      <c r="H4" s="21" t="s">
        <v>21</v>
      </c>
      <c r="I4" s="71" t="s">
        <v>22</v>
      </c>
      <c r="L4" s="214"/>
      <c r="M4" s="215"/>
      <c r="N4" s="213"/>
    </row>
    <row r="5" spans="1:14" ht="15.75" thickBot="1" x14ac:dyDescent="0.3">
      <c r="A5" s="8" t="s">
        <v>24</v>
      </c>
      <c r="B5" s="9" t="s">
        <v>23</v>
      </c>
      <c r="C5" s="22">
        <v>1</v>
      </c>
      <c r="D5" s="254">
        <v>55</v>
      </c>
      <c r="E5" s="37"/>
      <c r="F5" s="24" t="s">
        <v>179</v>
      </c>
      <c r="G5" s="23"/>
      <c r="H5" s="22" t="s">
        <v>179</v>
      </c>
      <c r="I5" s="25"/>
      <c r="L5" s="216" t="s">
        <v>16</v>
      </c>
      <c r="M5" s="217" t="s">
        <v>24</v>
      </c>
      <c r="N5" s="218">
        <v>261.32</v>
      </c>
    </row>
    <row r="6" spans="1:14" ht="15.75" thickBot="1" x14ac:dyDescent="0.3">
      <c r="A6" s="7" t="s">
        <v>24</v>
      </c>
      <c r="B6" s="10" t="s">
        <v>25</v>
      </c>
      <c r="C6" s="22">
        <v>144</v>
      </c>
      <c r="D6" s="256">
        <v>21926</v>
      </c>
      <c r="E6" s="41"/>
      <c r="F6" s="24" t="s">
        <v>179</v>
      </c>
      <c r="G6" s="30"/>
      <c r="H6" s="26" t="s">
        <v>179</v>
      </c>
      <c r="I6" s="31"/>
      <c r="L6" s="76" t="s">
        <v>16</v>
      </c>
      <c r="M6" s="212" t="s">
        <v>27</v>
      </c>
      <c r="N6" s="219" t="s">
        <v>179</v>
      </c>
    </row>
    <row r="7" spans="1:14" ht="15.75" thickBot="1" x14ac:dyDescent="0.3">
      <c r="A7" s="70" t="s">
        <v>24</v>
      </c>
      <c r="B7" s="11" t="s">
        <v>26</v>
      </c>
      <c r="C7" s="250">
        <v>261.32</v>
      </c>
      <c r="D7" s="255">
        <v>317.01</v>
      </c>
      <c r="E7" s="55"/>
      <c r="F7" s="24" t="s">
        <v>179</v>
      </c>
      <c r="G7" s="33"/>
      <c r="H7" s="32" t="s">
        <v>179</v>
      </c>
      <c r="I7" s="34"/>
      <c r="L7" s="76" t="s">
        <v>16</v>
      </c>
      <c r="M7" s="212" t="s">
        <v>30</v>
      </c>
      <c r="N7" s="219" t="s">
        <v>179</v>
      </c>
    </row>
    <row r="8" spans="1:14" ht="15.75" thickBot="1" x14ac:dyDescent="0.3">
      <c r="A8" s="8" t="s">
        <v>27</v>
      </c>
      <c r="B8" s="9" t="s">
        <v>23</v>
      </c>
      <c r="C8" s="22" t="s">
        <v>179</v>
      </c>
      <c r="D8" s="251">
        <v>50</v>
      </c>
      <c r="E8" s="37"/>
      <c r="F8" s="24">
        <v>1</v>
      </c>
      <c r="G8" s="23"/>
      <c r="H8" s="22">
        <v>9</v>
      </c>
      <c r="I8" s="25"/>
      <c r="L8" s="76" t="s">
        <v>16</v>
      </c>
      <c r="M8" s="212" t="s">
        <v>31</v>
      </c>
      <c r="N8" s="219" t="s">
        <v>179</v>
      </c>
    </row>
    <row r="9" spans="1:14" ht="15.75" thickBot="1" x14ac:dyDescent="0.3">
      <c r="A9" s="7" t="s">
        <v>27</v>
      </c>
      <c r="B9" s="10" t="s">
        <v>25</v>
      </c>
      <c r="C9" s="22" t="s">
        <v>179</v>
      </c>
      <c r="D9" s="253">
        <v>21761</v>
      </c>
      <c r="E9" s="41"/>
      <c r="F9" s="26">
        <v>392</v>
      </c>
      <c r="G9" s="28"/>
      <c r="H9" s="26">
        <v>3266</v>
      </c>
      <c r="I9" s="31"/>
      <c r="L9" s="76" t="s">
        <v>16</v>
      </c>
      <c r="M9" s="212" t="s">
        <v>34</v>
      </c>
      <c r="N9" s="219" t="s">
        <v>179</v>
      </c>
    </row>
    <row r="10" spans="1:14" ht="15.75" thickBot="1" x14ac:dyDescent="0.3">
      <c r="A10" s="70" t="s">
        <v>27</v>
      </c>
      <c r="B10" s="13" t="s">
        <v>26</v>
      </c>
      <c r="C10" s="250" t="s">
        <v>179</v>
      </c>
      <c r="D10" s="252">
        <v>316.69</v>
      </c>
      <c r="E10" s="55"/>
      <c r="F10" s="249">
        <v>316.32</v>
      </c>
      <c r="G10" s="33"/>
      <c r="H10" s="32">
        <v>311.3</v>
      </c>
      <c r="I10" s="34"/>
      <c r="L10" s="76" t="s">
        <v>16</v>
      </c>
      <c r="M10" s="212" t="s">
        <v>35</v>
      </c>
      <c r="N10" s="219" t="s">
        <v>179</v>
      </c>
    </row>
    <row r="11" spans="1:14" ht="15.75" thickBot="1" x14ac:dyDescent="0.3">
      <c r="A11" s="8" t="s">
        <v>28</v>
      </c>
      <c r="B11" s="9" t="s">
        <v>23</v>
      </c>
      <c r="C11" s="36"/>
      <c r="D11" s="23"/>
      <c r="E11" s="45"/>
      <c r="F11" s="22" t="s">
        <v>179</v>
      </c>
      <c r="G11" s="45"/>
      <c r="H11" s="59">
        <v>8</v>
      </c>
      <c r="I11" s="39"/>
      <c r="L11" s="76" t="s">
        <v>17</v>
      </c>
      <c r="M11" s="75" t="s">
        <v>24</v>
      </c>
      <c r="N11" s="208">
        <v>317.01</v>
      </c>
    </row>
    <row r="12" spans="1:14" ht="15.75" thickBot="1" x14ac:dyDescent="0.3">
      <c r="A12" s="7" t="s">
        <v>28</v>
      </c>
      <c r="B12" s="10" t="s">
        <v>25</v>
      </c>
      <c r="C12" s="40"/>
      <c r="D12" s="30"/>
      <c r="E12" s="220"/>
      <c r="F12" s="22" t="s">
        <v>179</v>
      </c>
      <c r="G12" s="221"/>
      <c r="H12" s="51">
        <v>2870</v>
      </c>
      <c r="I12" s="43"/>
      <c r="L12" s="76" t="s">
        <v>17</v>
      </c>
      <c r="M12" s="75" t="s">
        <v>27</v>
      </c>
      <c r="N12" s="208">
        <v>316.69</v>
      </c>
    </row>
    <row r="13" spans="1:14" ht="15.75" thickBot="1" x14ac:dyDescent="0.3">
      <c r="A13" s="7" t="s">
        <v>28</v>
      </c>
      <c r="B13" s="11" t="s">
        <v>26</v>
      </c>
      <c r="C13" s="245"/>
      <c r="D13" s="246"/>
      <c r="E13" s="247"/>
      <c r="F13" s="250" t="s">
        <v>179</v>
      </c>
      <c r="G13" s="227"/>
      <c r="H13" s="248">
        <v>316.87</v>
      </c>
      <c r="I13" s="43"/>
      <c r="L13" s="76" t="s">
        <v>17</v>
      </c>
      <c r="M13" s="75" t="s">
        <v>30</v>
      </c>
      <c r="N13" s="208">
        <v>309.07</v>
      </c>
    </row>
    <row r="14" spans="1:14" x14ac:dyDescent="0.25">
      <c r="A14" s="8" t="s">
        <v>29</v>
      </c>
      <c r="B14" s="9" t="s">
        <v>23</v>
      </c>
      <c r="C14" s="36"/>
      <c r="D14" s="23"/>
      <c r="E14" s="45"/>
      <c r="F14" s="36"/>
      <c r="G14" s="36"/>
      <c r="H14" s="23"/>
      <c r="I14" s="22">
        <v>3</v>
      </c>
      <c r="L14" s="76" t="s">
        <v>17</v>
      </c>
      <c r="M14" s="75" t="s">
        <v>31</v>
      </c>
      <c r="N14" s="208">
        <v>310.95</v>
      </c>
    </row>
    <row r="15" spans="1:14" x14ac:dyDescent="0.25">
      <c r="A15" s="7" t="s">
        <v>29</v>
      </c>
      <c r="B15" s="10" t="s">
        <v>25</v>
      </c>
      <c r="C15" s="46"/>
      <c r="D15" s="30"/>
      <c r="E15" s="47"/>
      <c r="F15" s="40"/>
      <c r="G15" s="46"/>
      <c r="H15" s="28"/>
      <c r="I15" s="26">
        <v>305</v>
      </c>
      <c r="L15" s="76" t="s">
        <v>17</v>
      </c>
      <c r="M15" s="75" t="s">
        <v>34</v>
      </c>
      <c r="N15" s="209">
        <v>288.42</v>
      </c>
    </row>
    <row r="16" spans="1:14" ht="15.75" thickBot="1" x14ac:dyDescent="0.3">
      <c r="A16" s="70" t="s">
        <v>29</v>
      </c>
      <c r="B16" s="13" t="s">
        <v>26</v>
      </c>
      <c r="C16" s="44"/>
      <c r="D16" s="33"/>
      <c r="E16" s="48"/>
      <c r="F16" s="44"/>
      <c r="G16" s="44"/>
      <c r="H16" s="33"/>
      <c r="I16" s="32">
        <v>441.82</v>
      </c>
      <c r="L16" s="76" t="s">
        <v>17</v>
      </c>
      <c r="M16" s="75" t="s">
        <v>35</v>
      </c>
      <c r="N16" s="209">
        <v>299.25</v>
      </c>
    </row>
    <row r="17" spans="1:14" ht="15.75" thickBot="1" x14ac:dyDescent="0.3">
      <c r="A17" s="8" t="s">
        <v>30</v>
      </c>
      <c r="B17" s="9" t="s">
        <v>23</v>
      </c>
      <c r="C17" s="24" t="s">
        <v>179</v>
      </c>
      <c r="D17" s="50">
        <v>91</v>
      </c>
      <c r="E17" s="36"/>
      <c r="F17" s="36"/>
      <c r="G17" s="23"/>
      <c r="H17" s="22">
        <v>5</v>
      </c>
      <c r="I17" s="22">
        <v>25</v>
      </c>
      <c r="L17" s="76" t="s">
        <v>18</v>
      </c>
      <c r="M17" s="75" t="s">
        <v>31</v>
      </c>
      <c r="N17" s="208">
        <v>303.05</v>
      </c>
    </row>
    <row r="18" spans="1:14" ht="15.75" thickBot="1" x14ac:dyDescent="0.3">
      <c r="A18" s="7" t="s">
        <v>30</v>
      </c>
      <c r="B18" s="10" t="s">
        <v>25</v>
      </c>
      <c r="C18" s="24" t="s">
        <v>179</v>
      </c>
      <c r="D18" s="26">
        <v>30893</v>
      </c>
      <c r="E18" s="46"/>
      <c r="F18" s="46"/>
      <c r="G18" s="28"/>
      <c r="H18" s="26">
        <v>1426</v>
      </c>
      <c r="I18" s="26">
        <v>2808</v>
      </c>
      <c r="L18" s="76" t="s">
        <v>19</v>
      </c>
      <c r="M18" s="75" t="s">
        <v>24</v>
      </c>
      <c r="N18" s="219" t="s">
        <v>179</v>
      </c>
    </row>
    <row r="19" spans="1:14" ht="15.75" thickBot="1" x14ac:dyDescent="0.3">
      <c r="A19" s="70" t="s">
        <v>30</v>
      </c>
      <c r="B19" s="11" t="s">
        <v>26</v>
      </c>
      <c r="C19" s="24" t="s">
        <v>179</v>
      </c>
      <c r="D19" s="32">
        <v>309.07</v>
      </c>
      <c r="E19" s="44"/>
      <c r="F19" s="44"/>
      <c r="G19" s="33"/>
      <c r="H19" s="32">
        <v>315.20999999999998</v>
      </c>
      <c r="I19" s="32">
        <v>429.78</v>
      </c>
      <c r="L19" s="76" t="s">
        <v>19</v>
      </c>
      <c r="M19" s="75" t="s">
        <v>27</v>
      </c>
      <c r="N19" s="210">
        <v>316.32</v>
      </c>
    </row>
    <row r="20" spans="1:14" ht="15.75" thickBot="1" x14ac:dyDescent="0.3">
      <c r="A20" s="8" t="s">
        <v>31</v>
      </c>
      <c r="B20" s="9" t="s">
        <v>23</v>
      </c>
      <c r="C20" s="24" t="s">
        <v>179</v>
      </c>
      <c r="D20" s="22">
        <v>57</v>
      </c>
      <c r="E20" s="50">
        <v>12</v>
      </c>
      <c r="F20" s="22" t="s">
        <v>179</v>
      </c>
      <c r="G20" s="22">
        <v>15</v>
      </c>
      <c r="H20" s="22">
        <v>47</v>
      </c>
      <c r="I20" s="25"/>
      <c r="L20" s="76" t="s">
        <v>19</v>
      </c>
      <c r="M20" s="75" t="s">
        <v>28</v>
      </c>
      <c r="N20" s="219" t="s">
        <v>179</v>
      </c>
    </row>
    <row r="21" spans="1:14" ht="15.75" thickBot="1" x14ac:dyDescent="0.3">
      <c r="A21" s="7" t="s">
        <v>31</v>
      </c>
      <c r="B21" s="10" t="s">
        <v>25</v>
      </c>
      <c r="C21" s="24" t="s">
        <v>179</v>
      </c>
      <c r="D21" s="257">
        <v>21774</v>
      </c>
      <c r="E21" s="26">
        <v>4713</v>
      </c>
      <c r="F21" s="26" t="s">
        <v>179</v>
      </c>
      <c r="G21" s="26">
        <v>5083</v>
      </c>
      <c r="H21" s="258">
        <v>14570</v>
      </c>
      <c r="I21" s="31"/>
      <c r="L21" s="76" t="s">
        <v>19</v>
      </c>
      <c r="M21" s="75" t="s">
        <v>31</v>
      </c>
      <c r="N21" s="208" t="s">
        <v>179</v>
      </c>
    </row>
    <row r="22" spans="1:14" ht="15.75" thickBot="1" x14ac:dyDescent="0.3">
      <c r="A22" s="70" t="s">
        <v>31</v>
      </c>
      <c r="B22" s="11" t="s">
        <v>26</v>
      </c>
      <c r="C22" s="24" t="s">
        <v>179</v>
      </c>
      <c r="D22" s="35">
        <v>310.95</v>
      </c>
      <c r="E22" s="35">
        <v>303.05</v>
      </c>
      <c r="F22" s="32" t="s">
        <v>179</v>
      </c>
      <c r="G22" s="32">
        <v>218.39</v>
      </c>
      <c r="H22" s="52">
        <v>313.27</v>
      </c>
      <c r="I22" s="31"/>
      <c r="L22" s="76" t="s">
        <v>19</v>
      </c>
      <c r="M22" s="75" t="s">
        <v>32</v>
      </c>
      <c r="N22" s="219" t="s">
        <v>179</v>
      </c>
    </row>
    <row r="23" spans="1:14" ht="15.75" thickBot="1" x14ac:dyDescent="0.3">
      <c r="A23" s="8" t="s">
        <v>32</v>
      </c>
      <c r="B23" s="9" t="s">
        <v>23</v>
      </c>
      <c r="C23" s="36"/>
      <c r="D23" s="23"/>
      <c r="E23" s="37"/>
      <c r="F23" s="24" t="s">
        <v>179</v>
      </c>
      <c r="G23" s="22">
        <v>3</v>
      </c>
      <c r="H23" s="22">
        <v>14</v>
      </c>
      <c r="I23" s="25"/>
      <c r="L23" s="76" t="s">
        <v>19</v>
      </c>
      <c r="M23" s="75" t="s">
        <v>35</v>
      </c>
      <c r="N23" s="208" t="s">
        <v>179</v>
      </c>
    </row>
    <row r="24" spans="1:14" ht="15.75" thickBot="1" x14ac:dyDescent="0.3">
      <c r="A24" s="7" t="s">
        <v>32</v>
      </c>
      <c r="B24" s="10" t="s">
        <v>25</v>
      </c>
      <c r="C24" s="46"/>
      <c r="D24" s="30"/>
      <c r="E24" s="53"/>
      <c r="F24" s="24" t="s">
        <v>179</v>
      </c>
      <c r="G24" s="26">
        <v>1160</v>
      </c>
      <c r="H24" s="54">
        <v>4630</v>
      </c>
      <c r="I24" s="31"/>
      <c r="L24" s="76" t="s">
        <v>19</v>
      </c>
      <c r="M24" s="75" t="s">
        <v>37</v>
      </c>
      <c r="N24" s="219" t="s">
        <v>179</v>
      </c>
    </row>
    <row r="25" spans="1:14" ht="15.75" thickBot="1" x14ac:dyDescent="0.3">
      <c r="A25" s="70" t="s">
        <v>32</v>
      </c>
      <c r="B25" s="11" t="s">
        <v>26</v>
      </c>
      <c r="C25" s="49"/>
      <c r="D25" s="33"/>
      <c r="E25" s="55"/>
      <c r="F25" s="24" t="s">
        <v>179</v>
      </c>
      <c r="G25" s="35">
        <v>241.57999999999998</v>
      </c>
      <c r="H25" s="56">
        <v>303.65999999999997</v>
      </c>
      <c r="I25" s="34"/>
      <c r="L25" s="76" t="s">
        <v>20</v>
      </c>
      <c r="M25" s="75" t="s">
        <v>31</v>
      </c>
      <c r="N25" s="208">
        <v>218.39</v>
      </c>
    </row>
    <row r="26" spans="1:14" x14ac:dyDescent="0.25">
      <c r="A26" s="8" t="s">
        <v>33</v>
      </c>
      <c r="B26" s="9" t="s">
        <v>23</v>
      </c>
      <c r="C26" s="36"/>
      <c r="D26" s="23"/>
      <c r="E26" s="45"/>
      <c r="F26" s="36"/>
      <c r="G26" s="36"/>
      <c r="H26" s="38"/>
      <c r="I26" s="57">
        <v>1</v>
      </c>
      <c r="L26" s="76" t="s">
        <v>20</v>
      </c>
      <c r="M26" s="75" t="s">
        <v>32</v>
      </c>
      <c r="N26" s="208">
        <v>241.57999999999998</v>
      </c>
    </row>
    <row r="27" spans="1:14" x14ac:dyDescent="0.25">
      <c r="A27" s="7" t="s">
        <v>33</v>
      </c>
      <c r="B27" s="10" t="s">
        <v>25</v>
      </c>
      <c r="C27" s="40"/>
      <c r="D27" s="30"/>
      <c r="E27" s="47"/>
      <c r="F27" s="46"/>
      <c r="G27" s="40"/>
      <c r="H27" s="42"/>
      <c r="I27" s="26">
        <v>74</v>
      </c>
      <c r="L27" s="76" t="s">
        <v>20</v>
      </c>
      <c r="M27" s="75" t="s">
        <v>34</v>
      </c>
      <c r="N27" s="208">
        <v>191.4</v>
      </c>
    </row>
    <row r="28" spans="1:14" ht="15.75" thickBot="1" x14ac:dyDescent="0.3">
      <c r="A28" s="70" t="s">
        <v>33</v>
      </c>
      <c r="B28" s="11" t="s">
        <v>26</v>
      </c>
      <c r="C28" s="44"/>
      <c r="D28" s="33"/>
      <c r="E28" s="48"/>
      <c r="F28" s="44"/>
      <c r="G28" s="44"/>
      <c r="H28" s="58"/>
      <c r="I28" s="32">
        <v>386.32</v>
      </c>
      <c r="L28" s="76" t="s">
        <v>20</v>
      </c>
      <c r="M28" s="75" t="s">
        <v>35</v>
      </c>
      <c r="N28" s="208">
        <v>204.22</v>
      </c>
    </row>
    <row r="29" spans="1:14" ht="15.75" thickBot="1" x14ac:dyDescent="0.3">
      <c r="A29" s="8" t="s">
        <v>34</v>
      </c>
      <c r="B29" s="9" t="s">
        <v>23</v>
      </c>
      <c r="C29" s="24">
        <v>2</v>
      </c>
      <c r="D29" s="50">
        <v>25</v>
      </c>
      <c r="E29" s="36"/>
      <c r="F29" s="23"/>
      <c r="G29" s="50">
        <v>41</v>
      </c>
      <c r="H29" s="57">
        <v>2</v>
      </c>
      <c r="I29" s="57">
        <v>16</v>
      </c>
      <c r="L29" s="76" t="s">
        <v>20</v>
      </c>
      <c r="M29" s="75" t="s">
        <v>37</v>
      </c>
      <c r="N29" s="208" t="s">
        <v>179</v>
      </c>
    </row>
    <row r="30" spans="1:14" ht="15.75" thickBot="1" x14ac:dyDescent="0.3">
      <c r="A30" s="7" t="s">
        <v>34</v>
      </c>
      <c r="B30" s="10" t="s">
        <v>25</v>
      </c>
      <c r="C30" s="24">
        <v>188</v>
      </c>
      <c r="D30" s="257">
        <v>7485</v>
      </c>
      <c r="E30" s="46"/>
      <c r="F30" s="28"/>
      <c r="G30" s="26">
        <v>11289</v>
      </c>
      <c r="H30" s="26">
        <v>340</v>
      </c>
      <c r="I30" s="26">
        <v>1673</v>
      </c>
      <c r="L30" s="76" t="s">
        <v>20</v>
      </c>
      <c r="M30" s="75" t="s">
        <v>38</v>
      </c>
      <c r="N30" s="208">
        <v>143.69999999999999</v>
      </c>
    </row>
    <row r="31" spans="1:14" ht="15.75" thickBot="1" x14ac:dyDescent="0.3">
      <c r="A31" s="70" t="s">
        <v>34</v>
      </c>
      <c r="B31" s="11" t="s">
        <v>26</v>
      </c>
      <c r="C31" s="24">
        <v>411.96</v>
      </c>
      <c r="D31" s="35">
        <v>288.42</v>
      </c>
      <c r="E31" s="44"/>
      <c r="F31" s="33"/>
      <c r="G31" s="32">
        <v>191.4</v>
      </c>
      <c r="H31" s="32">
        <v>230.6</v>
      </c>
      <c r="I31" s="32">
        <v>421.43</v>
      </c>
      <c r="L31" s="76" t="s">
        <v>20</v>
      </c>
      <c r="M31" s="75" t="s">
        <v>39</v>
      </c>
      <c r="N31" s="208">
        <v>179.59</v>
      </c>
    </row>
    <row r="32" spans="1:14" ht="15.75" thickBot="1" x14ac:dyDescent="0.3">
      <c r="A32" s="8" t="s">
        <v>35</v>
      </c>
      <c r="B32" s="9" t="s">
        <v>23</v>
      </c>
      <c r="C32" s="24" t="s">
        <v>179</v>
      </c>
      <c r="D32" s="59">
        <v>27</v>
      </c>
      <c r="E32" s="23"/>
      <c r="F32" s="22" t="s">
        <v>179</v>
      </c>
      <c r="G32" s="22">
        <v>6</v>
      </c>
      <c r="H32" s="57">
        <v>4</v>
      </c>
      <c r="I32" s="25"/>
      <c r="L32" s="76" t="s">
        <v>21</v>
      </c>
      <c r="M32" s="75" t="s">
        <v>24</v>
      </c>
      <c r="N32" s="208" t="s">
        <v>179</v>
      </c>
    </row>
    <row r="33" spans="1:14" ht="15.75" thickBot="1" x14ac:dyDescent="0.3">
      <c r="A33" s="7" t="s">
        <v>35</v>
      </c>
      <c r="B33" s="10" t="s">
        <v>25</v>
      </c>
      <c r="C33" s="24" t="s">
        <v>179</v>
      </c>
      <c r="D33" s="60">
        <v>9461</v>
      </c>
      <c r="E33" s="28"/>
      <c r="F33" s="26" t="s">
        <v>179</v>
      </c>
      <c r="G33" s="26">
        <v>1857</v>
      </c>
      <c r="H33" s="60">
        <v>1069</v>
      </c>
      <c r="I33" s="31"/>
      <c r="L33" s="76" t="s">
        <v>21</v>
      </c>
      <c r="M33" s="75" t="s">
        <v>27</v>
      </c>
      <c r="N33" s="208">
        <v>311.3</v>
      </c>
    </row>
    <row r="34" spans="1:14" ht="15.75" thickBot="1" x14ac:dyDescent="0.3">
      <c r="A34" s="70" t="s">
        <v>35</v>
      </c>
      <c r="B34" s="11" t="s">
        <v>36</v>
      </c>
      <c r="C34" s="24" t="s">
        <v>179</v>
      </c>
      <c r="D34" s="61">
        <v>299.25</v>
      </c>
      <c r="E34" s="33"/>
      <c r="F34" s="32" t="s">
        <v>179</v>
      </c>
      <c r="G34" s="32">
        <v>204.22</v>
      </c>
      <c r="H34" s="62">
        <v>269.81</v>
      </c>
      <c r="I34" s="31"/>
      <c r="L34" s="76" t="s">
        <v>21</v>
      </c>
      <c r="M34" s="75" t="s">
        <v>28</v>
      </c>
      <c r="N34" s="208">
        <v>316.87</v>
      </c>
    </row>
    <row r="35" spans="1:14" ht="15.75" thickBot="1" x14ac:dyDescent="0.3">
      <c r="A35" s="8" t="s">
        <v>37</v>
      </c>
      <c r="B35" s="9" t="s">
        <v>23</v>
      </c>
      <c r="C35" s="36"/>
      <c r="D35" s="23"/>
      <c r="E35" s="37"/>
      <c r="F35" s="24" t="s">
        <v>179</v>
      </c>
      <c r="G35" s="22" t="s">
        <v>179</v>
      </c>
      <c r="H35" s="59">
        <v>2</v>
      </c>
      <c r="I35" s="25"/>
      <c r="L35" s="76" t="s">
        <v>21</v>
      </c>
      <c r="M35" s="75" t="s">
        <v>30</v>
      </c>
      <c r="N35" s="208">
        <v>315.20999999999998</v>
      </c>
    </row>
    <row r="36" spans="1:14" ht="15.75" thickBot="1" x14ac:dyDescent="0.3">
      <c r="A36" s="7" t="s">
        <v>37</v>
      </c>
      <c r="B36" s="10" t="s">
        <v>25</v>
      </c>
      <c r="C36" s="40"/>
      <c r="D36" s="30"/>
      <c r="E36" s="53"/>
      <c r="F36" s="24" t="s">
        <v>179</v>
      </c>
      <c r="G36" s="27" t="s">
        <v>179</v>
      </c>
      <c r="H36" s="26">
        <v>778</v>
      </c>
      <c r="I36" s="31"/>
      <c r="L36" s="76" t="s">
        <v>21</v>
      </c>
      <c r="M36" s="75" t="s">
        <v>31</v>
      </c>
      <c r="N36" s="208">
        <v>313.27</v>
      </c>
    </row>
    <row r="37" spans="1:14" ht="15.75" thickBot="1" x14ac:dyDescent="0.3">
      <c r="A37" s="70" t="s">
        <v>37</v>
      </c>
      <c r="B37" s="11" t="s">
        <v>26</v>
      </c>
      <c r="C37" s="44"/>
      <c r="D37" s="33"/>
      <c r="E37" s="55"/>
      <c r="F37" s="24" t="s">
        <v>179</v>
      </c>
      <c r="G37" s="35" t="s">
        <v>179</v>
      </c>
      <c r="H37" s="52">
        <v>267.21999999999997</v>
      </c>
      <c r="I37" s="31"/>
      <c r="L37" s="76" t="s">
        <v>21</v>
      </c>
      <c r="M37" s="75" t="s">
        <v>32</v>
      </c>
      <c r="N37" s="208">
        <v>303.65999999999997</v>
      </c>
    </row>
    <row r="38" spans="1:14" ht="15.75" thickBot="1" x14ac:dyDescent="0.3">
      <c r="A38" s="8" t="s">
        <v>42</v>
      </c>
      <c r="B38" s="125" t="s">
        <v>23</v>
      </c>
      <c r="C38" s="36"/>
      <c r="D38" s="23"/>
      <c r="E38" s="45"/>
      <c r="F38" s="36"/>
      <c r="G38" s="36"/>
      <c r="H38" s="36"/>
      <c r="I38" s="22" t="s">
        <v>179</v>
      </c>
      <c r="L38" s="76" t="s">
        <v>21</v>
      </c>
      <c r="M38" s="75" t="s">
        <v>34</v>
      </c>
      <c r="N38" s="208">
        <v>230.6</v>
      </c>
    </row>
    <row r="39" spans="1:14" ht="15.75" thickBot="1" x14ac:dyDescent="0.3">
      <c r="A39" s="7" t="s">
        <v>42</v>
      </c>
      <c r="B39" s="126" t="s">
        <v>25</v>
      </c>
      <c r="C39" s="40"/>
      <c r="D39" s="30"/>
      <c r="E39" s="47"/>
      <c r="F39" s="46"/>
      <c r="G39" s="40"/>
      <c r="H39" s="40"/>
      <c r="I39" s="22" t="s">
        <v>179</v>
      </c>
      <c r="L39" s="76" t="s">
        <v>21</v>
      </c>
      <c r="M39" s="75" t="s">
        <v>35</v>
      </c>
      <c r="N39" s="209">
        <v>269.81</v>
      </c>
    </row>
    <row r="40" spans="1:14" ht="15.75" thickBot="1" x14ac:dyDescent="0.3">
      <c r="A40" s="70" t="s">
        <v>42</v>
      </c>
      <c r="B40" s="127" t="s">
        <v>26</v>
      </c>
      <c r="C40" s="49"/>
      <c r="D40" s="222"/>
      <c r="E40" s="227"/>
      <c r="F40" s="49"/>
      <c r="G40" s="49"/>
      <c r="H40" s="40"/>
      <c r="I40" s="226" t="s">
        <v>179</v>
      </c>
      <c r="L40" s="76" t="s">
        <v>21</v>
      </c>
      <c r="M40" s="75" t="s">
        <v>37</v>
      </c>
      <c r="N40" s="208">
        <v>267.21999999999997</v>
      </c>
    </row>
    <row r="41" spans="1:14" ht="15.75" thickBot="1" x14ac:dyDescent="0.3">
      <c r="A41" s="8" t="s">
        <v>38</v>
      </c>
      <c r="B41" s="9" t="s">
        <v>23</v>
      </c>
      <c r="C41" s="36"/>
      <c r="D41" s="23"/>
      <c r="E41" s="45"/>
      <c r="F41" s="23"/>
      <c r="G41" s="24">
        <v>22</v>
      </c>
      <c r="H41" s="223"/>
      <c r="I41" s="22" t="s">
        <v>179</v>
      </c>
      <c r="L41" s="76" t="s">
        <v>22</v>
      </c>
      <c r="M41" s="75" t="s">
        <v>29</v>
      </c>
      <c r="N41" s="208">
        <v>441.82</v>
      </c>
    </row>
    <row r="42" spans="1:14" ht="15.75" thickBot="1" x14ac:dyDescent="0.3">
      <c r="A42" s="7" t="s">
        <v>38</v>
      </c>
      <c r="B42" s="10" t="s">
        <v>25</v>
      </c>
      <c r="C42" s="40"/>
      <c r="D42" s="30"/>
      <c r="E42" s="47"/>
      <c r="F42" s="28"/>
      <c r="G42" s="259">
        <v>5524</v>
      </c>
      <c r="H42" s="224"/>
      <c r="I42" s="22" t="s">
        <v>179</v>
      </c>
      <c r="L42" s="76" t="s">
        <v>22</v>
      </c>
      <c r="M42" s="75" t="s">
        <v>30</v>
      </c>
      <c r="N42" s="208">
        <v>429.78</v>
      </c>
    </row>
    <row r="43" spans="1:14" ht="15.75" thickBot="1" x14ac:dyDescent="0.3">
      <c r="A43" s="70" t="s">
        <v>38</v>
      </c>
      <c r="B43" s="11" t="s">
        <v>26</v>
      </c>
      <c r="C43" s="44"/>
      <c r="D43" s="33"/>
      <c r="E43" s="48"/>
      <c r="F43" s="33"/>
      <c r="G43" s="64">
        <v>143.69999999999999</v>
      </c>
      <c r="H43" s="225"/>
      <c r="I43" s="250" t="s">
        <v>179</v>
      </c>
      <c r="L43" s="76" t="s">
        <v>22</v>
      </c>
      <c r="M43" s="75" t="s">
        <v>33</v>
      </c>
      <c r="N43" s="208">
        <v>386.32</v>
      </c>
    </row>
    <row r="44" spans="1:14" x14ac:dyDescent="0.25">
      <c r="A44" s="7" t="s">
        <v>39</v>
      </c>
      <c r="B44" s="9" t="s">
        <v>23</v>
      </c>
      <c r="C44" s="40"/>
      <c r="D44" s="30"/>
      <c r="E44" s="47"/>
      <c r="F44" s="30"/>
      <c r="G44" s="63">
        <v>2</v>
      </c>
      <c r="H44" s="42"/>
      <c r="I44" s="43"/>
      <c r="L44" s="76" t="s">
        <v>22</v>
      </c>
      <c r="M44" s="75" t="s">
        <v>34</v>
      </c>
      <c r="N44" s="208">
        <v>421.43</v>
      </c>
    </row>
    <row r="45" spans="1:14" x14ac:dyDescent="0.25">
      <c r="A45" s="7" t="s">
        <v>39</v>
      </c>
      <c r="B45" s="10" t="s">
        <v>25</v>
      </c>
      <c r="C45" s="40"/>
      <c r="D45" s="30"/>
      <c r="E45" s="47"/>
      <c r="F45" s="28"/>
      <c r="G45" s="29">
        <v>557</v>
      </c>
      <c r="H45" s="42"/>
      <c r="I45" s="43"/>
      <c r="L45" s="76" t="s">
        <v>22</v>
      </c>
      <c r="M45" s="75" t="s">
        <v>38</v>
      </c>
      <c r="N45" s="219" t="s">
        <v>179</v>
      </c>
    </row>
    <row r="46" spans="1:14" ht="15.75" thickBot="1" x14ac:dyDescent="0.3">
      <c r="A46" s="7" t="s">
        <v>39</v>
      </c>
      <c r="B46" s="11" t="s">
        <v>26</v>
      </c>
      <c r="C46" s="49"/>
      <c r="D46" s="222"/>
      <c r="E46" s="227"/>
      <c r="F46" s="222"/>
      <c r="G46" s="260">
        <v>179.59</v>
      </c>
      <c r="H46" s="261"/>
      <c r="I46" s="43"/>
      <c r="L46" s="77" t="s">
        <v>22</v>
      </c>
      <c r="M46" s="78" t="s">
        <v>42</v>
      </c>
      <c r="N46" s="211" t="s">
        <v>179</v>
      </c>
    </row>
    <row r="47" spans="1:14" x14ac:dyDescent="0.25">
      <c r="A47" s="8"/>
      <c r="B47" s="12" t="s">
        <v>23</v>
      </c>
      <c r="C47" s="262">
        <v>3</v>
      </c>
      <c r="D47" s="65">
        <v>305</v>
      </c>
      <c r="E47" s="265">
        <v>12</v>
      </c>
      <c r="F47" s="262">
        <v>1</v>
      </c>
      <c r="G47" s="65">
        <v>89</v>
      </c>
      <c r="H47" s="65">
        <v>91</v>
      </c>
      <c r="I47" s="268">
        <v>45</v>
      </c>
    </row>
    <row r="48" spans="1:14" x14ac:dyDescent="0.25">
      <c r="A48" s="7" t="s">
        <v>40</v>
      </c>
      <c r="B48" s="66" t="s">
        <v>25</v>
      </c>
      <c r="C48" s="263">
        <v>332</v>
      </c>
      <c r="D48" s="67">
        <v>113300</v>
      </c>
      <c r="E48" s="266">
        <v>4713</v>
      </c>
      <c r="F48" s="263">
        <v>392</v>
      </c>
      <c r="G48" s="67">
        <v>25470</v>
      </c>
      <c r="H48" s="67">
        <v>28949</v>
      </c>
      <c r="I48" s="269">
        <v>4860</v>
      </c>
    </row>
    <row r="49" spans="1:9" ht="15.75" thickBot="1" x14ac:dyDescent="0.3">
      <c r="A49" s="68"/>
      <c r="B49" s="13" t="s">
        <v>26</v>
      </c>
      <c r="C49" s="69">
        <f>340.302168674699+6.32</f>
        <v>346.62216867469897</v>
      </c>
      <c r="D49" s="69">
        <f>303.927176610768+6.32</f>
        <v>310.24717661076801</v>
      </c>
      <c r="E49" s="267">
        <f>296.73+6.32</f>
        <v>303.05</v>
      </c>
      <c r="F49" s="264">
        <f>310+6.32</f>
        <v>316.32</v>
      </c>
      <c r="G49" s="69">
        <f>183.082855908912+6.32</f>
        <v>189.40285590891199</v>
      </c>
      <c r="H49" s="69">
        <f>301.904073715845+6.32</f>
        <v>308.22407371584501</v>
      </c>
      <c r="I49" s="270">
        <f>420.679467078189+6.32</f>
        <v>426.99946707818901</v>
      </c>
    </row>
    <row r="51" spans="1:9" x14ac:dyDescent="0.25">
      <c r="A51" t="s">
        <v>180</v>
      </c>
    </row>
  </sheetData>
  <conditionalFormatting sqref="H11:H12">
    <cfRule type="cellIs" dxfId="33" priority="27" stopIfTrue="1" operator="equal">
      <formula>$W$10</formula>
    </cfRule>
    <cfRule type="cellIs" dxfId="32" priority="28" stopIfTrue="1" operator="equal">
      <formula>$W$8</formula>
    </cfRule>
  </conditionalFormatting>
  <conditionalFormatting sqref="H21">
    <cfRule type="cellIs" dxfId="31" priority="25" stopIfTrue="1" operator="equal">
      <formula>$W$10</formula>
    </cfRule>
    <cfRule type="cellIs" dxfId="30" priority="26" stopIfTrue="1" operator="equal">
      <formula>$W$8</formula>
    </cfRule>
  </conditionalFormatting>
  <conditionalFormatting sqref="H33">
    <cfRule type="cellIs" dxfId="29" priority="23" stopIfTrue="1" operator="equal">
      <formula>$W$10</formula>
    </cfRule>
    <cfRule type="cellIs" dxfId="28" priority="24" stopIfTrue="1" operator="equal">
      <formula>$W$8</formula>
    </cfRule>
  </conditionalFormatting>
  <conditionalFormatting sqref="H41:H42">
    <cfRule type="cellIs" dxfId="27" priority="21" stopIfTrue="1" operator="equal">
      <formula>$W$10</formula>
    </cfRule>
    <cfRule type="cellIs" dxfId="26" priority="22" stopIfTrue="1" operator="equal">
      <formula>$W$8</formula>
    </cfRule>
  </conditionalFormatting>
  <conditionalFormatting sqref="H35">
    <cfRule type="cellIs" dxfId="25" priority="19" stopIfTrue="1" operator="equal">
      <formula>$W$10</formula>
    </cfRule>
    <cfRule type="cellIs" dxfId="24" priority="20" stopIfTrue="1" operator="equal">
      <formula>$W$8</formula>
    </cfRule>
  </conditionalFormatting>
  <conditionalFormatting sqref="H34">
    <cfRule type="cellIs" dxfId="23" priority="17" stopIfTrue="1" operator="equal">
      <formula>$W$10</formula>
    </cfRule>
    <cfRule type="cellIs" dxfId="22" priority="18" stopIfTrue="1" operator="equal">
      <formula>$W$8</formula>
    </cfRule>
  </conditionalFormatting>
  <conditionalFormatting sqref="D32:D33">
    <cfRule type="cellIs" dxfId="21" priority="11" stopIfTrue="1" operator="equal">
      <formula>$W$10</formula>
    </cfRule>
    <cfRule type="cellIs" dxfId="20" priority="12" stopIfTrue="1" operator="equal">
      <formula>$W$8</formula>
    </cfRule>
  </conditionalFormatting>
  <conditionalFormatting sqref="D34">
    <cfRule type="cellIs" dxfId="19" priority="9" stopIfTrue="1" operator="equal">
      <formula>$W$10</formula>
    </cfRule>
    <cfRule type="cellIs" dxfId="18" priority="10" stopIfTrue="1" operator="equal">
      <formula>$W$8</formula>
    </cfRule>
  </conditionalFormatting>
  <conditionalFormatting sqref="H44:H45">
    <cfRule type="cellIs" dxfId="17" priority="7" stopIfTrue="1" operator="equal">
      <formula>$W$10</formula>
    </cfRule>
    <cfRule type="cellIs" dxfId="16" priority="8" stopIfTrue="1" operator="equal">
      <formula>$W$8</formula>
    </cfRule>
  </conditionalFormatting>
  <conditionalFormatting sqref="H26:H27">
    <cfRule type="cellIs" dxfId="15" priority="5" stopIfTrue="1" operator="equal">
      <formula>$W$10</formula>
    </cfRule>
    <cfRule type="cellIs" dxfId="14" priority="6" stopIfTrue="1" operator="equal">
      <formula>$W$8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65"/>
  <sheetViews>
    <sheetView zoomScale="82" zoomScaleNormal="82" workbookViewId="0">
      <selection activeCell="K76" sqref="K76"/>
    </sheetView>
  </sheetViews>
  <sheetFormatPr defaultRowHeight="15" x14ac:dyDescent="0.25"/>
  <cols>
    <col min="1" max="1" width="12.85546875" style="83" customWidth="1"/>
    <col min="2" max="3" width="15.5703125" style="82" customWidth="1"/>
    <col min="4" max="4" width="13.7109375" customWidth="1"/>
    <col min="6" max="6" width="11.42578125" customWidth="1"/>
    <col min="7" max="7" width="13.7109375" customWidth="1"/>
    <col min="10" max="10" width="12.85546875" customWidth="1"/>
    <col min="13" max="13" width="12.28515625" customWidth="1"/>
    <col min="16" max="16" width="11.85546875" customWidth="1"/>
    <col min="19" max="19" width="10.5703125" customWidth="1"/>
    <col min="22" max="22" width="12.42578125" customWidth="1"/>
    <col min="25" max="25" width="12.140625" customWidth="1"/>
    <col min="28" max="28" width="12.7109375" customWidth="1"/>
    <col min="31" max="31" width="11.7109375" customWidth="1"/>
    <col min="34" max="34" width="11.42578125" customWidth="1"/>
    <col min="37" max="37" width="13.28515625" customWidth="1"/>
    <col min="40" max="40" width="15.140625" customWidth="1"/>
  </cols>
  <sheetData>
    <row r="2" spans="1:105" ht="16.5" customHeight="1" x14ac:dyDescent="0.25"/>
    <row r="4" spans="1:105" ht="15.75" thickBot="1" x14ac:dyDescent="0.3">
      <c r="A4" s="103" t="s">
        <v>50</v>
      </c>
      <c r="B4" s="104">
        <v>2019</v>
      </c>
      <c r="C4" s="114"/>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12">
        <v>2020</v>
      </c>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row>
    <row r="5" spans="1:105" ht="15.75" thickBot="1" x14ac:dyDescent="0.3">
      <c r="A5" s="106"/>
      <c r="B5" s="111">
        <v>1</v>
      </c>
      <c r="C5" s="111">
        <v>2</v>
      </c>
      <c r="D5" s="111">
        <v>3</v>
      </c>
      <c r="E5" s="111">
        <v>4</v>
      </c>
      <c r="F5" s="111">
        <v>5</v>
      </c>
      <c r="G5" s="111">
        <v>6</v>
      </c>
      <c r="H5" s="111">
        <v>7</v>
      </c>
      <c r="I5" s="111">
        <v>8</v>
      </c>
      <c r="J5" s="111">
        <v>9</v>
      </c>
      <c r="K5" s="111">
        <v>10</v>
      </c>
      <c r="L5" s="111">
        <v>11</v>
      </c>
      <c r="M5" s="111">
        <v>12</v>
      </c>
      <c r="N5" s="111">
        <v>13</v>
      </c>
      <c r="O5" s="111">
        <v>14</v>
      </c>
      <c r="P5" s="111">
        <v>15</v>
      </c>
      <c r="Q5" s="111">
        <v>16</v>
      </c>
      <c r="R5" s="111">
        <v>17</v>
      </c>
      <c r="S5" s="111">
        <v>18</v>
      </c>
      <c r="T5" s="111">
        <v>19</v>
      </c>
      <c r="U5" s="111">
        <v>20</v>
      </c>
      <c r="V5" s="111">
        <v>21</v>
      </c>
      <c r="W5" s="111">
        <v>22</v>
      </c>
      <c r="X5" s="111">
        <v>23</v>
      </c>
      <c r="Y5" s="111">
        <v>24</v>
      </c>
      <c r="Z5" s="111">
        <v>25</v>
      </c>
      <c r="AA5" s="111">
        <v>26</v>
      </c>
      <c r="AB5" s="111">
        <v>27</v>
      </c>
      <c r="AC5" s="111">
        <v>28</v>
      </c>
      <c r="AD5" s="111">
        <v>29</v>
      </c>
      <c r="AE5" s="111">
        <v>30</v>
      </c>
      <c r="AF5" s="111">
        <v>31</v>
      </c>
      <c r="AG5" s="111">
        <v>32</v>
      </c>
      <c r="AH5" s="111">
        <v>33</v>
      </c>
      <c r="AI5" s="111">
        <v>34</v>
      </c>
      <c r="AJ5" s="111">
        <v>35</v>
      </c>
      <c r="AK5" s="111">
        <v>36</v>
      </c>
      <c r="AL5" s="111">
        <v>37</v>
      </c>
      <c r="AM5" s="111">
        <v>38</v>
      </c>
      <c r="AN5" s="111">
        <v>39</v>
      </c>
      <c r="AO5" s="111">
        <v>40</v>
      </c>
      <c r="AP5" s="111">
        <v>41</v>
      </c>
      <c r="AQ5" s="111">
        <v>42</v>
      </c>
      <c r="AR5" s="111">
        <v>43</v>
      </c>
      <c r="AS5" s="111">
        <v>44</v>
      </c>
      <c r="AT5" s="111">
        <v>45</v>
      </c>
      <c r="AU5" s="111">
        <v>46</v>
      </c>
      <c r="AV5" s="111">
        <v>47</v>
      </c>
      <c r="AW5" s="111">
        <v>48</v>
      </c>
      <c r="AX5" s="111">
        <v>49</v>
      </c>
      <c r="AY5" s="111">
        <v>50</v>
      </c>
      <c r="AZ5" s="111">
        <v>51</v>
      </c>
      <c r="BA5" s="111">
        <v>52</v>
      </c>
      <c r="BB5" s="117">
        <v>1</v>
      </c>
      <c r="BC5" s="117">
        <v>2</v>
      </c>
      <c r="BD5" s="117">
        <v>3</v>
      </c>
      <c r="BE5" s="117">
        <v>4</v>
      </c>
      <c r="BF5" s="117">
        <v>5</v>
      </c>
      <c r="BG5" s="117">
        <v>6</v>
      </c>
      <c r="BH5" s="117">
        <v>7</v>
      </c>
      <c r="BI5" s="117">
        <v>8</v>
      </c>
      <c r="BJ5" s="117">
        <v>9</v>
      </c>
      <c r="BK5" s="117">
        <v>10</v>
      </c>
      <c r="BL5" s="117">
        <v>11</v>
      </c>
      <c r="BM5" s="117">
        <v>12</v>
      </c>
      <c r="BN5" s="117">
        <v>13</v>
      </c>
      <c r="BO5" s="117">
        <v>14</v>
      </c>
      <c r="BP5" s="117">
        <v>15</v>
      </c>
      <c r="BQ5" s="117">
        <v>16</v>
      </c>
      <c r="BR5" s="117">
        <v>17</v>
      </c>
      <c r="BS5" s="117">
        <v>18</v>
      </c>
      <c r="BT5" s="117">
        <v>19</v>
      </c>
      <c r="BU5" s="117">
        <v>20</v>
      </c>
      <c r="BV5" s="117">
        <v>21</v>
      </c>
      <c r="BW5" s="117">
        <v>22</v>
      </c>
      <c r="BX5" s="117">
        <v>23</v>
      </c>
      <c r="BY5" s="117">
        <v>24</v>
      </c>
      <c r="BZ5" s="117">
        <v>25</v>
      </c>
      <c r="CA5" s="117">
        <v>26</v>
      </c>
      <c r="CB5" s="117">
        <v>27</v>
      </c>
      <c r="CC5" s="117">
        <v>28</v>
      </c>
      <c r="CD5" s="117">
        <v>29</v>
      </c>
      <c r="CE5" s="117">
        <v>30</v>
      </c>
      <c r="CF5" s="117">
        <v>31</v>
      </c>
      <c r="CG5" s="117">
        <v>32</v>
      </c>
      <c r="CH5" s="117">
        <v>33</v>
      </c>
      <c r="CI5" s="117">
        <v>34</v>
      </c>
      <c r="CJ5" s="117">
        <v>35</v>
      </c>
      <c r="CK5" s="117">
        <v>36</v>
      </c>
      <c r="CL5" s="117">
        <v>37</v>
      </c>
      <c r="CM5" s="117">
        <v>38</v>
      </c>
      <c r="CN5" s="117">
        <v>39</v>
      </c>
      <c r="CO5" s="117">
        <v>40</v>
      </c>
      <c r="CP5" s="117">
        <v>41</v>
      </c>
      <c r="CQ5" s="117">
        <v>42</v>
      </c>
      <c r="CR5" s="117">
        <v>43</v>
      </c>
      <c r="CS5" s="117">
        <v>44</v>
      </c>
      <c r="CT5" s="117">
        <v>45</v>
      </c>
      <c r="CU5" s="117">
        <v>46</v>
      </c>
      <c r="CV5" s="117">
        <v>47</v>
      </c>
      <c r="CW5" s="117">
        <v>48</v>
      </c>
      <c r="CX5" s="117">
        <v>49</v>
      </c>
      <c r="CY5" s="117">
        <v>50</v>
      </c>
      <c r="CZ5" s="117">
        <v>51</v>
      </c>
      <c r="DA5" s="117">
        <v>52</v>
      </c>
    </row>
    <row r="6" spans="1:105" ht="15.75" thickBot="1" x14ac:dyDescent="0.3">
      <c r="A6" s="107" t="s">
        <v>44</v>
      </c>
      <c r="B6" s="113">
        <v>360.40999999999997</v>
      </c>
      <c r="C6" s="110">
        <v>358.69</v>
      </c>
      <c r="D6" s="110">
        <v>357.14</v>
      </c>
      <c r="E6" s="110">
        <v>359.23</v>
      </c>
      <c r="F6" s="110">
        <v>360.14</v>
      </c>
      <c r="G6" s="110">
        <v>361.85</v>
      </c>
      <c r="H6" s="110">
        <v>361.2</v>
      </c>
      <c r="I6" s="110">
        <v>359.56</v>
      </c>
      <c r="J6" s="110">
        <v>357.74</v>
      </c>
      <c r="K6" s="110">
        <v>356.23</v>
      </c>
      <c r="L6" s="110">
        <v>351.65</v>
      </c>
      <c r="M6" s="110">
        <v>348.6</v>
      </c>
      <c r="N6" s="110">
        <v>344.65</v>
      </c>
      <c r="O6" s="110">
        <v>349.29</v>
      </c>
      <c r="P6" s="110">
        <v>346.39</v>
      </c>
      <c r="Q6" s="110">
        <v>346.56</v>
      </c>
      <c r="R6" s="110">
        <v>344.69</v>
      </c>
      <c r="S6" s="110">
        <v>331.15999999999997</v>
      </c>
      <c r="T6" s="110">
        <v>346.82</v>
      </c>
      <c r="U6" s="110">
        <v>345.75</v>
      </c>
      <c r="V6" s="110">
        <v>345.61</v>
      </c>
      <c r="W6" s="110">
        <v>344.03</v>
      </c>
      <c r="X6" s="110">
        <v>340.96999999999997</v>
      </c>
      <c r="Y6" s="110">
        <v>342.7</v>
      </c>
      <c r="Z6" s="110">
        <v>336.23</v>
      </c>
      <c r="AA6" s="110">
        <v>339.06</v>
      </c>
      <c r="AB6" s="110">
        <v>336.12</v>
      </c>
      <c r="AC6" s="110">
        <v>336.9</v>
      </c>
      <c r="AD6" s="110">
        <v>336.63</v>
      </c>
      <c r="AE6" s="110">
        <v>337.52</v>
      </c>
      <c r="AF6" s="110">
        <v>338.58</v>
      </c>
      <c r="AG6" s="110">
        <v>337.49</v>
      </c>
      <c r="AH6" s="110">
        <v>335.75</v>
      </c>
      <c r="AI6" s="110">
        <v>340.96999999999997</v>
      </c>
      <c r="AJ6" s="110">
        <v>340.4</v>
      </c>
      <c r="AK6" s="110">
        <v>343.29</v>
      </c>
      <c r="AL6" s="110">
        <v>344.44</v>
      </c>
      <c r="AM6" s="110">
        <v>344.65</v>
      </c>
      <c r="AN6" s="110">
        <v>341.03</v>
      </c>
      <c r="AO6" s="110">
        <v>348.68</v>
      </c>
      <c r="AP6" s="110">
        <v>345.25</v>
      </c>
      <c r="AQ6" s="110">
        <v>346.11</v>
      </c>
      <c r="AR6" s="110">
        <v>345.65</v>
      </c>
      <c r="AS6" s="110">
        <v>346.67</v>
      </c>
      <c r="AT6" s="110">
        <v>343.81</v>
      </c>
      <c r="AU6" s="110">
        <v>346.93</v>
      </c>
      <c r="AV6" s="110">
        <v>346.97</v>
      </c>
      <c r="AW6" s="110">
        <v>342.1</v>
      </c>
      <c r="AX6" s="110">
        <v>340.61</v>
      </c>
      <c r="AY6" s="110">
        <v>339.74</v>
      </c>
      <c r="AZ6" s="110">
        <v>341.21</v>
      </c>
      <c r="BA6" s="110">
        <v>341.67</v>
      </c>
      <c r="BB6" s="110">
        <v>341.09</v>
      </c>
      <c r="BC6" s="110">
        <v>342</v>
      </c>
      <c r="BD6" s="110">
        <v>341.56</v>
      </c>
      <c r="BE6" s="110">
        <v>340.68</v>
      </c>
      <c r="BF6" s="110">
        <v>341.01</v>
      </c>
      <c r="BG6" s="110">
        <v>344.65</v>
      </c>
      <c r="BH6" s="110">
        <v>341.68</v>
      </c>
      <c r="BI6" s="110">
        <v>342.01</v>
      </c>
      <c r="BJ6" s="110">
        <v>341.25</v>
      </c>
      <c r="BK6" s="110">
        <v>341.78</v>
      </c>
      <c r="BL6" s="110">
        <v>347.43</v>
      </c>
      <c r="BM6" s="110">
        <v>335.99</v>
      </c>
      <c r="BN6" s="110">
        <v>333.79</v>
      </c>
      <c r="BO6" s="110">
        <v>324.57</v>
      </c>
      <c r="BP6" s="110">
        <v>318.7</v>
      </c>
      <c r="BQ6" s="110">
        <v>322.45999999999998</v>
      </c>
      <c r="BR6" s="110">
        <v>319.58999999999997</v>
      </c>
      <c r="BS6" s="110">
        <v>320.20999999999998</v>
      </c>
      <c r="BT6" s="110">
        <v>317.15999999999997</v>
      </c>
      <c r="BU6" s="110">
        <v>315.67</v>
      </c>
      <c r="BV6" s="110">
        <v>312.61</v>
      </c>
      <c r="BW6" s="110">
        <v>311.5</v>
      </c>
      <c r="BX6" s="110">
        <v>314.68</v>
      </c>
      <c r="BY6" s="110">
        <v>313.98</v>
      </c>
      <c r="BZ6" s="110">
        <v>313.11</v>
      </c>
      <c r="CA6" s="110">
        <v>311.64999999999998</v>
      </c>
      <c r="CB6" s="110">
        <v>311.98</v>
      </c>
      <c r="CC6" s="110">
        <v>313.09999999999997</v>
      </c>
      <c r="CD6" s="110">
        <v>311.75</v>
      </c>
      <c r="CE6" s="110">
        <v>310.89</v>
      </c>
      <c r="CF6" s="110">
        <v>311.39999999999998</v>
      </c>
      <c r="CG6" s="110">
        <v>311.14</v>
      </c>
      <c r="CH6" s="110">
        <v>310.46999999999997</v>
      </c>
      <c r="CI6" s="110">
        <v>295.2</v>
      </c>
      <c r="CJ6" s="110">
        <v>310.74</v>
      </c>
      <c r="CK6" s="110">
        <v>310.11</v>
      </c>
      <c r="CL6" s="110">
        <v>311.95</v>
      </c>
      <c r="CM6" s="110">
        <v>311.02999999999997</v>
      </c>
      <c r="CN6" s="110">
        <v>312.77</v>
      </c>
      <c r="CO6" s="110">
        <v>312.81</v>
      </c>
      <c r="CP6" s="110">
        <v>312.04000000000002</v>
      </c>
      <c r="CQ6" s="110">
        <v>313.96999999999997</v>
      </c>
      <c r="CR6" s="110">
        <v>310.35000000000002</v>
      </c>
      <c r="CS6" s="110">
        <v>310.95</v>
      </c>
      <c r="CT6" s="110">
        <v>0</v>
      </c>
      <c r="CU6" s="110">
        <v>0</v>
      </c>
      <c r="CV6" s="110">
        <v>0</v>
      </c>
      <c r="CW6" s="110">
        <v>0</v>
      </c>
      <c r="CX6" s="110">
        <v>0</v>
      </c>
      <c r="CY6" s="110">
        <v>0</v>
      </c>
      <c r="CZ6" s="110">
        <v>0</v>
      </c>
      <c r="DA6" s="110">
        <v>0</v>
      </c>
    </row>
    <row r="7" spans="1:105" ht="15.75" thickBot="1" x14ac:dyDescent="0.3">
      <c r="A7" s="107" t="s">
        <v>45</v>
      </c>
      <c r="B7" s="113">
        <v>358.78</v>
      </c>
      <c r="C7" s="110">
        <v>353.71</v>
      </c>
      <c r="D7" s="110">
        <v>356.51</v>
      </c>
      <c r="E7" s="110">
        <v>354.84</v>
      </c>
      <c r="F7" s="110">
        <v>357.85</v>
      </c>
      <c r="G7" s="110">
        <v>357.39</v>
      </c>
      <c r="H7" s="110">
        <v>356.04</v>
      </c>
      <c r="I7" s="110">
        <v>358.86</v>
      </c>
      <c r="J7" s="110">
        <v>355.08</v>
      </c>
      <c r="K7" s="110">
        <v>353.03</v>
      </c>
      <c r="L7" s="110">
        <v>350.3</v>
      </c>
      <c r="M7" s="110">
        <v>348.76</v>
      </c>
      <c r="N7" s="110">
        <v>332.48</v>
      </c>
      <c r="O7" s="110">
        <v>344.4</v>
      </c>
      <c r="P7" s="110">
        <v>337.65999999999997</v>
      </c>
      <c r="Q7" s="110">
        <v>340.06</v>
      </c>
      <c r="R7" s="110">
        <v>344.05</v>
      </c>
      <c r="S7" s="110">
        <v>347.8</v>
      </c>
      <c r="T7" s="110">
        <v>343.84</v>
      </c>
      <c r="U7" s="110">
        <v>339.46</v>
      </c>
      <c r="V7" s="110">
        <v>345.40999999999997</v>
      </c>
      <c r="W7" s="110">
        <v>339.96</v>
      </c>
      <c r="X7" s="110">
        <v>331.71999999999997</v>
      </c>
      <c r="Y7" s="110">
        <v>341.95</v>
      </c>
      <c r="Z7" s="110">
        <v>334.51</v>
      </c>
      <c r="AA7" s="110">
        <v>332.42</v>
      </c>
      <c r="AB7" s="110">
        <v>337.46</v>
      </c>
      <c r="AC7" s="110">
        <v>333.98</v>
      </c>
      <c r="AD7" s="110">
        <v>336.05</v>
      </c>
      <c r="AE7" s="110">
        <v>334.24</v>
      </c>
      <c r="AF7" s="110">
        <v>325.70999999999998</v>
      </c>
      <c r="AG7" s="110">
        <v>339.11</v>
      </c>
      <c r="AH7" s="110">
        <v>337.35</v>
      </c>
      <c r="AI7" s="110">
        <v>338.92</v>
      </c>
      <c r="AJ7" s="110">
        <v>339.71999999999997</v>
      </c>
      <c r="AK7" s="110">
        <v>339.46</v>
      </c>
      <c r="AL7" s="110">
        <v>342.94</v>
      </c>
      <c r="AM7" s="110">
        <v>346.5</v>
      </c>
      <c r="AN7" s="110">
        <v>338.09</v>
      </c>
      <c r="AO7" s="110">
        <v>343.03</v>
      </c>
      <c r="AP7" s="110">
        <v>340.45</v>
      </c>
      <c r="AQ7" s="110">
        <v>336.55</v>
      </c>
      <c r="AR7" s="110">
        <v>326.65999999999997</v>
      </c>
      <c r="AS7" s="110">
        <v>325.18</v>
      </c>
      <c r="AT7" s="110">
        <v>338.19</v>
      </c>
      <c r="AU7" s="110">
        <v>333.59</v>
      </c>
      <c r="AV7" s="110">
        <v>333.73</v>
      </c>
      <c r="AW7" s="110">
        <v>326.95999999999998</v>
      </c>
      <c r="AX7" s="110">
        <v>320.05</v>
      </c>
      <c r="AY7" s="110">
        <v>331.18</v>
      </c>
      <c r="AZ7" s="110">
        <v>325.52999999999997</v>
      </c>
      <c r="BA7" s="110">
        <v>326.08999999999997</v>
      </c>
      <c r="BB7" s="110">
        <v>335.73</v>
      </c>
      <c r="BC7" s="110">
        <v>338.56</v>
      </c>
      <c r="BD7" s="110">
        <v>331.79</v>
      </c>
      <c r="BE7" s="110">
        <v>329.13</v>
      </c>
      <c r="BF7" s="110">
        <v>332.33</v>
      </c>
      <c r="BG7" s="110">
        <v>333.69</v>
      </c>
      <c r="BH7" s="110">
        <v>340.79</v>
      </c>
      <c r="BI7" s="110">
        <v>336.06</v>
      </c>
      <c r="BJ7" s="110">
        <v>332.94</v>
      </c>
      <c r="BK7" s="110">
        <v>329.06</v>
      </c>
      <c r="BL7" s="110">
        <v>344.43</v>
      </c>
      <c r="BM7" s="110">
        <v>326.3</v>
      </c>
      <c r="BN7" s="110">
        <v>323.14999999999998</v>
      </c>
      <c r="BO7" s="110">
        <v>310.20999999999998</v>
      </c>
      <c r="BP7" s="110">
        <v>315.52</v>
      </c>
      <c r="BQ7" s="110">
        <v>316.52999999999997</v>
      </c>
      <c r="BR7" s="110">
        <v>314.59999999999997</v>
      </c>
      <c r="BS7" s="110">
        <v>320.77</v>
      </c>
      <c r="BT7" s="110">
        <v>312.70999999999998</v>
      </c>
      <c r="BU7" s="110">
        <v>306.17</v>
      </c>
      <c r="BV7" s="110">
        <v>304.68</v>
      </c>
      <c r="BW7" s="110">
        <v>306.2</v>
      </c>
      <c r="BX7" s="110">
        <v>305.29000000000002</v>
      </c>
      <c r="BY7" s="110">
        <v>306.01</v>
      </c>
      <c r="BZ7" s="110">
        <v>304.89999999999998</v>
      </c>
      <c r="CA7" s="110">
        <v>313.02</v>
      </c>
      <c r="CB7" s="110">
        <v>307.34999999999997</v>
      </c>
      <c r="CC7" s="110">
        <v>305.89</v>
      </c>
      <c r="CD7" s="110">
        <v>303.58</v>
      </c>
      <c r="CE7" s="110">
        <v>303.59999999999997</v>
      </c>
      <c r="CF7" s="110">
        <v>300.3</v>
      </c>
      <c r="CG7" s="110">
        <v>306.2</v>
      </c>
      <c r="CH7" s="110">
        <v>313.95</v>
      </c>
      <c r="CI7" s="110">
        <v>301.55</v>
      </c>
      <c r="CJ7" s="110">
        <v>313.14999999999998</v>
      </c>
      <c r="CK7" s="110">
        <v>240.53</v>
      </c>
      <c r="CL7" s="110">
        <v>306.77</v>
      </c>
      <c r="CM7" s="110">
        <v>304.46999999999997</v>
      </c>
      <c r="CN7" s="110">
        <v>311.02</v>
      </c>
      <c r="CO7" s="110">
        <v>307.29000000000002</v>
      </c>
      <c r="CP7" s="110">
        <v>290.20999999999998</v>
      </c>
      <c r="CQ7" s="110">
        <v>300.74</v>
      </c>
      <c r="CR7" s="110">
        <v>301.2</v>
      </c>
      <c r="CS7" s="110">
        <v>303.05</v>
      </c>
      <c r="CT7" s="110">
        <v>0</v>
      </c>
      <c r="CU7" s="110">
        <v>0</v>
      </c>
      <c r="CV7" s="110">
        <v>0</v>
      </c>
      <c r="CW7" s="110">
        <v>0</v>
      </c>
      <c r="CX7" s="110">
        <v>0</v>
      </c>
      <c r="CY7" s="110">
        <v>0</v>
      </c>
      <c r="CZ7" s="110">
        <v>0</v>
      </c>
      <c r="DA7" s="110">
        <v>0</v>
      </c>
    </row>
    <row r="8" spans="1:105" ht="15.75" thickBot="1" x14ac:dyDescent="0.3">
      <c r="A8" s="108" t="s">
        <v>46</v>
      </c>
      <c r="B8" s="115"/>
      <c r="C8" s="110">
        <v>366.53</v>
      </c>
      <c r="D8" s="110"/>
      <c r="E8" s="110"/>
      <c r="F8" s="110"/>
      <c r="G8" s="110"/>
      <c r="H8" s="110"/>
      <c r="I8" s="110"/>
      <c r="J8" s="110"/>
      <c r="K8" s="110"/>
      <c r="L8" s="110"/>
      <c r="M8" s="110"/>
      <c r="N8" s="110"/>
      <c r="O8" s="110"/>
      <c r="P8" s="110"/>
      <c r="Q8" s="110"/>
      <c r="R8" s="110"/>
      <c r="S8" s="110">
        <v>321.63</v>
      </c>
      <c r="T8" s="110"/>
      <c r="U8" s="110"/>
      <c r="V8" s="110"/>
      <c r="W8" s="110"/>
      <c r="X8" s="110">
        <v>351.63</v>
      </c>
      <c r="Y8" s="110"/>
      <c r="Z8" s="110"/>
      <c r="AA8" s="110"/>
      <c r="AB8" s="110">
        <v>326.63</v>
      </c>
      <c r="AC8" s="110"/>
      <c r="AD8" s="110"/>
      <c r="AE8" s="110"/>
      <c r="AF8" s="110"/>
      <c r="AG8" s="110"/>
      <c r="AH8" s="110"/>
      <c r="AI8" s="110"/>
      <c r="AJ8" s="110"/>
      <c r="AK8" s="110"/>
      <c r="AL8" s="110"/>
      <c r="AM8" s="110"/>
      <c r="AN8" s="110"/>
      <c r="AO8" s="110"/>
      <c r="AP8" s="110"/>
      <c r="AQ8" s="110">
        <v>330.24</v>
      </c>
      <c r="AR8" s="110"/>
      <c r="AS8" s="110"/>
      <c r="AT8" s="110"/>
      <c r="AU8" s="110">
        <v>341.63</v>
      </c>
      <c r="AV8" s="110"/>
      <c r="AW8" s="110"/>
      <c r="AX8" s="110"/>
      <c r="AY8" s="110"/>
      <c r="AZ8" s="110"/>
      <c r="BA8" s="110"/>
      <c r="BB8" s="110"/>
      <c r="BC8" s="110"/>
      <c r="BD8" s="110"/>
      <c r="BE8" s="110"/>
      <c r="BF8" s="110"/>
      <c r="BG8" s="110"/>
      <c r="BH8" s="110"/>
      <c r="BI8" s="110"/>
      <c r="BJ8" s="110"/>
      <c r="BK8" s="110"/>
      <c r="BL8" s="110"/>
      <c r="BM8" s="110"/>
      <c r="BN8" s="110">
        <v>311.32</v>
      </c>
      <c r="BO8" s="110">
        <v>281.32</v>
      </c>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v>301.32</v>
      </c>
      <c r="CR8" s="110"/>
      <c r="CS8" s="110"/>
      <c r="CT8" s="110">
        <v>0</v>
      </c>
      <c r="CU8" s="110">
        <v>0</v>
      </c>
      <c r="CV8" s="110">
        <v>0</v>
      </c>
      <c r="CW8" s="110">
        <v>0</v>
      </c>
      <c r="CX8" s="110">
        <v>0</v>
      </c>
      <c r="CY8" s="110">
        <v>0</v>
      </c>
      <c r="CZ8" s="110">
        <v>0</v>
      </c>
      <c r="DA8" s="110">
        <v>0</v>
      </c>
    </row>
    <row r="9" spans="1:105" ht="15.75" thickBot="1" x14ac:dyDescent="0.3">
      <c r="A9" s="107" t="s">
        <v>47</v>
      </c>
      <c r="B9" s="113">
        <v>215.78</v>
      </c>
      <c r="C9" s="110">
        <v>223.98</v>
      </c>
      <c r="D9" s="110">
        <v>211.1</v>
      </c>
      <c r="E9" s="110">
        <v>214.14</v>
      </c>
      <c r="F9" s="110">
        <v>222.32999999999998</v>
      </c>
      <c r="G9" s="110">
        <v>225.88</v>
      </c>
      <c r="H9" s="110">
        <v>222.35</v>
      </c>
      <c r="I9" s="110">
        <v>223.82999999999998</v>
      </c>
      <c r="J9" s="110">
        <v>236.95</v>
      </c>
      <c r="K9" s="110">
        <v>225.88</v>
      </c>
      <c r="L9" s="110">
        <v>220.17</v>
      </c>
      <c r="M9" s="110">
        <v>220.51</v>
      </c>
      <c r="N9" s="110">
        <v>238.26</v>
      </c>
      <c r="O9" s="110">
        <v>233.51</v>
      </c>
      <c r="P9" s="110">
        <v>230.29</v>
      </c>
      <c r="Q9" s="110">
        <v>236</v>
      </c>
      <c r="R9" s="110">
        <v>245.46</v>
      </c>
      <c r="S9" s="110">
        <v>220.82999999999998</v>
      </c>
      <c r="T9" s="110">
        <v>232.18</v>
      </c>
      <c r="U9" s="110">
        <v>233.43</v>
      </c>
      <c r="V9" s="110">
        <v>239.9</v>
      </c>
      <c r="W9" s="110">
        <v>238.18</v>
      </c>
      <c r="X9" s="110">
        <v>238.57999999999998</v>
      </c>
      <c r="Y9" s="110">
        <v>241.5</v>
      </c>
      <c r="Z9" s="110">
        <v>238.95</v>
      </c>
      <c r="AA9" s="110">
        <v>241.88</v>
      </c>
      <c r="AB9" s="110">
        <v>250.63</v>
      </c>
      <c r="AC9" s="110">
        <v>234.34</v>
      </c>
      <c r="AD9" s="110">
        <v>228.51999999999998</v>
      </c>
      <c r="AE9" s="110">
        <v>230.34</v>
      </c>
      <c r="AF9" s="110">
        <v>235.78</v>
      </c>
      <c r="AG9" s="110">
        <v>230.19</v>
      </c>
      <c r="AH9" s="110">
        <v>238.09</v>
      </c>
      <c r="AI9" s="110">
        <v>238.28</v>
      </c>
      <c r="AJ9" s="110">
        <v>243.13</v>
      </c>
      <c r="AK9" s="110">
        <v>244.49</v>
      </c>
      <c r="AL9" s="110">
        <v>232.04999999999998</v>
      </c>
      <c r="AM9" s="110">
        <v>239.35999999999999</v>
      </c>
      <c r="AN9" s="110">
        <v>228.98</v>
      </c>
      <c r="AO9" s="110">
        <v>235.71</v>
      </c>
      <c r="AP9" s="110">
        <v>220.4</v>
      </c>
      <c r="AQ9" s="110">
        <v>232.73</v>
      </c>
      <c r="AR9" s="110">
        <v>227.7</v>
      </c>
      <c r="AS9" s="110">
        <v>215.99</v>
      </c>
      <c r="AT9" s="110">
        <v>224.58</v>
      </c>
      <c r="AU9" s="110">
        <v>221.79</v>
      </c>
      <c r="AV9" s="110">
        <v>223.53</v>
      </c>
      <c r="AW9" s="110">
        <v>228.45</v>
      </c>
      <c r="AX9" s="110">
        <v>219.33</v>
      </c>
      <c r="AY9" s="110">
        <v>223.25</v>
      </c>
      <c r="AZ9" s="110">
        <v>217.16</v>
      </c>
      <c r="BA9" s="110">
        <v>225.59</v>
      </c>
      <c r="BB9" s="110">
        <v>222.43</v>
      </c>
      <c r="BC9" s="110">
        <v>217.25</v>
      </c>
      <c r="BD9" s="110">
        <v>225.2</v>
      </c>
      <c r="BE9" s="110">
        <v>227.67</v>
      </c>
      <c r="BF9" s="110">
        <v>239.06</v>
      </c>
      <c r="BG9" s="110">
        <v>229.5</v>
      </c>
      <c r="BH9" s="110">
        <v>232.54999999999998</v>
      </c>
      <c r="BI9" s="110">
        <v>234.98999999999998</v>
      </c>
      <c r="BJ9" s="110">
        <v>232.16</v>
      </c>
      <c r="BK9" s="110">
        <v>233.01999999999998</v>
      </c>
      <c r="BL9" s="110">
        <v>230.23999999999998</v>
      </c>
      <c r="BM9" s="110">
        <v>231.38</v>
      </c>
      <c r="BN9" s="110">
        <v>220.03</v>
      </c>
      <c r="BO9" s="110">
        <v>195.54</v>
      </c>
      <c r="BP9" s="110">
        <v>201.23999999999998</v>
      </c>
      <c r="BQ9" s="110">
        <v>196.73</v>
      </c>
      <c r="BR9" s="110">
        <v>214.16</v>
      </c>
      <c r="BS9" s="110">
        <v>206.01</v>
      </c>
      <c r="BT9" s="110">
        <v>209.4</v>
      </c>
      <c r="BU9" s="110">
        <v>210.41</v>
      </c>
      <c r="BV9" s="110">
        <v>194.12</v>
      </c>
      <c r="BW9" s="110">
        <v>197.20999999999998</v>
      </c>
      <c r="BX9" s="110">
        <v>211</v>
      </c>
      <c r="BY9" s="110">
        <v>218.81</v>
      </c>
      <c r="BZ9" s="110">
        <v>214.12</v>
      </c>
      <c r="CA9" s="110">
        <v>219.91</v>
      </c>
      <c r="CB9" s="110">
        <v>220.78</v>
      </c>
      <c r="CC9" s="110">
        <v>222.57</v>
      </c>
      <c r="CD9" s="110">
        <v>206.19</v>
      </c>
      <c r="CE9" s="110">
        <v>215.9</v>
      </c>
      <c r="CF9" s="110">
        <v>206.29999999999998</v>
      </c>
      <c r="CG9" s="110">
        <v>219.12</v>
      </c>
      <c r="CH9" s="110">
        <v>223.38</v>
      </c>
      <c r="CI9" s="110">
        <v>191.66</v>
      </c>
      <c r="CJ9" s="110">
        <v>223.03</v>
      </c>
      <c r="CK9" s="110">
        <v>197.95</v>
      </c>
      <c r="CL9" s="110">
        <v>214.73</v>
      </c>
      <c r="CM9" s="110">
        <v>199.79999999999998</v>
      </c>
      <c r="CN9" s="110">
        <v>216.19</v>
      </c>
      <c r="CO9" s="110">
        <v>216.93</v>
      </c>
      <c r="CP9" s="110">
        <v>228.17</v>
      </c>
      <c r="CQ9" s="110">
        <v>201.79</v>
      </c>
      <c r="CR9" s="110">
        <v>187.71</v>
      </c>
      <c r="CS9" s="110">
        <v>204.22</v>
      </c>
      <c r="CT9" s="110">
        <v>0</v>
      </c>
      <c r="CU9" s="110">
        <v>0</v>
      </c>
      <c r="CV9" s="110">
        <v>0</v>
      </c>
      <c r="CW9" s="110">
        <v>0</v>
      </c>
      <c r="CX9" s="110">
        <v>0</v>
      </c>
      <c r="CY9" s="110">
        <v>0</v>
      </c>
      <c r="CZ9" s="110">
        <v>0</v>
      </c>
      <c r="DA9" s="110">
        <v>0</v>
      </c>
    </row>
    <row r="10" spans="1:105" ht="15.75" thickBot="1" x14ac:dyDescent="0.3">
      <c r="A10" s="107" t="s">
        <v>48</v>
      </c>
      <c r="B10" s="113">
        <v>336.2</v>
      </c>
      <c r="C10" s="110">
        <v>342.67999999999995</v>
      </c>
      <c r="D10" s="110">
        <v>341.42</v>
      </c>
      <c r="E10" s="110">
        <v>341.69</v>
      </c>
      <c r="F10" s="110">
        <v>342.27</v>
      </c>
      <c r="G10" s="110">
        <v>343.23</v>
      </c>
      <c r="H10" s="110">
        <v>344.98</v>
      </c>
      <c r="I10" s="110">
        <v>342.46999999999997</v>
      </c>
      <c r="J10" s="110">
        <v>340.71999999999997</v>
      </c>
      <c r="K10" s="110">
        <v>335.5</v>
      </c>
      <c r="L10" s="110">
        <v>347.03</v>
      </c>
      <c r="M10" s="110">
        <v>340.39</v>
      </c>
      <c r="N10" s="110">
        <v>337.61</v>
      </c>
      <c r="O10" s="110">
        <v>332.35</v>
      </c>
      <c r="P10" s="110">
        <v>333.28</v>
      </c>
      <c r="Q10" s="110">
        <v>334.88</v>
      </c>
      <c r="R10" s="110">
        <v>331.53</v>
      </c>
      <c r="S10" s="110">
        <v>330.9</v>
      </c>
      <c r="T10" s="110">
        <v>319.25</v>
      </c>
      <c r="U10" s="110">
        <v>330.64</v>
      </c>
      <c r="V10" s="110">
        <v>336.3</v>
      </c>
      <c r="W10" s="110">
        <v>330.40999999999997</v>
      </c>
      <c r="X10" s="110">
        <v>329.83</v>
      </c>
      <c r="Y10" s="110">
        <v>325.71999999999997</v>
      </c>
      <c r="Z10" s="110">
        <v>330.03</v>
      </c>
      <c r="AA10" s="110">
        <v>339.79</v>
      </c>
      <c r="AB10" s="110">
        <v>336.02</v>
      </c>
      <c r="AC10" s="110">
        <v>330.71</v>
      </c>
      <c r="AD10" s="110">
        <v>350.65999999999997</v>
      </c>
      <c r="AE10" s="110">
        <v>330.98</v>
      </c>
      <c r="AF10" s="110">
        <v>331.11</v>
      </c>
      <c r="AG10" s="110">
        <v>333.92</v>
      </c>
      <c r="AH10" s="110">
        <v>327.2</v>
      </c>
      <c r="AI10" s="110">
        <v>329.74</v>
      </c>
      <c r="AJ10" s="110">
        <v>331.55</v>
      </c>
      <c r="AK10" s="110">
        <v>332.1</v>
      </c>
      <c r="AL10" s="110">
        <v>311.74</v>
      </c>
      <c r="AM10" s="110">
        <v>327</v>
      </c>
      <c r="AN10" s="110">
        <v>337.31</v>
      </c>
      <c r="AO10" s="110">
        <v>344.15</v>
      </c>
      <c r="AP10" s="110">
        <v>331.96</v>
      </c>
      <c r="AQ10" s="110">
        <v>337.31</v>
      </c>
      <c r="AR10" s="110">
        <v>337.57</v>
      </c>
      <c r="AS10" s="110">
        <v>333.84</v>
      </c>
      <c r="AT10" s="110">
        <v>327.01</v>
      </c>
      <c r="AU10" s="110">
        <v>336.57</v>
      </c>
      <c r="AV10" s="110">
        <v>334.19</v>
      </c>
      <c r="AW10" s="110">
        <v>327.55</v>
      </c>
      <c r="AX10" s="110">
        <v>327.39</v>
      </c>
      <c r="AY10" s="110">
        <v>324.10000000000002</v>
      </c>
      <c r="AZ10" s="110">
        <v>328.74</v>
      </c>
      <c r="BA10" s="110">
        <v>313.14999999999998</v>
      </c>
      <c r="BB10" s="110">
        <v>334.84</v>
      </c>
      <c r="BC10" s="110">
        <v>331.59</v>
      </c>
      <c r="BD10" s="110">
        <v>335.77</v>
      </c>
      <c r="BE10" s="110">
        <v>332.76</v>
      </c>
      <c r="BF10" s="110">
        <v>334.12</v>
      </c>
      <c r="BG10" s="110">
        <v>330.93</v>
      </c>
      <c r="BH10" s="110">
        <v>329.07</v>
      </c>
      <c r="BI10" s="110">
        <v>326.67</v>
      </c>
      <c r="BJ10" s="110">
        <v>332.49</v>
      </c>
      <c r="BK10" s="110">
        <v>331.87</v>
      </c>
      <c r="BL10" s="110">
        <v>336.29</v>
      </c>
      <c r="BM10" s="110">
        <v>326.76</v>
      </c>
      <c r="BN10" s="110">
        <v>323.81</v>
      </c>
      <c r="BO10" s="110">
        <v>321.81</v>
      </c>
      <c r="BP10" s="110">
        <v>308.81</v>
      </c>
      <c r="BQ10" s="110">
        <v>310.86</v>
      </c>
      <c r="BR10" s="110">
        <v>307.65999999999997</v>
      </c>
      <c r="BS10" s="110">
        <v>314.7</v>
      </c>
      <c r="BT10" s="110">
        <v>309.68</v>
      </c>
      <c r="BU10" s="110">
        <v>298.31</v>
      </c>
      <c r="BV10" s="110">
        <v>306.81</v>
      </c>
      <c r="BW10" s="110">
        <v>300.27999999999997</v>
      </c>
      <c r="BX10" s="110">
        <v>300.58999999999997</v>
      </c>
      <c r="BY10" s="110">
        <v>301.68</v>
      </c>
      <c r="BZ10" s="110">
        <v>308.43</v>
      </c>
      <c r="CA10" s="110">
        <v>346.23</v>
      </c>
      <c r="CB10" s="110">
        <v>302.99</v>
      </c>
      <c r="CC10" s="110">
        <v>305.20999999999998</v>
      </c>
      <c r="CD10" s="110">
        <v>308.96999999999997</v>
      </c>
      <c r="CE10" s="110">
        <v>300</v>
      </c>
      <c r="CF10" s="110">
        <v>304.39</v>
      </c>
      <c r="CG10" s="110">
        <v>308.54000000000002</v>
      </c>
      <c r="CH10" s="110">
        <v>308.32</v>
      </c>
      <c r="CI10" s="110">
        <v>308.49</v>
      </c>
      <c r="CJ10" s="110">
        <v>310.62</v>
      </c>
      <c r="CK10" s="110">
        <v>308.05</v>
      </c>
      <c r="CL10" s="110">
        <v>304.81</v>
      </c>
      <c r="CM10" s="110">
        <v>308.42</v>
      </c>
      <c r="CN10" s="110">
        <v>308.64999999999998</v>
      </c>
      <c r="CO10" s="110">
        <v>307.40999999999997</v>
      </c>
      <c r="CP10" s="110">
        <v>311.08</v>
      </c>
      <c r="CQ10" s="110">
        <v>308.86</v>
      </c>
      <c r="CR10" s="110">
        <v>304.47000000000003</v>
      </c>
      <c r="CS10" s="110">
        <v>313.27</v>
      </c>
      <c r="CT10" s="110">
        <v>0</v>
      </c>
      <c r="CU10" s="110">
        <v>0</v>
      </c>
      <c r="CV10" s="110">
        <v>0</v>
      </c>
      <c r="CW10" s="110">
        <v>0</v>
      </c>
      <c r="CX10" s="110">
        <v>0</v>
      </c>
      <c r="CY10" s="110">
        <v>0</v>
      </c>
      <c r="CZ10" s="110">
        <v>0</v>
      </c>
      <c r="DA10" s="110">
        <v>0</v>
      </c>
    </row>
    <row r="11" spans="1:105" ht="15.75" thickBot="1" x14ac:dyDescent="0.3">
      <c r="A11" s="107" t="s">
        <v>49</v>
      </c>
      <c r="B11" s="116"/>
      <c r="C11" s="110"/>
      <c r="D11" s="110"/>
      <c r="E11" s="110"/>
      <c r="F11" s="110"/>
      <c r="G11" s="110"/>
      <c r="H11" s="110"/>
      <c r="I11" s="110"/>
      <c r="J11" s="110"/>
      <c r="K11" s="110"/>
      <c r="L11" s="110"/>
      <c r="M11" s="110"/>
      <c r="N11" s="110"/>
      <c r="O11" s="110"/>
      <c r="P11" s="110"/>
      <c r="Q11" s="110">
        <v>334.88</v>
      </c>
      <c r="R11" s="110"/>
      <c r="S11" s="110"/>
      <c r="T11" s="110"/>
      <c r="U11" s="110"/>
      <c r="V11" s="110"/>
      <c r="W11" s="110">
        <v>396.63</v>
      </c>
      <c r="X11" s="110"/>
      <c r="Y11" s="110"/>
      <c r="Z11" s="110"/>
      <c r="AA11" s="110"/>
      <c r="AB11" s="110"/>
      <c r="AC11" s="110"/>
      <c r="AD11" s="110"/>
      <c r="AE11" s="110"/>
      <c r="AF11" s="110"/>
      <c r="AG11" s="110"/>
      <c r="AH11" s="110"/>
      <c r="AI11" s="110"/>
      <c r="AJ11" s="110"/>
      <c r="AK11" s="110"/>
      <c r="AL11" s="110"/>
      <c r="AM11" s="110"/>
      <c r="AN11" s="110"/>
      <c r="AO11" s="110"/>
      <c r="AP11" s="110"/>
      <c r="AQ11" s="110">
        <v>181.63</v>
      </c>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v>321.32</v>
      </c>
      <c r="CO11" s="110"/>
      <c r="CP11" s="110"/>
      <c r="CQ11" s="110"/>
      <c r="CR11" s="110"/>
      <c r="CS11" s="110"/>
      <c r="CT11" s="110">
        <v>0</v>
      </c>
      <c r="CU11" s="110">
        <v>0</v>
      </c>
      <c r="CV11" s="110">
        <v>0</v>
      </c>
      <c r="CW11" s="110">
        <v>0</v>
      </c>
      <c r="CX11" s="110">
        <v>0</v>
      </c>
      <c r="CY11" s="110">
        <v>0</v>
      </c>
      <c r="CZ11" s="110">
        <v>0</v>
      </c>
      <c r="DA11" s="110">
        <v>0</v>
      </c>
    </row>
    <row r="13" spans="1:105" x14ac:dyDescent="0.25">
      <c r="A13" s="118" t="s">
        <v>51</v>
      </c>
    </row>
    <row r="14" spans="1:105" x14ac:dyDescent="0.25">
      <c r="A14" s="118" t="s">
        <v>52</v>
      </c>
    </row>
    <row r="15" spans="1:105" x14ac:dyDescent="0.25">
      <c r="A15" s="118" t="s">
        <v>53</v>
      </c>
    </row>
    <row r="16" spans="1:105" x14ac:dyDescent="0.25">
      <c r="A16" s="118" t="s">
        <v>54</v>
      </c>
    </row>
    <row r="17" spans="1:14" x14ac:dyDescent="0.25">
      <c r="A17" s="118" t="s">
        <v>55</v>
      </c>
    </row>
    <row r="18" spans="1:14" x14ac:dyDescent="0.25">
      <c r="A18" s="118" t="s">
        <v>56</v>
      </c>
    </row>
    <row r="20" spans="1:14" x14ac:dyDescent="0.25">
      <c r="B20" s="103" t="s">
        <v>177</v>
      </c>
      <c r="C20"/>
      <c r="N20" t="s">
        <v>172</v>
      </c>
    </row>
    <row r="21" spans="1:14" ht="15.75" thickBot="1" x14ac:dyDescent="0.3">
      <c r="B21" s="103"/>
      <c r="C21"/>
    </row>
    <row r="22" spans="1:14" ht="20.25" customHeight="1" x14ac:dyDescent="0.25">
      <c r="B22" s="201"/>
      <c r="C22" s="202"/>
      <c r="D22" s="203" t="s">
        <v>59</v>
      </c>
      <c r="E22" s="203"/>
      <c r="F22" s="203" t="s">
        <v>61</v>
      </c>
      <c r="G22" s="204" t="s">
        <v>62</v>
      </c>
    </row>
    <row r="23" spans="1:14" ht="24.75" thickBot="1" x14ac:dyDescent="0.3">
      <c r="B23" s="205" t="s">
        <v>165</v>
      </c>
      <c r="C23" s="196" t="s">
        <v>14</v>
      </c>
      <c r="D23" s="197">
        <v>43</v>
      </c>
      <c r="E23" s="197">
        <v>44</v>
      </c>
      <c r="F23" s="197"/>
      <c r="G23" s="206"/>
    </row>
    <row r="24" spans="1:14" ht="15.75" thickBot="1" x14ac:dyDescent="0.3">
      <c r="B24" s="198" t="s">
        <v>16</v>
      </c>
      <c r="C24" s="193" t="s">
        <v>24</v>
      </c>
      <c r="D24" s="194" t="s">
        <v>179</v>
      </c>
      <c r="E24" s="194">
        <v>261.32</v>
      </c>
      <c r="F24" s="370"/>
      <c r="G24" s="371"/>
    </row>
    <row r="25" spans="1:14" ht="15.75" thickBot="1" x14ac:dyDescent="0.3">
      <c r="B25" s="198" t="s">
        <v>16</v>
      </c>
      <c r="C25" s="193" t="s">
        <v>27</v>
      </c>
      <c r="D25" s="194" t="s">
        <v>179</v>
      </c>
      <c r="E25" s="194" t="s">
        <v>179</v>
      </c>
      <c r="F25" s="370"/>
      <c r="G25" s="371"/>
    </row>
    <row r="26" spans="1:14" ht="15.75" thickBot="1" x14ac:dyDescent="0.3">
      <c r="B26" s="198" t="s">
        <v>16</v>
      </c>
      <c r="C26" s="193" t="s">
        <v>30</v>
      </c>
      <c r="D26" s="194" t="s">
        <v>179</v>
      </c>
      <c r="E26" s="194" t="s">
        <v>179</v>
      </c>
      <c r="F26" s="370"/>
      <c r="G26" s="371"/>
    </row>
    <row r="27" spans="1:14" ht="15.75" thickBot="1" x14ac:dyDescent="0.3">
      <c r="B27" s="198" t="s">
        <v>16</v>
      </c>
      <c r="C27" s="193" t="s">
        <v>31</v>
      </c>
      <c r="D27" s="194" t="s">
        <v>179</v>
      </c>
      <c r="E27" s="194" t="s">
        <v>179</v>
      </c>
      <c r="F27" s="370"/>
      <c r="G27" s="371"/>
    </row>
    <row r="28" spans="1:14" ht="15.75" thickBot="1" x14ac:dyDescent="0.3">
      <c r="B28" s="198" t="s">
        <v>16</v>
      </c>
      <c r="C28" s="193" t="s">
        <v>34</v>
      </c>
      <c r="D28" s="194" t="s">
        <v>179</v>
      </c>
      <c r="E28" s="194" t="s">
        <v>179</v>
      </c>
      <c r="F28" s="370"/>
      <c r="G28" s="371"/>
    </row>
    <row r="29" spans="1:14" ht="15.75" thickBot="1" x14ac:dyDescent="0.3">
      <c r="B29" s="198" t="s">
        <v>16</v>
      </c>
      <c r="C29" s="193" t="s">
        <v>35</v>
      </c>
      <c r="D29" s="194" t="s">
        <v>179</v>
      </c>
      <c r="E29" s="194" t="s">
        <v>179</v>
      </c>
      <c r="F29" s="370"/>
      <c r="G29" s="371"/>
    </row>
    <row r="30" spans="1:14" ht="15.75" thickBot="1" x14ac:dyDescent="0.3">
      <c r="B30" s="198" t="s">
        <v>17</v>
      </c>
      <c r="C30" s="193" t="s">
        <v>24</v>
      </c>
      <c r="D30" s="200">
        <v>316.29000000000002</v>
      </c>
      <c r="E30" s="200">
        <v>317.01</v>
      </c>
      <c r="F30" s="370">
        <v>0.71999999999997044</v>
      </c>
      <c r="G30" s="371">
        <v>2.2763919188086845E-3</v>
      </c>
    </row>
    <row r="31" spans="1:14" ht="15.75" thickBot="1" x14ac:dyDescent="0.3">
      <c r="B31" s="198" t="s">
        <v>17</v>
      </c>
      <c r="C31" s="193" t="s">
        <v>27</v>
      </c>
      <c r="D31" s="200">
        <v>317.27</v>
      </c>
      <c r="E31" s="200">
        <v>316.69</v>
      </c>
      <c r="F31" s="370">
        <v>-0.57999999999998408</v>
      </c>
      <c r="G31" s="371">
        <v>-1.828095943518071E-3</v>
      </c>
    </row>
    <row r="32" spans="1:14" ht="15.75" thickBot="1" x14ac:dyDescent="0.3">
      <c r="B32" s="198" t="s">
        <v>17</v>
      </c>
      <c r="C32" s="193" t="s">
        <v>30</v>
      </c>
      <c r="D32" s="200">
        <v>310.67</v>
      </c>
      <c r="E32" s="200">
        <v>309.07</v>
      </c>
      <c r="F32" s="370">
        <v>-1.6000000000000227</v>
      </c>
      <c r="G32" s="371">
        <v>-5.1501593330544049E-3</v>
      </c>
    </row>
    <row r="33" spans="2:7" ht="15.75" thickBot="1" x14ac:dyDescent="0.3">
      <c r="B33" s="198" t="s">
        <v>17</v>
      </c>
      <c r="C33" s="193" t="s">
        <v>31</v>
      </c>
      <c r="D33" s="200">
        <v>310.34999999999997</v>
      </c>
      <c r="E33" s="200">
        <v>310.95</v>
      </c>
      <c r="F33" s="370">
        <v>0.60000000000002274</v>
      </c>
      <c r="G33" s="371">
        <v>1.9333011116482446E-3</v>
      </c>
    </row>
    <row r="34" spans="2:7" ht="15.75" thickBot="1" x14ac:dyDescent="0.3">
      <c r="B34" s="198" t="s">
        <v>17</v>
      </c>
      <c r="C34" s="193" t="s">
        <v>34</v>
      </c>
      <c r="D34" s="200">
        <v>286.95999999999998</v>
      </c>
      <c r="E34" s="200">
        <v>288.42</v>
      </c>
      <c r="F34" s="370">
        <v>1.4600000000000364</v>
      </c>
      <c r="G34" s="371">
        <v>5.0878171173684983E-3</v>
      </c>
    </row>
    <row r="35" spans="2:7" ht="15.75" thickBot="1" x14ac:dyDescent="0.3">
      <c r="B35" s="198" t="s">
        <v>17</v>
      </c>
      <c r="C35" s="193" t="s">
        <v>35</v>
      </c>
      <c r="D35" s="200">
        <v>298.51</v>
      </c>
      <c r="E35" s="200">
        <v>299.25</v>
      </c>
      <c r="F35" s="370">
        <v>0.74000000000000909</v>
      </c>
      <c r="G35" s="371">
        <v>2.4789789286792097E-3</v>
      </c>
    </row>
    <row r="36" spans="2:7" ht="15.75" thickBot="1" x14ac:dyDescent="0.3">
      <c r="B36" s="198" t="s">
        <v>18</v>
      </c>
      <c r="C36" s="193" t="s">
        <v>31</v>
      </c>
      <c r="D36" s="200">
        <v>301.2</v>
      </c>
      <c r="E36" s="200">
        <v>303.05</v>
      </c>
      <c r="F36" s="370">
        <v>1.8500000000000227</v>
      </c>
      <c r="G36" s="371">
        <v>6.1420982735724827E-3</v>
      </c>
    </row>
    <row r="37" spans="2:7" ht="15.75" thickBot="1" x14ac:dyDescent="0.3">
      <c r="B37" s="198" t="s">
        <v>19</v>
      </c>
      <c r="C37" s="193" t="s">
        <v>24</v>
      </c>
      <c r="D37" s="194" t="s">
        <v>179</v>
      </c>
      <c r="E37" s="200" t="s">
        <v>179</v>
      </c>
      <c r="F37" s="370"/>
      <c r="G37" s="371"/>
    </row>
    <row r="38" spans="2:7" ht="15.75" thickBot="1" x14ac:dyDescent="0.3">
      <c r="B38" s="198" t="s">
        <v>19</v>
      </c>
      <c r="C38" s="193" t="s">
        <v>27</v>
      </c>
      <c r="D38" s="194" t="s">
        <v>179</v>
      </c>
      <c r="E38" s="200">
        <v>316.32</v>
      </c>
      <c r="F38" s="370"/>
      <c r="G38" s="371"/>
    </row>
    <row r="39" spans="2:7" ht="15.75" thickBot="1" x14ac:dyDescent="0.3">
      <c r="B39" s="198" t="s">
        <v>19</v>
      </c>
      <c r="C39" s="193" t="s">
        <v>28</v>
      </c>
      <c r="D39" s="194" t="s">
        <v>179</v>
      </c>
      <c r="E39" s="200" t="s">
        <v>179</v>
      </c>
      <c r="F39" s="370"/>
      <c r="G39" s="371"/>
    </row>
    <row r="40" spans="2:7" ht="15.75" thickBot="1" x14ac:dyDescent="0.3">
      <c r="B40" s="198" t="s">
        <v>19</v>
      </c>
      <c r="C40" s="193" t="s">
        <v>31</v>
      </c>
      <c r="D40" s="194" t="s">
        <v>179</v>
      </c>
      <c r="E40" s="200" t="s">
        <v>179</v>
      </c>
      <c r="F40" s="370"/>
      <c r="G40" s="371"/>
    </row>
    <row r="41" spans="2:7" ht="15.75" thickBot="1" x14ac:dyDescent="0.3">
      <c r="B41" s="198" t="s">
        <v>19</v>
      </c>
      <c r="C41" s="193" t="s">
        <v>32</v>
      </c>
      <c r="D41" s="194" t="s">
        <v>179</v>
      </c>
      <c r="E41" s="200" t="s">
        <v>179</v>
      </c>
      <c r="F41" s="370"/>
      <c r="G41" s="371"/>
    </row>
    <row r="42" spans="2:7" ht="15.75" thickBot="1" x14ac:dyDescent="0.3">
      <c r="B42" s="198" t="s">
        <v>19</v>
      </c>
      <c r="C42" s="193" t="s">
        <v>35</v>
      </c>
      <c r="D42" s="200" t="s">
        <v>179</v>
      </c>
      <c r="E42" s="200" t="s">
        <v>179</v>
      </c>
      <c r="F42" s="370"/>
      <c r="G42" s="371"/>
    </row>
    <row r="43" spans="2:7" ht="15.75" thickBot="1" x14ac:dyDescent="0.3">
      <c r="B43" s="198" t="s">
        <v>19</v>
      </c>
      <c r="C43" s="193" t="s">
        <v>37</v>
      </c>
      <c r="D43" s="200" t="s">
        <v>179</v>
      </c>
      <c r="E43" s="200" t="s">
        <v>179</v>
      </c>
      <c r="F43" s="370"/>
      <c r="G43" s="371"/>
    </row>
    <row r="44" spans="2:7" ht="15.75" thickBot="1" x14ac:dyDescent="0.3">
      <c r="B44" s="198" t="s">
        <v>20</v>
      </c>
      <c r="C44" s="193" t="s">
        <v>31</v>
      </c>
      <c r="D44" s="200">
        <v>209.5</v>
      </c>
      <c r="E44" s="200">
        <v>218.39</v>
      </c>
      <c r="F44" s="370">
        <v>8.8899999999999864</v>
      </c>
      <c r="G44" s="371">
        <v>4.2434367541765994E-2</v>
      </c>
    </row>
    <row r="45" spans="2:7" ht="15.75" thickBot="1" x14ac:dyDescent="0.3">
      <c r="B45" s="198" t="s">
        <v>20</v>
      </c>
      <c r="C45" s="193" t="s">
        <v>32</v>
      </c>
      <c r="D45" s="200">
        <v>222.2</v>
      </c>
      <c r="E45" s="200">
        <v>241.57999999999998</v>
      </c>
      <c r="F45" s="370">
        <v>19.379999999999995</v>
      </c>
      <c r="G45" s="371">
        <v>8.7218721872187155E-2</v>
      </c>
    </row>
    <row r="46" spans="2:7" ht="15.75" thickBot="1" x14ac:dyDescent="0.3">
      <c r="B46" s="198" t="s">
        <v>20</v>
      </c>
      <c r="C46" s="193" t="s">
        <v>34</v>
      </c>
      <c r="D46" s="200">
        <v>190.2</v>
      </c>
      <c r="E46" s="200">
        <v>191.4</v>
      </c>
      <c r="F46" s="370">
        <v>1.2000000000000171</v>
      </c>
      <c r="G46" s="371">
        <v>6.3091482649844099E-3</v>
      </c>
    </row>
    <row r="47" spans="2:7" ht="15.75" thickBot="1" x14ac:dyDescent="0.3">
      <c r="B47" s="198" t="s">
        <v>20</v>
      </c>
      <c r="C47" s="193" t="s">
        <v>35</v>
      </c>
      <c r="D47" s="200">
        <v>187.70999999999998</v>
      </c>
      <c r="E47" s="200">
        <v>204.22</v>
      </c>
      <c r="F47" s="370">
        <v>16.510000000000019</v>
      </c>
      <c r="G47" s="371">
        <v>8.7954823930531223E-2</v>
      </c>
    </row>
    <row r="48" spans="2:7" ht="15.75" thickBot="1" x14ac:dyDescent="0.3">
      <c r="B48" s="198" t="s">
        <v>20</v>
      </c>
      <c r="C48" s="193" t="s">
        <v>37</v>
      </c>
      <c r="D48" s="200">
        <v>182.01</v>
      </c>
      <c r="E48" s="200" t="s">
        <v>179</v>
      </c>
      <c r="F48" s="370">
        <v>-175.69</v>
      </c>
      <c r="G48" s="371">
        <v>-0.96527663315202461</v>
      </c>
    </row>
    <row r="49" spans="2:7" ht="15.75" thickBot="1" x14ac:dyDescent="0.3">
      <c r="B49" s="198" t="s">
        <v>20</v>
      </c>
      <c r="C49" s="193" t="s">
        <v>38</v>
      </c>
      <c r="D49" s="200">
        <v>145.44</v>
      </c>
      <c r="E49" s="200">
        <v>143.69999999999999</v>
      </c>
      <c r="F49" s="370">
        <v>-1.7400000000000091</v>
      </c>
      <c r="G49" s="371">
        <v>-1.1963696369637011E-2</v>
      </c>
    </row>
    <row r="50" spans="2:7" ht="15.75" thickBot="1" x14ac:dyDescent="0.3">
      <c r="B50" s="198" t="s">
        <v>20</v>
      </c>
      <c r="C50" s="193" t="s">
        <v>39</v>
      </c>
      <c r="D50" s="200">
        <v>163.75</v>
      </c>
      <c r="E50" s="200">
        <v>179.59</v>
      </c>
      <c r="F50" s="370">
        <v>15.840000000000003</v>
      </c>
      <c r="G50" s="371">
        <v>9.673282442748099E-2</v>
      </c>
    </row>
    <row r="51" spans="2:7" ht="15.75" thickBot="1" x14ac:dyDescent="0.3">
      <c r="B51" s="198" t="s">
        <v>21</v>
      </c>
      <c r="C51" s="193" t="s">
        <v>24</v>
      </c>
      <c r="D51" s="200" t="s">
        <v>179</v>
      </c>
      <c r="E51" s="200" t="s">
        <v>179</v>
      </c>
      <c r="F51" s="370"/>
      <c r="G51" s="371"/>
    </row>
    <row r="52" spans="2:7" ht="15.75" thickBot="1" x14ac:dyDescent="0.3">
      <c r="B52" s="198" t="s">
        <v>21</v>
      </c>
      <c r="C52" s="193" t="s">
        <v>27</v>
      </c>
      <c r="D52" s="200">
        <v>321.38</v>
      </c>
      <c r="E52" s="200">
        <v>311.3</v>
      </c>
      <c r="F52" s="370">
        <v>-10.079999999999984</v>
      </c>
      <c r="G52" s="371">
        <v>-3.1364739560644672E-2</v>
      </c>
    </row>
    <row r="53" spans="2:7" ht="15.75" thickBot="1" x14ac:dyDescent="0.3">
      <c r="B53" s="198" t="s">
        <v>21</v>
      </c>
      <c r="C53" s="193" t="s">
        <v>28</v>
      </c>
      <c r="D53" s="200">
        <v>322.79000000000002</v>
      </c>
      <c r="E53" s="200">
        <v>316.87</v>
      </c>
      <c r="F53" s="370">
        <v>-5.9200000000000159</v>
      </c>
      <c r="G53" s="371">
        <v>-1.8340097276867362E-2</v>
      </c>
    </row>
    <row r="54" spans="2:7" ht="15.75" thickBot="1" x14ac:dyDescent="0.3">
      <c r="B54" s="198" t="s">
        <v>21</v>
      </c>
      <c r="C54" s="193" t="s">
        <v>30</v>
      </c>
      <c r="D54" s="200">
        <v>303.11</v>
      </c>
      <c r="E54" s="200">
        <v>315.20999999999998</v>
      </c>
      <c r="F54" s="370">
        <v>12.099999999999966</v>
      </c>
      <c r="G54" s="371">
        <v>3.9919501171191918E-2</v>
      </c>
    </row>
    <row r="55" spans="2:7" ht="15.75" thickBot="1" x14ac:dyDescent="0.3">
      <c r="B55" s="198" t="s">
        <v>21</v>
      </c>
      <c r="C55" s="193" t="s">
        <v>31</v>
      </c>
      <c r="D55" s="200">
        <v>304.46999999999997</v>
      </c>
      <c r="E55" s="200">
        <v>313.27</v>
      </c>
      <c r="F55" s="370">
        <v>8.8000000000000114</v>
      </c>
      <c r="G55" s="371">
        <v>2.8902683351397451E-2</v>
      </c>
    </row>
    <row r="56" spans="2:7" ht="15.75" thickBot="1" x14ac:dyDescent="0.3">
      <c r="B56" s="198" t="s">
        <v>21</v>
      </c>
      <c r="C56" s="193" t="s">
        <v>32</v>
      </c>
      <c r="D56" s="200">
        <v>296.33</v>
      </c>
      <c r="E56" s="200">
        <v>303.65999999999997</v>
      </c>
      <c r="F56" s="370">
        <v>7.3299999999999841</v>
      </c>
      <c r="G56" s="371">
        <v>2.473593628724724E-2</v>
      </c>
    </row>
    <row r="57" spans="2:7" ht="15.75" thickBot="1" x14ac:dyDescent="0.3">
      <c r="B57" s="198" t="s">
        <v>21</v>
      </c>
      <c r="C57" s="193" t="s">
        <v>34</v>
      </c>
      <c r="D57" s="200">
        <v>222.22</v>
      </c>
      <c r="E57" s="200">
        <v>230.6</v>
      </c>
      <c r="F57" s="370">
        <v>8.3799999999999955</v>
      </c>
      <c r="G57" s="371">
        <v>3.7710377103771009E-2</v>
      </c>
    </row>
    <row r="58" spans="2:7" ht="15.75" thickBot="1" x14ac:dyDescent="0.3">
      <c r="B58" s="198" t="s">
        <v>21</v>
      </c>
      <c r="C58" s="193" t="s">
        <v>35</v>
      </c>
      <c r="D58" s="200">
        <v>255.06</v>
      </c>
      <c r="E58" s="200">
        <v>269.81</v>
      </c>
      <c r="F58" s="370">
        <v>14.75</v>
      </c>
      <c r="G58" s="371">
        <v>5.7829530306594545E-2</v>
      </c>
    </row>
    <row r="59" spans="2:7" ht="15.75" thickBot="1" x14ac:dyDescent="0.3">
      <c r="B59" s="198" t="s">
        <v>21</v>
      </c>
      <c r="C59" s="193" t="s">
        <v>37</v>
      </c>
      <c r="D59" s="200">
        <v>251.32</v>
      </c>
      <c r="E59" s="200">
        <v>267.21999999999997</v>
      </c>
      <c r="F59" s="370">
        <v>15.899999999999977</v>
      </c>
      <c r="G59" s="371">
        <v>6.3265955753620817E-2</v>
      </c>
    </row>
    <row r="60" spans="2:7" ht="15.75" thickBot="1" x14ac:dyDescent="0.3">
      <c r="B60" s="198" t="s">
        <v>22</v>
      </c>
      <c r="C60" s="193" t="s">
        <v>29</v>
      </c>
      <c r="D60" s="200">
        <v>455.71</v>
      </c>
      <c r="E60" s="200">
        <v>441.82</v>
      </c>
      <c r="F60" s="370">
        <v>-13.889999999999986</v>
      </c>
      <c r="G60" s="371">
        <v>-3.047991046937748E-2</v>
      </c>
    </row>
    <row r="61" spans="2:7" ht="15.75" thickBot="1" x14ac:dyDescent="0.3">
      <c r="B61" s="198" t="s">
        <v>22</v>
      </c>
      <c r="C61" s="193" t="s">
        <v>30</v>
      </c>
      <c r="D61" s="200">
        <v>416.4</v>
      </c>
      <c r="E61" s="200">
        <v>429.78</v>
      </c>
      <c r="F61" s="370">
        <v>13.379999999999995</v>
      </c>
      <c r="G61" s="371">
        <v>3.2132564841498512E-2</v>
      </c>
    </row>
    <row r="62" spans="2:7" ht="15.75" thickBot="1" x14ac:dyDescent="0.3">
      <c r="B62" s="198" t="s">
        <v>22</v>
      </c>
      <c r="C62" s="193" t="s">
        <v>33</v>
      </c>
      <c r="D62" s="200">
        <v>453.07</v>
      </c>
      <c r="E62" s="200">
        <v>386.32</v>
      </c>
      <c r="F62" s="370">
        <v>-66.75</v>
      </c>
      <c r="G62" s="371">
        <v>-0.14732822742622553</v>
      </c>
    </row>
    <row r="63" spans="2:7" ht="15.75" thickBot="1" x14ac:dyDescent="0.3">
      <c r="B63" s="198" t="s">
        <v>22</v>
      </c>
      <c r="C63" s="193" t="s">
        <v>34</v>
      </c>
      <c r="D63" s="200">
        <v>438.03</v>
      </c>
      <c r="E63" s="200">
        <v>421.43</v>
      </c>
      <c r="F63" s="370">
        <v>-16.599999999999966</v>
      </c>
      <c r="G63" s="371">
        <v>-3.7896947697646177E-2</v>
      </c>
    </row>
    <row r="64" spans="2:7" ht="15.75" thickBot="1" x14ac:dyDescent="0.3">
      <c r="B64" s="198" t="s">
        <v>22</v>
      </c>
      <c r="C64" s="193" t="s">
        <v>38</v>
      </c>
      <c r="D64" s="200" t="s">
        <v>179</v>
      </c>
      <c r="E64" s="200" t="s">
        <v>179</v>
      </c>
      <c r="F64" s="370"/>
      <c r="G64" s="371"/>
    </row>
    <row r="65" spans="2:7" ht="15.75" thickBot="1" x14ac:dyDescent="0.3">
      <c r="B65" s="199" t="s">
        <v>22</v>
      </c>
      <c r="C65" s="195" t="s">
        <v>42</v>
      </c>
      <c r="D65" s="207" t="s">
        <v>179</v>
      </c>
      <c r="E65" s="207" t="s">
        <v>179</v>
      </c>
      <c r="F65" s="370"/>
      <c r="G65" s="37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7"/>
  <sheetViews>
    <sheetView workbookViewId="0">
      <selection activeCell="I100" sqref="I100"/>
    </sheetView>
  </sheetViews>
  <sheetFormatPr defaultRowHeight="15" x14ac:dyDescent="0.25"/>
  <cols>
    <col min="9" max="9" width="13.5703125" customWidth="1"/>
    <col min="10" max="10" width="9.140625" style="72"/>
  </cols>
  <sheetData>
    <row r="2" spans="1:12" ht="15.75" thickBot="1" x14ac:dyDescent="0.3">
      <c r="A2" t="s">
        <v>58</v>
      </c>
      <c r="C2" t="s">
        <v>60</v>
      </c>
    </row>
    <row r="3" spans="1:12" ht="15.75" thickBot="1" x14ac:dyDescent="0.3">
      <c r="A3" s="124" t="s">
        <v>59</v>
      </c>
      <c r="B3" s="120" t="s">
        <v>16</v>
      </c>
      <c r="C3" s="123" t="s">
        <v>17</v>
      </c>
      <c r="D3" s="122" t="s">
        <v>18</v>
      </c>
      <c r="E3" s="122" t="s">
        <v>19</v>
      </c>
      <c r="F3" s="122" t="s">
        <v>20</v>
      </c>
      <c r="G3" s="121" t="s">
        <v>21</v>
      </c>
      <c r="H3" s="120" t="s">
        <v>22</v>
      </c>
      <c r="I3" s="120" t="s">
        <v>57</v>
      </c>
    </row>
    <row r="4" spans="1:12" ht="15.75" thickBot="1" x14ac:dyDescent="0.3">
      <c r="A4" s="86">
        <v>1</v>
      </c>
      <c r="B4" s="87">
        <v>6447</v>
      </c>
      <c r="C4" s="105">
        <v>118511</v>
      </c>
      <c r="D4" s="105">
        <v>6594</v>
      </c>
      <c r="E4" s="105"/>
      <c r="F4" s="105">
        <v>19281</v>
      </c>
      <c r="G4" s="105">
        <v>24740</v>
      </c>
      <c r="H4" s="87"/>
      <c r="I4" s="88">
        <v>175573</v>
      </c>
      <c r="J4" s="85">
        <v>2019</v>
      </c>
      <c r="L4" t="s">
        <v>175</v>
      </c>
    </row>
    <row r="5" spans="1:12" x14ac:dyDescent="0.25">
      <c r="A5" s="102">
        <v>2</v>
      </c>
      <c r="B5" s="90">
        <v>450</v>
      </c>
      <c r="C5" s="89">
        <v>152834</v>
      </c>
      <c r="D5" s="89">
        <v>7603</v>
      </c>
      <c r="E5" s="89">
        <v>392</v>
      </c>
      <c r="F5" s="89">
        <v>27638</v>
      </c>
      <c r="G5" s="89">
        <v>40742</v>
      </c>
      <c r="H5" s="90"/>
      <c r="I5" s="91">
        <v>229659</v>
      </c>
      <c r="J5" s="101"/>
    </row>
    <row r="6" spans="1:12" x14ac:dyDescent="0.25">
      <c r="A6" s="102">
        <v>3</v>
      </c>
      <c r="B6" s="90">
        <v>269</v>
      </c>
      <c r="C6" s="89">
        <v>140473</v>
      </c>
      <c r="D6" s="89">
        <v>8011</v>
      </c>
      <c r="E6" s="89"/>
      <c r="F6" s="89">
        <v>36125</v>
      </c>
      <c r="G6" s="89">
        <v>39598</v>
      </c>
      <c r="H6" s="90"/>
      <c r="I6" s="91">
        <v>224476</v>
      </c>
      <c r="J6" s="101"/>
    </row>
    <row r="7" spans="1:12" x14ac:dyDescent="0.25">
      <c r="A7" s="102">
        <v>4</v>
      </c>
      <c r="B7" s="90"/>
      <c r="C7" s="89">
        <v>145822</v>
      </c>
      <c r="D7" s="89">
        <v>11807</v>
      </c>
      <c r="E7" s="89"/>
      <c r="F7" s="89">
        <v>36593</v>
      </c>
      <c r="G7" s="89">
        <v>49132</v>
      </c>
      <c r="H7" s="90"/>
      <c r="I7" s="91">
        <v>243354</v>
      </c>
      <c r="J7" s="101"/>
    </row>
    <row r="8" spans="1:12" x14ac:dyDescent="0.25">
      <c r="A8" s="102">
        <v>5</v>
      </c>
      <c r="B8" s="90">
        <v>342</v>
      </c>
      <c r="C8" s="89">
        <v>174741</v>
      </c>
      <c r="D8" s="89">
        <v>9748</v>
      </c>
      <c r="E8" s="89"/>
      <c r="F8" s="89">
        <v>46155</v>
      </c>
      <c r="G8" s="89">
        <v>46388</v>
      </c>
      <c r="H8" s="90"/>
      <c r="I8" s="91">
        <v>277374</v>
      </c>
      <c r="J8" s="101"/>
    </row>
    <row r="9" spans="1:12" x14ac:dyDescent="0.25">
      <c r="A9" s="102">
        <v>6</v>
      </c>
      <c r="B9" s="90"/>
      <c r="C9" s="89">
        <v>130031</v>
      </c>
      <c r="D9" s="89">
        <v>6294</v>
      </c>
      <c r="E9" s="89"/>
      <c r="F9" s="89">
        <v>30893</v>
      </c>
      <c r="G9" s="89">
        <v>37559</v>
      </c>
      <c r="H9" s="90"/>
      <c r="I9" s="91">
        <v>204777</v>
      </c>
      <c r="J9" s="101"/>
    </row>
    <row r="10" spans="1:12" x14ac:dyDescent="0.25">
      <c r="A10" s="102">
        <v>7</v>
      </c>
      <c r="B10" s="90">
        <v>173</v>
      </c>
      <c r="C10" s="89">
        <v>157843</v>
      </c>
      <c r="D10" s="89">
        <v>7795</v>
      </c>
      <c r="E10" s="89"/>
      <c r="F10" s="89">
        <v>26747</v>
      </c>
      <c r="G10" s="89">
        <v>30072</v>
      </c>
      <c r="H10" s="90"/>
      <c r="I10" s="91">
        <v>222630</v>
      </c>
      <c r="J10" s="101"/>
    </row>
    <row r="11" spans="1:12" x14ac:dyDescent="0.25">
      <c r="A11" s="102">
        <v>8</v>
      </c>
      <c r="B11" s="90"/>
      <c r="C11" s="89">
        <v>144363</v>
      </c>
      <c r="D11" s="89">
        <v>7579</v>
      </c>
      <c r="E11" s="89">
        <v>378</v>
      </c>
      <c r="F11" s="89">
        <v>42741</v>
      </c>
      <c r="G11" s="89">
        <v>36880</v>
      </c>
      <c r="H11" s="90"/>
      <c r="I11" s="91">
        <v>231941</v>
      </c>
      <c r="J11" s="101"/>
    </row>
    <row r="12" spans="1:12" x14ac:dyDescent="0.25">
      <c r="A12" s="102">
        <v>9</v>
      </c>
      <c r="B12" s="90"/>
      <c r="C12" s="89">
        <v>122612</v>
      </c>
      <c r="D12" s="89">
        <v>7770</v>
      </c>
      <c r="E12" s="89"/>
      <c r="F12" s="89">
        <v>26425</v>
      </c>
      <c r="G12" s="89">
        <v>32687</v>
      </c>
      <c r="H12" s="90"/>
      <c r="I12" s="91">
        <v>189494</v>
      </c>
      <c r="J12" s="101"/>
    </row>
    <row r="13" spans="1:12" x14ac:dyDescent="0.25">
      <c r="A13" s="102">
        <v>10</v>
      </c>
      <c r="B13" s="90">
        <v>874</v>
      </c>
      <c r="C13" s="89">
        <v>149498</v>
      </c>
      <c r="D13" s="89">
        <v>11334</v>
      </c>
      <c r="E13" s="89"/>
      <c r="F13" s="89">
        <v>36320</v>
      </c>
      <c r="G13" s="89">
        <v>48614</v>
      </c>
      <c r="H13" s="90"/>
      <c r="I13" s="91">
        <v>246640</v>
      </c>
      <c r="J13" s="101"/>
    </row>
    <row r="14" spans="1:12" x14ac:dyDescent="0.25">
      <c r="A14" s="102">
        <v>11</v>
      </c>
      <c r="B14" s="90">
        <v>231</v>
      </c>
      <c r="C14" s="89">
        <v>114683</v>
      </c>
      <c r="D14" s="89">
        <v>5819</v>
      </c>
      <c r="E14" s="89"/>
      <c r="F14" s="89">
        <v>38379</v>
      </c>
      <c r="G14" s="89">
        <v>43149</v>
      </c>
      <c r="H14" s="90"/>
      <c r="I14" s="91">
        <v>202261</v>
      </c>
      <c r="J14" s="101"/>
    </row>
    <row r="15" spans="1:12" x14ac:dyDescent="0.25">
      <c r="A15" s="102">
        <v>12</v>
      </c>
      <c r="B15" s="90">
        <v>135</v>
      </c>
      <c r="C15" s="89">
        <v>138604</v>
      </c>
      <c r="D15" s="89">
        <v>9579</v>
      </c>
      <c r="E15" s="89"/>
      <c r="F15" s="89">
        <v>37718</v>
      </c>
      <c r="G15" s="89">
        <v>49253</v>
      </c>
      <c r="H15" s="90"/>
      <c r="I15" s="91">
        <v>235289</v>
      </c>
      <c r="J15" s="101"/>
    </row>
    <row r="16" spans="1:12" x14ac:dyDescent="0.25">
      <c r="A16" s="102">
        <v>13</v>
      </c>
      <c r="B16" s="90">
        <v>120</v>
      </c>
      <c r="C16" s="89">
        <v>134134</v>
      </c>
      <c r="D16" s="89">
        <v>13640</v>
      </c>
      <c r="E16" s="89">
        <v>692</v>
      </c>
      <c r="F16" s="89">
        <v>35644</v>
      </c>
      <c r="G16" s="89">
        <v>53392</v>
      </c>
      <c r="H16" s="90"/>
      <c r="I16" s="91">
        <v>237622</v>
      </c>
      <c r="J16" s="101"/>
    </row>
    <row r="17" spans="1:10" x14ac:dyDescent="0.25">
      <c r="A17" s="102">
        <v>14</v>
      </c>
      <c r="B17" s="90">
        <v>426</v>
      </c>
      <c r="C17" s="89">
        <v>132770</v>
      </c>
      <c r="D17" s="89">
        <v>7007</v>
      </c>
      <c r="E17" s="89"/>
      <c r="F17" s="89">
        <v>42935</v>
      </c>
      <c r="G17" s="89">
        <v>48044</v>
      </c>
      <c r="H17" s="90"/>
      <c r="I17" s="91">
        <v>231182</v>
      </c>
      <c r="J17" s="101"/>
    </row>
    <row r="18" spans="1:10" x14ac:dyDescent="0.25">
      <c r="A18" s="102">
        <v>15</v>
      </c>
      <c r="B18" s="90">
        <v>470</v>
      </c>
      <c r="C18" s="89">
        <v>115838</v>
      </c>
      <c r="D18" s="89">
        <v>13248</v>
      </c>
      <c r="E18" s="89">
        <v>454</v>
      </c>
      <c r="F18" s="89">
        <v>44670</v>
      </c>
      <c r="G18" s="89">
        <v>47035</v>
      </c>
      <c r="H18" s="90"/>
      <c r="I18" s="91">
        <v>221715</v>
      </c>
      <c r="J18" s="101"/>
    </row>
    <row r="19" spans="1:10" x14ac:dyDescent="0.25">
      <c r="A19" s="102">
        <v>16</v>
      </c>
      <c r="B19" s="90">
        <v>168</v>
      </c>
      <c r="C19" s="89">
        <v>161255</v>
      </c>
      <c r="D19" s="89">
        <v>11613</v>
      </c>
      <c r="E19" s="89"/>
      <c r="F19" s="89">
        <v>40593</v>
      </c>
      <c r="G19" s="89">
        <v>54497</v>
      </c>
      <c r="H19" s="90"/>
      <c r="I19" s="91">
        <v>268126</v>
      </c>
      <c r="J19" s="101"/>
    </row>
    <row r="20" spans="1:10" x14ac:dyDescent="0.25">
      <c r="A20" s="102">
        <v>17</v>
      </c>
      <c r="B20" s="90"/>
      <c r="C20" s="89">
        <v>103524</v>
      </c>
      <c r="D20" s="89">
        <v>7404</v>
      </c>
      <c r="E20" s="89"/>
      <c r="F20" s="89">
        <v>34079</v>
      </c>
      <c r="G20" s="89">
        <v>32745</v>
      </c>
      <c r="H20" s="90"/>
      <c r="I20" s="91">
        <v>177752</v>
      </c>
      <c r="J20" s="84"/>
    </row>
    <row r="21" spans="1:10" x14ac:dyDescent="0.25">
      <c r="A21" s="102">
        <v>18</v>
      </c>
      <c r="B21" s="90">
        <v>486</v>
      </c>
      <c r="C21" s="89">
        <v>109880</v>
      </c>
      <c r="D21" s="89">
        <v>8421</v>
      </c>
      <c r="E21" s="89">
        <v>363</v>
      </c>
      <c r="F21" s="89">
        <v>15295</v>
      </c>
      <c r="G21" s="89">
        <v>43575</v>
      </c>
      <c r="H21" s="90"/>
      <c r="I21" s="91">
        <v>178020</v>
      </c>
      <c r="J21" s="84"/>
    </row>
    <row r="22" spans="1:10" x14ac:dyDescent="0.25">
      <c r="A22" s="102">
        <v>19</v>
      </c>
      <c r="B22" s="90">
        <v>244</v>
      </c>
      <c r="C22" s="89">
        <v>129706</v>
      </c>
      <c r="D22" s="89">
        <v>11015</v>
      </c>
      <c r="E22" s="89"/>
      <c r="F22" s="89">
        <v>50647</v>
      </c>
      <c r="G22" s="89">
        <v>51663</v>
      </c>
      <c r="H22" s="90"/>
      <c r="I22" s="91">
        <v>243275</v>
      </c>
      <c r="J22" s="84"/>
    </row>
    <row r="23" spans="1:10" x14ac:dyDescent="0.25">
      <c r="A23" s="102">
        <v>20</v>
      </c>
      <c r="B23" s="90">
        <v>184</v>
      </c>
      <c r="C23" s="89">
        <v>131683</v>
      </c>
      <c r="D23" s="89">
        <v>10496</v>
      </c>
      <c r="E23" s="89"/>
      <c r="F23" s="89">
        <v>41307</v>
      </c>
      <c r="G23" s="89">
        <v>54079</v>
      </c>
      <c r="H23" s="90"/>
      <c r="I23" s="91">
        <v>237749</v>
      </c>
      <c r="J23" s="84"/>
    </row>
    <row r="24" spans="1:10" x14ac:dyDescent="0.25">
      <c r="A24" s="102">
        <v>21</v>
      </c>
      <c r="B24" s="90">
        <v>302</v>
      </c>
      <c r="C24" s="89">
        <v>142608</v>
      </c>
      <c r="D24" s="89">
        <v>7061</v>
      </c>
      <c r="E24" s="89"/>
      <c r="F24" s="89">
        <v>41559</v>
      </c>
      <c r="G24" s="89">
        <v>50071</v>
      </c>
      <c r="H24" s="90"/>
      <c r="I24" s="91">
        <v>241601</v>
      </c>
      <c r="J24" s="84"/>
    </row>
    <row r="25" spans="1:10" x14ac:dyDescent="0.25">
      <c r="A25" s="102">
        <v>22</v>
      </c>
      <c r="B25" s="90">
        <v>542</v>
      </c>
      <c r="C25" s="89">
        <v>134596</v>
      </c>
      <c r="D25" s="89">
        <v>12076</v>
      </c>
      <c r="E25" s="89"/>
      <c r="F25" s="89">
        <v>35860</v>
      </c>
      <c r="G25" s="89">
        <v>46821</v>
      </c>
      <c r="H25" s="90"/>
      <c r="I25" s="91">
        <v>229895</v>
      </c>
      <c r="J25" s="84"/>
    </row>
    <row r="26" spans="1:10" x14ac:dyDescent="0.25">
      <c r="A26" s="102">
        <v>23</v>
      </c>
      <c r="B26" s="90">
        <v>164</v>
      </c>
      <c r="C26" s="89">
        <v>118119</v>
      </c>
      <c r="D26" s="89">
        <v>10790</v>
      </c>
      <c r="E26" s="89">
        <v>709</v>
      </c>
      <c r="F26" s="89">
        <v>34696</v>
      </c>
      <c r="G26" s="89">
        <v>47707</v>
      </c>
      <c r="H26" s="90"/>
      <c r="I26" s="91">
        <v>212185</v>
      </c>
      <c r="J26" s="84"/>
    </row>
    <row r="27" spans="1:10" x14ac:dyDescent="0.25">
      <c r="A27" s="102">
        <v>24</v>
      </c>
      <c r="B27" s="90">
        <v>131</v>
      </c>
      <c r="C27" s="89">
        <v>121208</v>
      </c>
      <c r="D27" s="89">
        <v>9348</v>
      </c>
      <c r="E27" s="89"/>
      <c r="F27" s="89">
        <v>28372</v>
      </c>
      <c r="G27" s="89">
        <v>44660</v>
      </c>
      <c r="H27" s="90"/>
      <c r="I27" s="91">
        <v>203719</v>
      </c>
      <c r="J27" s="84"/>
    </row>
    <row r="28" spans="1:10" x14ac:dyDescent="0.25">
      <c r="A28" s="102">
        <v>25</v>
      </c>
      <c r="B28" s="90">
        <v>87</v>
      </c>
      <c r="C28" s="89">
        <v>127384</v>
      </c>
      <c r="D28" s="89">
        <v>9642</v>
      </c>
      <c r="E28" s="89"/>
      <c r="F28" s="89">
        <v>38497</v>
      </c>
      <c r="G28" s="89">
        <v>36168</v>
      </c>
      <c r="H28" s="90"/>
      <c r="I28" s="91">
        <v>211778</v>
      </c>
      <c r="J28" s="84"/>
    </row>
    <row r="29" spans="1:10" x14ac:dyDescent="0.25">
      <c r="A29" s="102">
        <v>26</v>
      </c>
      <c r="B29" s="90">
        <v>360</v>
      </c>
      <c r="C29" s="89">
        <v>125114</v>
      </c>
      <c r="D29" s="89">
        <v>9940</v>
      </c>
      <c r="E29" s="89"/>
      <c r="F29" s="89">
        <v>36292</v>
      </c>
      <c r="G29" s="89">
        <v>46883</v>
      </c>
      <c r="H29" s="90"/>
      <c r="I29" s="91">
        <v>218589</v>
      </c>
      <c r="J29" s="84"/>
    </row>
    <row r="30" spans="1:10" x14ac:dyDescent="0.25">
      <c r="A30" s="102">
        <v>27</v>
      </c>
      <c r="B30" s="90">
        <v>570</v>
      </c>
      <c r="C30" s="89">
        <v>124978</v>
      </c>
      <c r="D30" s="89">
        <v>12402</v>
      </c>
      <c r="E30" s="89">
        <v>1026</v>
      </c>
      <c r="F30" s="89">
        <v>38848</v>
      </c>
      <c r="G30" s="89">
        <v>39148</v>
      </c>
      <c r="H30" s="90"/>
      <c r="I30" s="91">
        <v>216972</v>
      </c>
      <c r="J30" s="84"/>
    </row>
    <row r="31" spans="1:10" x14ac:dyDescent="0.25">
      <c r="A31" s="102">
        <v>28</v>
      </c>
      <c r="B31" s="90">
        <v>5239</v>
      </c>
      <c r="C31" s="89">
        <v>107277</v>
      </c>
      <c r="D31" s="89">
        <v>11690</v>
      </c>
      <c r="E31" s="89">
        <v>359</v>
      </c>
      <c r="F31" s="89">
        <v>39801</v>
      </c>
      <c r="G31" s="89">
        <v>43335</v>
      </c>
      <c r="H31" s="90"/>
      <c r="I31" s="91">
        <v>207701</v>
      </c>
      <c r="J31" s="84"/>
    </row>
    <row r="32" spans="1:10" x14ac:dyDescent="0.25">
      <c r="A32" s="102">
        <v>29</v>
      </c>
      <c r="B32" s="90">
        <v>268</v>
      </c>
      <c r="C32" s="89">
        <v>108735</v>
      </c>
      <c r="D32" s="89">
        <v>15868</v>
      </c>
      <c r="E32" s="89"/>
      <c r="F32" s="89">
        <v>37643</v>
      </c>
      <c r="G32" s="89">
        <v>38147</v>
      </c>
      <c r="H32" s="90"/>
      <c r="I32" s="91">
        <v>200661</v>
      </c>
      <c r="J32" s="84"/>
    </row>
    <row r="33" spans="1:10" x14ac:dyDescent="0.25">
      <c r="A33" s="102">
        <v>30</v>
      </c>
      <c r="B33" s="90">
        <v>307</v>
      </c>
      <c r="C33" s="89">
        <v>128845</v>
      </c>
      <c r="D33" s="89">
        <v>9704</v>
      </c>
      <c r="E33" s="89"/>
      <c r="F33" s="89">
        <v>38017</v>
      </c>
      <c r="G33" s="89">
        <v>41668</v>
      </c>
      <c r="H33" s="90"/>
      <c r="I33" s="91">
        <v>218541</v>
      </c>
      <c r="J33" s="84"/>
    </row>
    <row r="34" spans="1:10" x14ac:dyDescent="0.25">
      <c r="A34" s="102">
        <v>31</v>
      </c>
      <c r="B34" s="90">
        <v>302</v>
      </c>
      <c r="C34" s="89">
        <v>126173</v>
      </c>
      <c r="D34" s="89">
        <v>9066</v>
      </c>
      <c r="E34" s="89">
        <v>1491</v>
      </c>
      <c r="F34" s="89">
        <v>37867</v>
      </c>
      <c r="G34" s="89">
        <v>35841</v>
      </c>
      <c r="H34" s="90"/>
      <c r="I34" s="91">
        <v>210740</v>
      </c>
      <c r="J34" s="84"/>
    </row>
    <row r="35" spans="1:10" x14ac:dyDescent="0.25">
      <c r="A35" s="102">
        <v>32</v>
      </c>
      <c r="B35" s="90">
        <v>251</v>
      </c>
      <c r="C35" s="89">
        <v>108866</v>
      </c>
      <c r="D35" s="89">
        <v>12268</v>
      </c>
      <c r="E35" s="89"/>
      <c r="F35" s="89">
        <v>45123</v>
      </c>
      <c r="G35" s="89">
        <v>63117</v>
      </c>
      <c r="H35" s="90"/>
      <c r="I35" s="91">
        <v>229625</v>
      </c>
      <c r="J35" s="84"/>
    </row>
    <row r="36" spans="1:10" x14ac:dyDescent="0.25">
      <c r="A36" s="102">
        <v>33</v>
      </c>
      <c r="B36" s="90">
        <v>278</v>
      </c>
      <c r="C36" s="89">
        <v>120959</v>
      </c>
      <c r="D36" s="89">
        <v>12684</v>
      </c>
      <c r="E36" s="89"/>
      <c r="F36" s="89">
        <v>33342</v>
      </c>
      <c r="G36" s="89">
        <v>38519</v>
      </c>
      <c r="H36" s="90"/>
      <c r="I36" s="91">
        <v>205782</v>
      </c>
      <c r="J36" s="101"/>
    </row>
    <row r="37" spans="1:10" x14ac:dyDescent="0.25">
      <c r="A37" s="102">
        <v>34</v>
      </c>
      <c r="B37" s="90">
        <v>346</v>
      </c>
      <c r="C37" s="89">
        <v>117903</v>
      </c>
      <c r="D37" s="89">
        <v>8402</v>
      </c>
      <c r="E37" s="89"/>
      <c r="F37" s="89">
        <v>39319</v>
      </c>
      <c r="G37" s="89">
        <v>54101</v>
      </c>
      <c r="H37" s="90"/>
      <c r="I37" s="91">
        <v>220071</v>
      </c>
      <c r="J37" s="101"/>
    </row>
    <row r="38" spans="1:10" x14ac:dyDescent="0.25">
      <c r="A38" s="102">
        <v>35</v>
      </c>
      <c r="B38" s="90">
        <v>137</v>
      </c>
      <c r="C38" s="89">
        <v>136571</v>
      </c>
      <c r="D38" s="89">
        <v>7653</v>
      </c>
      <c r="E38" s="89"/>
      <c r="F38" s="89">
        <v>49259</v>
      </c>
      <c r="G38" s="89">
        <v>51998</v>
      </c>
      <c r="H38" s="90"/>
      <c r="I38" s="91">
        <v>245618</v>
      </c>
      <c r="J38" s="101"/>
    </row>
    <row r="39" spans="1:10" x14ac:dyDescent="0.25">
      <c r="A39" s="102">
        <v>36</v>
      </c>
      <c r="B39" s="90">
        <v>696</v>
      </c>
      <c r="C39" s="89">
        <v>130082</v>
      </c>
      <c r="D39" s="89">
        <v>9761</v>
      </c>
      <c r="E39" s="89"/>
      <c r="F39" s="89">
        <v>36214</v>
      </c>
      <c r="G39" s="89">
        <v>41964</v>
      </c>
      <c r="H39" s="90"/>
      <c r="I39" s="91">
        <v>218717</v>
      </c>
      <c r="J39" s="101"/>
    </row>
    <row r="40" spans="1:10" x14ac:dyDescent="0.25">
      <c r="A40" s="102">
        <v>37</v>
      </c>
      <c r="B40" s="90">
        <v>760</v>
      </c>
      <c r="C40" s="89">
        <v>164996</v>
      </c>
      <c r="D40" s="89">
        <v>9273</v>
      </c>
      <c r="E40" s="89"/>
      <c r="F40" s="89">
        <v>42968</v>
      </c>
      <c r="G40" s="89">
        <v>52121</v>
      </c>
      <c r="H40" s="90"/>
      <c r="I40" s="91">
        <v>270118</v>
      </c>
      <c r="J40" s="101"/>
    </row>
    <row r="41" spans="1:10" x14ac:dyDescent="0.25">
      <c r="A41" s="102">
        <v>38</v>
      </c>
      <c r="B41" s="90">
        <v>462</v>
      </c>
      <c r="C41" s="89">
        <v>139639</v>
      </c>
      <c r="D41" s="89">
        <v>9777</v>
      </c>
      <c r="E41" s="89"/>
      <c r="F41" s="89">
        <v>42478</v>
      </c>
      <c r="G41" s="89">
        <v>52064</v>
      </c>
      <c r="H41" s="90"/>
      <c r="I41" s="91">
        <v>244420</v>
      </c>
      <c r="J41" s="101"/>
    </row>
    <row r="42" spans="1:10" x14ac:dyDescent="0.25">
      <c r="A42" s="102">
        <v>39</v>
      </c>
      <c r="B42" s="90"/>
      <c r="C42" s="89">
        <v>147575</v>
      </c>
      <c r="D42" s="89">
        <v>8271</v>
      </c>
      <c r="E42" s="89"/>
      <c r="F42" s="89">
        <v>38687</v>
      </c>
      <c r="G42" s="89">
        <v>47189</v>
      </c>
      <c r="H42" s="90"/>
      <c r="I42" s="91">
        <v>241722</v>
      </c>
      <c r="J42" s="101"/>
    </row>
    <row r="43" spans="1:10" x14ac:dyDescent="0.25">
      <c r="A43" s="102">
        <v>40</v>
      </c>
      <c r="B43" s="90">
        <v>118</v>
      </c>
      <c r="C43" s="89">
        <v>101583</v>
      </c>
      <c r="D43" s="89">
        <v>3758</v>
      </c>
      <c r="E43" s="89"/>
      <c r="F43" s="89">
        <v>36847</v>
      </c>
      <c r="G43" s="89">
        <v>22798</v>
      </c>
      <c r="H43" s="90"/>
      <c r="I43" s="91">
        <v>165104</v>
      </c>
      <c r="J43" s="101"/>
    </row>
    <row r="44" spans="1:10" x14ac:dyDescent="0.25">
      <c r="A44" s="102">
        <v>41</v>
      </c>
      <c r="B44" s="90"/>
      <c r="C44" s="89">
        <v>185946</v>
      </c>
      <c r="D44" s="89">
        <v>7407</v>
      </c>
      <c r="E44" s="89"/>
      <c r="F44" s="89">
        <v>44621</v>
      </c>
      <c r="G44" s="89">
        <v>64307</v>
      </c>
      <c r="H44" s="90"/>
      <c r="I44" s="91">
        <v>302281</v>
      </c>
      <c r="J44" s="101"/>
    </row>
    <row r="45" spans="1:10" x14ac:dyDescent="0.25">
      <c r="A45" s="102">
        <v>42</v>
      </c>
      <c r="B45" s="90">
        <v>354</v>
      </c>
      <c r="C45" s="89">
        <v>189653</v>
      </c>
      <c r="D45" s="89">
        <v>6328</v>
      </c>
      <c r="E45" s="89">
        <v>954</v>
      </c>
      <c r="F45" s="89">
        <v>42720</v>
      </c>
      <c r="G45" s="89">
        <v>47189</v>
      </c>
      <c r="H45" s="90"/>
      <c r="I45" s="91">
        <v>287198</v>
      </c>
      <c r="J45" s="101"/>
    </row>
    <row r="46" spans="1:10" x14ac:dyDescent="0.25">
      <c r="A46" s="102">
        <v>43</v>
      </c>
      <c r="B46" s="90"/>
      <c r="C46" s="89">
        <v>177795</v>
      </c>
      <c r="D46" s="89">
        <v>3442</v>
      </c>
      <c r="E46" s="89"/>
      <c r="F46" s="89">
        <v>39579</v>
      </c>
      <c r="G46" s="89">
        <v>47496</v>
      </c>
      <c r="H46" s="90"/>
      <c r="I46" s="91">
        <v>268312</v>
      </c>
      <c r="J46" s="101"/>
    </row>
    <row r="47" spans="1:10" x14ac:dyDescent="0.25">
      <c r="A47" s="102">
        <v>44</v>
      </c>
      <c r="B47" s="90"/>
      <c r="C47" s="89">
        <v>138561</v>
      </c>
      <c r="D47" s="89">
        <v>5734</v>
      </c>
      <c r="E47" s="89"/>
      <c r="F47" s="89">
        <v>27081</v>
      </c>
      <c r="G47" s="89">
        <v>37156</v>
      </c>
      <c r="H47" s="90"/>
      <c r="I47" s="91">
        <v>208532</v>
      </c>
      <c r="J47" s="101"/>
    </row>
    <row r="48" spans="1:10" x14ac:dyDescent="0.25">
      <c r="A48" s="102">
        <v>45</v>
      </c>
      <c r="B48" s="90">
        <v>166</v>
      </c>
      <c r="C48" s="89">
        <v>184371</v>
      </c>
      <c r="D48" s="89">
        <v>7139</v>
      </c>
      <c r="E48" s="89">
        <v>760</v>
      </c>
      <c r="F48" s="89">
        <v>49463</v>
      </c>
      <c r="G48" s="89">
        <v>43826</v>
      </c>
      <c r="H48" s="90"/>
      <c r="I48" s="91">
        <v>285725</v>
      </c>
      <c r="J48" s="119"/>
    </row>
    <row r="49" spans="1:10" x14ac:dyDescent="0.25">
      <c r="A49" s="102">
        <v>46</v>
      </c>
      <c r="B49" s="90">
        <v>277</v>
      </c>
      <c r="C49" s="89">
        <v>148059</v>
      </c>
      <c r="D49" s="89">
        <v>5615</v>
      </c>
      <c r="E49" s="89">
        <v>664</v>
      </c>
      <c r="F49" s="89">
        <v>39567</v>
      </c>
      <c r="G49" s="89">
        <v>47521</v>
      </c>
      <c r="H49" s="90"/>
      <c r="I49" s="91">
        <v>241703</v>
      </c>
      <c r="J49" s="119"/>
    </row>
    <row r="50" spans="1:10" x14ac:dyDescent="0.25">
      <c r="A50" s="102">
        <v>47</v>
      </c>
      <c r="B50" s="90">
        <v>72</v>
      </c>
      <c r="C50" s="89">
        <v>84391</v>
      </c>
      <c r="D50" s="89">
        <v>8454</v>
      </c>
      <c r="E50" s="89"/>
      <c r="F50" s="89">
        <v>34452</v>
      </c>
      <c r="G50" s="89">
        <v>28458</v>
      </c>
      <c r="H50" s="90"/>
      <c r="I50" s="91">
        <v>155827</v>
      </c>
      <c r="J50" s="119"/>
    </row>
    <row r="51" spans="1:10" x14ac:dyDescent="0.25">
      <c r="A51" s="102">
        <v>48</v>
      </c>
      <c r="B51" s="90">
        <v>391</v>
      </c>
      <c r="C51" s="89">
        <v>133286</v>
      </c>
      <c r="D51" s="89">
        <v>14743</v>
      </c>
      <c r="E51" s="89"/>
      <c r="F51" s="89">
        <v>47944</v>
      </c>
      <c r="G51" s="89">
        <v>73717</v>
      </c>
      <c r="H51" s="90"/>
      <c r="I51" s="91">
        <v>270081</v>
      </c>
      <c r="J51" s="119"/>
    </row>
    <row r="52" spans="1:10" x14ac:dyDescent="0.25">
      <c r="A52" s="102">
        <v>49</v>
      </c>
      <c r="B52" s="90">
        <v>230</v>
      </c>
      <c r="C52" s="89">
        <v>136713</v>
      </c>
      <c r="D52" s="89">
        <v>10950</v>
      </c>
      <c r="E52" s="89">
        <v>374</v>
      </c>
      <c r="F52" s="89">
        <v>45915</v>
      </c>
      <c r="G52" s="89">
        <v>44944</v>
      </c>
      <c r="H52" s="90"/>
      <c r="I52" s="91">
        <v>239126</v>
      </c>
      <c r="J52" s="119"/>
    </row>
    <row r="53" spans="1:10" x14ac:dyDescent="0.25">
      <c r="A53" s="102">
        <v>50</v>
      </c>
      <c r="B53" s="90">
        <v>448</v>
      </c>
      <c r="C53" s="89">
        <v>103822</v>
      </c>
      <c r="D53" s="89">
        <v>15572</v>
      </c>
      <c r="E53" s="89"/>
      <c r="F53" s="89">
        <v>44887</v>
      </c>
      <c r="G53" s="89">
        <v>50941</v>
      </c>
      <c r="H53" s="90"/>
      <c r="I53" s="91">
        <v>215670</v>
      </c>
      <c r="J53" s="119"/>
    </row>
    <row r="54" spans="1:10" x14ac:dyDescent="0.25">
      <c r="A54" s="102">
        <v>51</v>
      </c>
      <c r="B54" s="90">
        <v>71</v>
      </c>
      <c r="C54" s="89">
        <v>154089</v>
      </c>
      <c r="D54" s="89">
        <v>7296</v>
      </c>
      <c r="E54" s="89"/>
      <c r="F54" s="89">
        <v>22685</v>
      </c>
      <c r="G54" s="89">
        <v>36597</v>
      </c>
      <c r="H54" s="90"/>
      <c r="I54" s="91">
        <v>220738</v>
      </c>
      <c r="J54" s="119"/>
    </row>
    <row r="55" spans="1:10" ht="15.75" thickBot="1" x14ac:dyDescent="0.3">
      <c r="A55" s="102">
        <v>52</v>
      </c>
      <c r="B55" s="90">
        <v>235</v>
      </c>
      <c r="C55" s="89">
        <v>174538</v>
      </c>
      <c r="D55" s="89">
        <v>10650</v>
      </c>
      <c r="E55" s="89">
        <v>425</v>
      </c>
      <c r="F55" s="89">
        <v>21999</v>
      </c>
      <c r="G55" s="89">
        <v>18785</v>
      </c>
      <c r="H55" s="90"/>
      <c r="I55" s="91">
        <v>226632</v>
      </c>
      <c r="J55" s="119"/>
    </row>
    <row r="56" spans="1:10" ht="15.75" thickBot="1" x14ac:dyDescent="0.3">
      <c r="A56" s="92">
        <v>1</v>
      </c>
      <c r="B56" s="94">
        <v>386</v>
      </c>
      <c r="C56" s="93">
        <v>140020</v>
      </c>
      <c r="D56" s="93">
        <v>5872</v>
      </c>
      <c r="E56" s="93"/>
      <c r="F56" s="93">
        <v>21431</v>
      </c>
      <c r="G56" s="93">
        <v>28226</v>
      </c>
      <c r="H56" s="94"/>
      <c r="I56" s="95">
        <v>195935</v>
      </c>
      <c r="J56" s="100">
        <v>2020</v>
      </c>
    </row>
    <row r="57" spans="1:10" x14ac:dyDescent="0.25">
      <c r="A57" s="92">
        <v>2</v>
      </c>
      <c r="B57" s="94">
        <v>136</v>
      </c>
      <c r="C57" s="93">
        <v>150157</v>
      </c>
      <c r="D57" s="93">
        <v>5732</v>
      </c>
      <c r="E57" s="93"/>
      <c r="F57" s="93">
        <v>43810</v>
      </c>
      <c r="G57" s="93">
        <v>47066</v>
      </c>
      <c r="H57" s="94"/>
      <c r="I57" s="95">
        <v>246901</v>
      </c>
      <c r="J57" s="101"/>
    </row>
    <row r="58" spans="1:10" x14ac:dyDescent="0.25">
      <c r="A58" s="92">
        <v>3</v>
      </c>
      <c r="B58" s="94"/>
      <c r="C58" s="93">
        <v>142871</v>
      </c>
      <c r="D58" s="93">
        <v>8687</v>
      </c>
      <c r="E58" s="93">
        <v>267</v>
      </c>
      <c r="F58" s="93">
        <v>49835</v>
      </c>
      <c r="G58" s="93">
        <v>47216</v>
      </c>
      <c r="H58" s="94"/>
      <c r="I58" s="95">
        <v>248876</v>
      </c>
      <c r="J58" s="101"/>
    </row>
    <row r="59" spans="1:10" x14ac:dyDescent="0.25">
      <c r="A59" s="92">
        <v>4</v>
      </c>
      <c r="B59" s="94">
        <v>568</v>
      </c>
      <c r="C59" s="93">
        <v>160601</v>
      </c>
      <c r="D59" s="93">
        <v>4364</v>
      </c>
      <c r="E59" s="93"/>
      <c r="F59" s="93">
        <v>47587</v>
      </c>
      <c r="G59" s="93">
        <v>49565</v>
      </c>
      <c r="H59" s="94"/>
      <c r="I59" s="95">
        <v>262685</v>
      </c>
      <c r="J59" s="101"/>
    </row>
    <row r="60" spans="1:10" x14ac:dyDescent="0.25">
      <c r="A60" s="92">
        <v>5</v>
      </c>
      <c r="B60" s="94"/>
      <c r="C60" s="93">
        <v>160466</v>
      </c>
      <c r="D60" s="93">
        <v>5757</v>
      </c>
      <c r="E60" s="93"/>
      <c r="F60" s="93">
        <v>35411</v>
      </c>
      <c r="G60" s="93">
        <v>42426</v>
      </c>
      <c r="H60" s="94"/>
      <c r="I60" s="95">
        <v>244060</v>
      </c>
      <c r="J60" s="101"/>
    </row>
    <row r="61" spans="1:10" x14ac:dyDescent="0.25">
      <c r="A61" s="92">
        <v>6</v>
      </c>
      <c r="B61" s="94"/>
      <c r="C61" s="93">
        <v>153017</v>
      </c>
      <c r="D61" s="93">
        <v>10546</v>
      </c>
      <c r="E61" s="93"/>
      <c r="F61" s="93">
        <v>46149</v>
      </c>
      <c r="G61" s="93">
        <v>48937</v>
      </c>
      <c r="H61" s="94"/>
      <c r="I61" s="95">
        <v>258649</v>
      </c>
      <c r="J61" s="101"/>
    </row>
    <row r="62" spans="1:10" x14ac:dyDescent="0.25">
      <c r="A62" s="92">
        <v>7</v>
      </c>
      <c r="B62" s="94">
        <v>488</v>
      </c>
      <c r="C62" s="93">
        <v>166214</v>
      </c>
      <c r="D62" s="93">
        <v>3616</v>
      </c>
      <c r="E62" s="93"/>
      <c r="F62" s="93">
        <v>46389</v>
      </c>
      <c r="G62" s="93">
        <v>45220</v>
      </c>
      <c r="H62" s="94"/>
      <c r="I62" s="95">
        <v>261927</v>
      </c>
      <c r="J62" s="101"/>
    </row>
    <row r="63" spans="1:10" x14ac:dyDescent="0.25">
      <c r="A63" s="92">
        <v>8</v>
      </c>
      <c r="B63" s="94"/>
      <c r="C63" s="93">
        <v>150073</v>
      </c>
      <c r="D63" s="93">
        <v>6067</v>
      </c>
      <c r="E63" s="93"/>
      <c r="F63" s="93">
        <v>45850</v>
      </c>
      <c r="G63" s="93">
        <v>46034</v>
      </c>
      <c r="H63" s="94"/>
      <c r="I63" s="95">
        <v>248024</v>
      </c>
      <c r="J63" s="101"/>
    </row>
    <row r="64" spans="1:10" x14ac:dyDescent="0.25">
      <c r="A64" s="92">
        <v>9</v>
      </c>
      <c r="B64" s="94">
        <v>506</v>
      </c>
      <c r="C64" s="93">
        <v>163727</v>
      </c>
      <c r="D64" s="93">
        <v>4270</v>
      </c>
      <c r="E64" s="93"/>
      <c r="F64" s="93">
        <v>41692</v>
      </c>
      <c r="G64" s="93">
        <v>39634</v>
      </c>
      <c r="H64" s="94"/>
      <c r="I64" s="95">
        <v>249829</v>
      </c>
      <c r="J64" s="101"/>
    </row>
    <row r="65" spans="1:10" x14ac:dyDescent="0.25">
      <c r="A65" s="92">
        <v>10</v>
      </c>
      <c r="B65" s="94">
        <v>235</v>
      </c>
      <c r="C65" s="93">
        <v>159826</v>
      </c>
      <c r="D65" s="93">
        <v>5457</v>
      </c>
      <c r="E65" s="93"/>
      <c r="F65" s="93">
        <v>50392</v>
      </c>
      <c r="G65" s="93">
        <v>46533</v>
      </c>
      <c r="H65" s="94"/>
      <c r="I65" s="95">
        <v>262443</v>
      </c>
      <c r="J65" s="101"/>
    </row>
    <row r="66" spans="1:10" x14ac:dyDescent="0.25">
      <c r="A66" s="92">
        <v>11</v>
      </c>
      <c r="B66" s="94">
        <v>793</v>
      </c>
      <c r="C66" s="93">
        <v>131570</v>
      </c>
      <c r="D66" s="93">
        <v>6584</v>
      </c>
      <c r="E66" s="93"/>
      <c r="F66" s="93">
        <v>48848</v>
      </c>
      <c r="G66" s="93">
        <v>42445</v>
      </c>
      <c r="H66" s="94"/>
      <c r="I66" s="95">
        <v>230240</v>
      </c>
      <c r="J66" s="101"/>
    </row>
    <row r="67" spans="1:10" x14ac:dyDescent="0.25">
      <c r="A67" s="92">
        <v>12</v>
      </c>
      <c r="B67" s="94">
        <v>1222</v>
      </c>
      <c r="C67" s="93">
        <v>192224</v>
      </c>
      <c r="D67" s="93">
        <v>5891</v>
      </c>
      <c r="E67" s="93"/>
      <c r="F67" s="93">
        <v>25871</v>
      </c>
      <c r="G67" s="93">
        <v>36796</v>
      </c>
      <c r="H67" s="94"/>
      <c r="I67" s="95">
        <v>262004</v>
      </c>
      <c r="J67" s="101"/>
    </row>
    <row r="68" spans="1:10" x14ac:dyDescent="0.25">
      <c r="A68" s="92">
        <v>13</v>
      </c>
      <c r="B68" s="94">
        <v>353</v>
      </c>
      <c r="C68" s="93">
        <v>151037</v>
      </c>
      <c r="D68" s="93">
        <v>8748</v>
      </c>
      <c r="E68" s="93">
        <v>747</v>
      </c>
      <c r="F68" s="93">
        <v>37782</v>
      </c>
      <c r="G68" s="93">
        <v>33238</v>
      </c>
      <c r="H68" s="94"/>
      <c r="I68" s="95">
        <v>231905</v>
      </c>
      <c r="J68" s="84"/>
    </row>
    <row r="69" spans="1:10" x14ac:dyDescent="0.25">
      <c r="A69" s="92">
        <v>14</v>
      </c>
      <c r="B69" s="94">
        <v>226</v>
      </c>
      <c r="C69" s="93">
        <v>110337</v>
      </c>
      <c r="D69" s="93">
        <v>6988</v>
      </c>
      <c r="E69" s="93">
        <v>311</v>
      </c>
      <c r="F69" s="93">
        <v>44954</v>
      </c>
      <c r="G69" s="93">
        <v>18539</v>
      </c>
      <c r="H69" s="94">
        <v>6264</v>
      </c>
      <c r="I69" s="95">
        <v>187619</v>
      </c>
      <c r="J69" s="84"/>
    </row>
    <row r="70" spans="1:10" x14ac:dyDescent="0.25">
      <c r="A70" s="92">
        <v>15</v>
      </c>
      <c r="B70" s="94">
        <v>767</v>
      </c>
      <c r="C70" s="93">
        <v>151331</v>
      </c>
      <c r="D70" s="93">
        <v>8722</v>
      </c>
      <c r="E70" s="93"/>
      <c r="F70" s="93">
        <v>37167</v>
      </c>
      <c r="G70" s="93">
        <v>35173</v>
      </c>
      <c r="H70" s="94">
        <v>5891</v>
      </c>
      <c r="I70" s="95">
        <v>239051</v>
      </c>
      <c r="J70" s="84"/>
    </row>
    <row r="71" spans="1:10" x14ac:dyDescent="0.25">
      <c r="A71" s="92">
        <v>16</v>
      </c>
      <c r="B71" s="94">
        <v>122</v>
      </c>
      <c r="C71" s="93">
        <v>111680</v>
      </c>
      <c r="D71" s="93">
        <v>6040</v>
      </c>
      <c r="E71" s="93">
        <v>372</v>
      </c>
      <c r="F71" s="93">
        <v>32415</v>
      </c>
      <c r="G71" s="93">
        <v>24945</v>
      </c>
      <c r="H71" s="94">
        <v>4593</v>
      </c>
      <c r="I71" s="95">
        <v>180167</v>
      </c>
      <c r="J71" s="84"/>
    </row>
    <row r="72" spans="1:10" x14ac:dyDescent="0.25">
      <c r="A72" s="92">
        <v>17</v>
      </c>
      <c r="B72" s="94"/>
      <c r="C72" s="93">
        <v>145295</v>
      </c>
      <c r="D72" s="93">
        <v>6714</v>
      </c>
      <c r="E72" s="93"/>
      <c r="F72" s="93">
        <v>25291</v>
      </c>
      <c r="G72" s="93">
        <v>46020</v>
      </c>
      <c r="H72" s="94">
        <v>8795</v>
      </c>
      <c r="I72" s="95">
        <v>232115</v>
      </c>
      <c r="J72" s="84"/>
    </row>
    <row r="73" spans="1:10" x14ac:dyDescent="0.25">
      <c r="A73" s="92">
        <v>18</v>
      </c>
      <c r="B73" s="94">
        <v>114</v>
      </c>
      <c r="C73" s="93">
        <v>123780</v>
      </c>
      <c r="D73" s="93">
        <v>6931</v>
      </c>
      <c r="E73" s="93"/>
      <c r="F73" s="93">
        <v>23468</v>
      </c>
      <c r="G73" s="93">
        <v>25809</v>
      </c>
      <c r="H73" s="94">
        <v>4018</v>
      </c>
      <c r="I73" s="95">
        <v>184120</v>
      </c>
      <c r="J73" s="84"/>
    </row>
    <row r="74" spans="1:10" x14ac:dyDescent="0.25">
      <c r="A74" s="92">
        <v>19</v>
      </c>
      <c r="B74" s="94"/>
      <c r="C74" s="93">
        <v>125756</v>
      </c>
      <c r="D74" s="93">
        <v>8646</v>
      </c>
      <c r="E74" s="93"/>
      <c r="F74" s="93">
        <v>41125</v>
      </c>
      <c r="G74" s="93">
        <v>39693</v>
      </c>
      <c r="H74" s="94">
        <v>7125</v>
      </c>
      <c r="I74" s="95">
        <v>222345</v>
      </c>
      <c r="J74" s="84"/>
    </row>
    <row r="75" spans="1:10" x14ac:dyDescent="0.25">
      <c r="A75" s="92">
        <v>20</v>
      </c>
      <c r="B75" s="94"/>
      <c r="C75" s="93">
        <v>131570</v>
      </c>
      <c r="D75" s="93">
        <v>6584</v>
      </c>
      <c r="E75" s="93"/>
      <c r="F75" s="93">
        <v>48848</v>
      </c>
      <c r="G75" s="93">
        <v>42445</v>
      </c>
      <c r="H75" s="94">
        <v>4904</v>
      </c>
      <c r="I75" s="95">
        <v>234351</v>
      </c>
      <c r="J75" s="84"/>
    </row>
    <row r="76" spans="1:10" x14ac:dyDescent="0.25">
      <c r="A76" s="92">
        <v>21</v>
      </c>
      <c r="B76" s="94"/>
      <c r="C76" s="93">
        <v>140458</v>
      </c>
      <c r="D76" s="93">
        <v>7414</v>
      </c>
      <c r="E76" s="93"/>
      <c r="F76" s="93">
        <v>33519</v>
      </c>
      <c r="G76" s="93">
        <v>41660</v>
      </c>
      <c r="H76" s="94">
        <v>5053</v>
      </c>
      <c r="I76" s="95">
        <v>228104</v>
      </c>
      <c r="J76" s="84"/>
    </row>
    <row r="77" spans="1:10" x14ac:dyDescent="0.25">
      <c r="A77" s="92">
        <v>22</v>
      </c>
      <c r="B77" s="94"/>
      <c r="C77" s="93">
        <v>142312</v>
      </c>
      <c r="D77" s="93">
        <v>11578</v>
      </c>
      <c r="E77" s="93"/>
      <c r="F77" s="93">
        <v>58259</v>
      </c>
      <c r="G77" s="93">
        <v>44647</v>
      </c>
      <c r="H77" s="94">
        <v>5432</v>
      </c>
      <c r="I77" s="95">
        <v>262228</v>
      </c>
      <c r="J77" s="84"/>
    </row>
    <row r="78" spans="1:10" x14ac:dyDescent="0.25">
      <c r="A78" s="92">
        <v>23</v>
      </c>
      <c r="B78" s="93"/>
      <c r="C78" s="93">
        <v>101111</v>
      </c>
      <c r="D78" s="93">
        <v>5972</v>
      </c>
      <c r="E78" s="93"/>
      <c r="F78" s="93">
        <v>27715</v>
      </c>
      <c r="G78" s="93">
        <v>41514</v>
      </c>
      <c r="H78" s="93">
        <v>6651</v>
      </c>
      <c r="I78" s="95">
        <v>182963</v>
      </c>
      <c r="J78" s="84"/>
    </row>
    <row r="79" spans="1:10" x14ac:dyDescent="0.25">
      <c r="A79" s="92">
        <v>24</v>
      </c>
      <c r="B79" s="94"/>
      <c r="C79" s="93">
        <v>131895</v>
      </c>
      <c r="D79" s="93">
        <v>7084</v>
      </c>
      <c r="E79" s="93"/>
      <c r="F79" s="93">
        <v>39817</v>
      </c>
      <c r="G79" s="93">
        <v>44887</v>
      </c>
      <c r="H79" s="94">
        <v>6934</v>
      </c>
      <c r="I79" s="95">
        <v>230617</v>
      </c>
      <c r="J79" s="84"/>
    </row>
    <row r="80" spans="1:10" x14ac:dyDescent="0.25">
      <c r="A80" s="92">
        <v>25</v>
      </c>
      <c r="B80" s="94"/>
      <c r="C80" s="93">
        <v>111881</v>
      </c>
      <c r="D80" s="93">
        <v>8073</v>
      </c>
      <c r="E80" s="93"/>
      <c r="F80" s="93">
        <v>44317</v>
      </c>
      <c r="G80" s="93">
        <v>44902</v>
      </c>
      <c r="H80" s="94">
        <v>8174</v>
      </c>
      <c r="I80" s="95">
        <v>217347</v>
      </c>
      <c r="J80" s="84"/>
    </row>
    <row r="81" spans="1:10" x14ac:dyDescent="0.25">
      <c r="A81" s="92">
        <v>26</v>
      </c>
      <c r="B81" s="93">
        <v>522</v>
      </c>
      <c r="C81" s="93">
        <v>128318</v>
      </c>
      <c r="D81" s="93">
        <v>9912</v>
      </c>
      <c r="E81" s="93"/>
      <c r="F81" s="93">
        <v>31477</v>
      </c>
      <c r="G81" s="93">
        <v>52947</v>
      </c>
      <c r="H81" s="93">
        <v>10713</v>
      </c>
      <c r="I81" s="95">
        <v>233889</v>
      </c>
      <c r="J81" s="84"/>
    </row>
    <row r="82" spans="1:10" x14ac:dyDescent="0.25">
      <c r="A82" s="92">
        <v>27</v>
      </c>
      <c r="B82" s="94"/>
      <c r="C82" s="93">
        <v>138968</v>
      </c>
      <c r="D82" s="93">
        <v>14377</v>
      </c>
      <c r="E82" s="93"/>
      <c r="F82" s="93">
        <v>45506</v>
      </c>
      <c r="G82" s="93">
        <v>48982</v>
      </c>
      <c r="H82" s="94"/>
      <c r="I82" s="95">
        <v>247833</v>
      </c>
      <c r="J82" s="84"/>
    </row>
    <row r="83" spans="1:10" x14ac:dyDescent="0.25">
      <c r="A83" s="92">
        <v>28</v>
      </c>
      <c r="B83" s="94"/>
      <c r="C83" s="93">
        <v>118406</v>
      </c>
      <c r="D83" s="93">
        <v>7979</v>
      </c>
      <c r="E83" s="93"/>
      <c r="F83" s="93">
        <v>36063</v>
      </c>
      <c r="G83" s="93">
        <v>42405</v>
      </c>
      <c r="H83" s="94">
        <v>7949</v>
      </c>
      <c r="I83" s="95">
        <v>212802</v>
      </c>
      <c r="J83" s="84"/>
    </row>
    <row r="84" spans="1:10" x14ac:dyDescent="0.25">
      <c r="A84" s="92">
        <v>29</v>
      </c>
      <c r="B84" s="94"/>
      <c r="C84" s="93">
        <v>119280</v>
      </c>
      <c r="D84" s="93">
        <v>11364</v>
      </c>
      <c r="E84" s="93"/>
      <c r="F84" s="93">
        <v>38956</v>
      </c>
      <c r="G84" s="93">
        <v>59096</v>
      </c>
      <c r="H84" s="94"/>
      <c r="I84" s="95">
        <v>228696</v>
      </c>
      <c r="J84" s="84"/>
    </row>
    <row r="85" spans="1:10" x14ac:dyDescent="0.25">
      <c r="A85" s="92">
        <v>30</v>
      </c>
      <c r="B85" s="94"/>
      <c r="C85" s="93">
        <v>118423</v>
      </c>
      <c r="D85" s="93">
        <v>11038</v>
      </c>
      <c r="E85" s="93"/>
      <c r="F85" s="93">
        <v>40577</v>
      </c>
      <c r="G85" s="93">
        <v>41415</v>
      </c>
      <c r="H85" s="94"/>
      <c r="I85" s="95">
        <v>211453</v>
      </c>
      <c r="J85" s="84"/>
    </row>
    <row r="86" spans="1:10" x14ac:dyDescent="0.25">
      <c r="A86" s="92">
        <v>31</v>
      </c>
      <c r="B86" s="94"/>
      <c r="C86" s="93">
        <v>128186</v>
      </c>
      <c r="D86" s="93">
        <v>7755</v>
      </c>
      <c r="E86" s="93"/>
      <c r="F86" s="93">
        <v>46790</v>
      </c>
      <c r="G86" s="93">
        <v>59347</v>
      </c>
      <c r="H86" s="94">
        <v>5600</v>
      </c>
      <c r="I86" s="95">
        <v>247678</v>
      </c>
      <c r="J86" s="84"/>
    </row>
    <row r="87" spans="1:10" x14ac:dyDescent="0.25">
      <c r="A87" s="92">
        <v>32</v>
      </c>
      <c r="B87" s="94"/>
      <c r="C87" s="93">
        <v>110306</v>
      </c>
      <c r="D87" s="93">
        <v>12741</v>
      </c>
      <c r="E87" s="93"/>
      <c r="F87" s="93">
        <v>38020</v>
      </c>
      <c r="G87" s="93">
        <v>49702</v>
      </c>
      <c r="H87" s="94"/>
      <c r="I87" s="95">
        <v>210769</v>
      </c>
      <c r="J87" s="84"/>
    </row>
    <row r="88" spans="1:10" x14ac:dyDescent="0.25">
      <c r="A88" s="92">
        <v>33</v>
      </c>
      <c r="B88" s="94"/>
      <c r="C88" s="93">
        <v>120044</v>
      </c>
      <c r="D88" s="93">
        <v>14411</v>
      </c>
      <c r="E88" s="93"/>
      <c r="F88" s="93">
        <v>47106</v>
      </c>
      <c r="G88" s="93">
        <v>51846</v>
      </c>
      <c r="H88" s="94">
        <v>5702</v>
      </c>
      <c r="I88" s="95">
        <v>239109</v>
      </c>
      <c r="J88" s="84"/>
    </row>
    <row r="89" spans="1:10" x14ac:dyDescent="0.25">
      <c r="A89" s="92">
        <v>34</v>
      </c>
      <c r="B89" s="94"/>
      <c r="C89" s="93">
        <v>120044</v>
      </c>
      <c r="D89" s="93">
        <v>14411</v>
      </c>
      <c r="E89" s="93"/>
      <c r="F89" s="93">
        <v>47106</v>
      </c>
      <c r="G89" s="93">
        <v>51846</v>
      </c>
      <c r="H89" s="94">
        <v>7248</v>
      </c>
      <c r="I89" s="95">
        <v>240655</v>
      </c>
      <c r="J89" s="84"/>
    </row>
    <row r="90" spans="1:10" x14ac:dyDescent="0.25">
      <c r="A90" s="92">
        <v>35</v>
      </c>
      <c r="B90" s="94">
        <v>0</v>
      </c>
      <c r="C90" s="93">
        <v>119594</v>
      </c>
      <c r="D90" s="93">
        <v>8124</v>
      </c>
      <c r="E90" s="93">
        <v>0</v>
      </c>
      <c r="F90" s="93">
        <v>34401</v>
      </c>
      <c r="G90" s="93">
        <v>56720</v>
      </c>
      <c r="H90" s="94">
        <v>5527</v>
      </c>
      <c r="I90" s="95">
        <v>224366</v>
      </c>
      <c r="J90" s="84"/>
    </row>
    <row r="91" spans="1:10" x14ac:dyDescent="0.25">
      <c r="A91" s="92">
        <v>36</v>
      </c>
      <c r="B91" s="94">
        <v>130</v>
      </c>
      <c r="C91" s="93">
        <v>119291</v>
      </c>
      <c r="D91" s="93">
        <v>10449</v>
      </c>
      <c r="E91" s="93">
        <v>0</v>
      </c>
      <c r="F91" s="93">
        <v>50185</v>
      </c>
      <c r="G91" s="93">
        <v>51804</v>
      </c>
      <c r="H91" s="94">
        <v>7589</v>
      </c>
      <c r="I91" s="95">
        <v>239448</v>
      </c>
      <c r="J91" s="84"/>
    </row>
    <row r="92" spans="1:10" x14ac:dyDescent="0.25">
      <c r="A92" s="92">
        <v>37</v>
      </c>
      <c r="B92" s="94">
        <v>0</v>
      </c>
      <c r="C92" s="93">
        <v>123350</v>
      </c>
      <c r="D92" s="93">
        <v>6350</v>
      </c>
      <c r="E92" s="93">
        <v>0</v>
      </c>
      <c r="F92" s="93">
        <v>34610</v>
      </c>
      <c r="G92" s="93">
        <v>46640</v>
      </c>
      <c r="H92" s="94">
        <v>6657</v>
      </c>
      <c r="I92" s="95">
        <v>217607</v>
      </c>
      <c r="J92" s="84"/>
    </row>
    <row r="93" spans="1:10" x14ac:dyDescent="0.25">
      <c r="A93" s="92">
        <v>38</v>
      </c>
      <c r="B93" s="94">
        <v>341</v>
      </c>
      <c r="C93" s="93">
        <v>148332</v>
      </c>
      <c r="D93" s="93">
        <v>11444</v>
      </c>
      <c r="E93" s="93"/>
      <c r="F93" s="93">
        <v>44711</v>
      </c>
      <c r="G93" s="93">
        <v>54932</v>
      </c>
      <c r="H93" s="94">
        <v>7196</v>
      </c>
      <c r="I93" s="95">
        <v>266956</v>
      </c>
      <c r="J93" s="84"/>
    </row>
    <row r="94" spans="1:10" x14ac:dyDescent="0.25">
      <c r="A94" s="92">
        <v>39</v>
      </c>
      <c r="B94" s="93">
        <v>712</v>
      </c>
      <c r="C94" s="93">
        <v>133059</v>
      </c>
      <c r="D94" s="93">
        <v>11826</v>
      </c>
      <c r="E94" s="93">
        <v>0</v>
      </c>
      <c r="F94" s="93">
        <v>38608</v>
      </c>
      <c r="G94" s="93">
        <v>48953</v>
      </c>
      <c r="H94" s="93">
        <v>4813</v>
      </c>
      <c r="I94" s="95">
        <v>237971</v>
      </c>
      <c r="J94" s="84"/>
    </row>
    <row r="95" spans="1:10" x14ac:dyDescent="0.25">
      <c r="A95" s="92">
        <v>40</v>
      </c>
      <c r="B95" s="94">
        <v>0</v>
      </c>
      <c r="C95" s="93">
        <v>124640</v>
      </c>
      <c r="D95" s="93">
        <v>7306</v>
      </c>
      <c r="E95" s="93"/>
      <c r="F95" s="93">
        <v>46142</v>
      </c>
      <c r="G95" s="93">
        <v>48270</v>
      </c>
      <c r="H95" s="94">
        <v>5886</v>
      </c>
      <c r="I95" s="95">
        <v>232244</v>
      </c>
      <c r="J95" s="84"/>
    </row>
    <row r="96" spans="1:10" x14ac:dyDescent="0.25">
      <c r="A96" s="92">
        <v>41</v>
      </c>
      <c r="B96" s="94">
        <v>272</v>
      </c>
      <c r="C96" s="93">
        <v>121767</v>
      </c>
      <c r="D96" s="93">
        <v>11614</v>
      </c>
      <c r="E96" s="93">
        <v>311</v>
      </c>
      <c r="F96" s="93">
        <v>55131</v>
      </c>
      <c r="G96" s="93">
        <v>39848</v>
      </c>
      <c r="H96" s="94">
        <v>6222</v>
      </c>
      <c r="I96" s="95">
        <v>235165</v>
      </c>
      <c r="J96" s="84"/>
    </row>
    <row r="97" spans="1:10" x14ac:dyDescent="0.25">
      <c r="A97" s="92">
        <v>42</v>
      </c>
      <c r="B97" s="94">
        <v>0</v>
      </c>
      <c r="C97" s="93">
        <v>115939</v>
      </c>
      <c r="D97" s="93">
        <v>8534</v>
      </c>
      <c r="E97" s="93">
        <v>1790</v>
      </c>
      <c r="F97" s="93">
        <v>46596</v>
      </c>
      <c r="G97" s="93">
        <v>47751</v>
      </c>
      <c r="H97" s="94">
        <v>6629</v>
      </c>
      <c r="I97" s="95">
        <v>227239</v>
      </c>
      <c r="J97" s="84"/>
    </row>
    <row r="98" spans="1:10" x14ac:dyDescent="0.25">
      <c r="A98" s="92">
        <v>43</v>
      </c>
      <c r="B98" s="94">
        <v>0</v>
      </c>
      <c r="C98" s="93">
        <v>120428</v>
      </c>
      <c r="D98" s="93">
        <v>4677</v>
      </c>
      <c r="E98" s="93">
        <v>0</v>
      </c>
      <c r="F98" s="93">
        <v>41648</v>
      </c>
      <c r="G98" s="93">
        <v>40180</v>
      </c>
      <c r="H98" s="94">
        <v>4265</v>
      </c>
      <c r="I98" s="95">
        <f>SUM(B98:H98)</f>
        <v>211198</v>
      </c>
      <c r="J98" s="84"/>
    </row>
    <row r="99" spans="1:10" x14ac:dyDescent="0.25">
      <c r="A99" s="92">
        <v>44</v>
      </c>
      <c r="B99" s="94">
        <v>332</v>
      </c>
      <c r="C99" s="93">
        <v>113300</v>
      </c>
      <c r="D99" s="93">
        <v>4713</v>
      </c>
      <c r="E99" s="93">
        <v>392</v>
      </c>
      <c r="F99" s="93">
        <v>25470</v>
      </c>
      <c r="G99" s="93">
        <v>28949</v>
      </c>
      <c r="H99" s="94">
        <v>4860</v>
      </c>
      <c r="I99" s="95">
        <f>SUM(B99:H99)</f>
        <v>178016</v>
      </c>
      <c r="J99" s="84"/>
    </row>
    <row r="100" spans="1:10" x14ac:dyDescent="0.25">
      <c r="A100" s="92">
        <v>45</v>
      </c>
      <c r="B100" s="94"/>
      <c r="C100" s="93"/>
      <c r="D100" s="93"/>
      <c r="E100" s="93"/>
      <c r="F100" s="93"/>
      <c r="G100" s="93"/>
      <c r="H100" s="94"/>
      <c r="I100" s="95">
        <v>0</v>
      </c>
      <c r="J100" s="84"/>
    </row>
    <row r="101" spans="1:10" x14ac:dyDescent="0.25">
      <c r="A101" s="92">
        <v>46</v>
      </c>
      <c r="B101" s="94"/>
      <c r="C101" s="93"/>
      <c r="D101" s="93"/>
      <c r="E101" s="93"/>
      <c r="F101" s="93"/>
      <c r="G101" s="93"/>
      <c r="H101" s="94"/>
      <c r="I101" s="95">
        <v>0</v>
      </c>
      <c r="J101" s="84"/>
    </row>
    <row r="102" spans="1:10" x14ac:dyDescent="0.25">
      <c r="A102" s="92">
        <v>47</v>
      </c>
      <c r="B102" s="94"/>
      <c r="C102" s="93"/>
      <c r="D102" s="93"/>
      <c r="E102" s="93"/>
      <c r="F102" s="93"/>
      <c r="G102" s="93"/>
      <c r="H102" s="94"/>
      <c r="I102" s="95">
        <v>0</v>
      </c>
      <c r="J102" s="84"/>
    </row>
    <row r="103" spans="1:10" x14ac:dyDescent="0.25">
      <c r="A103" s="92">
        <v>48</v>
      </c>
      <c r="B103" s="94"/>
      <c r="C103" s="93"/>
      <c r="D103" s="93"/>
      <c r="E103" s="93"/>
      <c r="F103" s="93"/>
      <c r="G103" s="93"/>
      <c r="H103" s="94"/>
      <c r="I103" s="95">
        <v>0</v>
      </c>
      <c r="J103" s="84"/>
    </row>
    <row r="104" spans="1:10" x14ac:dyDescent="0.25">
      <c r="A104" s="92">
        <v>49</v>
      </c>
      <c r="B104" s="94"/>
      <c r="C104" s="93"/>
      <c r="D104" s="93"/>
      <c r="E104" s="93"/>
      <c r="F104" s="93"/>
      <c r="G104" s="93"/>
      <c r="H104" s="94"/>
      <c r="I104" s="95">
        <v>0</v>
      </c>
      <c r="J104" s="84"/>
    </row>
    <row r="105" spans="1:10" x14ac:dyDescent="0.25">
      <c r="A105" s="92">
        <v>50</v>
      </c>
      <c r="B105" s="94"/>
      <c r="C105" s="93"/>
      <c r="D105" s="93"/>
      <c r="E105" s="93"/>
      <c r="F105" s="93"/>
      <c r="G105" s="93"/>
      <c r="H105" s="94"/>
      <c r="I105" s="95">
        <v>0</v>
      </c>
      <c r="J105" s="84"/>
    </row>
    <row r="106" spans="1:10" x14ac:dyDescent="0.25">
      <c r="A106" s="92">
        <v>51</v>
      </c>
      <c r="B106" s="94"/>
      <c r="C106" s="93"/>
      <c r="D106" s="93"/>
      <c r="E106" s="93"/>
      <c r="F106" s="93"/>
      <c r="G106" s="93"/>
      <c r="H106" s="94"/>
      <c r="I106" s="95">
        <v>0</v>
      </c>
      <c r="J106" s="84"/>
    </row>
    <row r="107" spans="1:10" ht="15.75" thickBot="1" x14ac:dyDescent="0.3">
      <c r="A107" s="96">
        <v>52</v>
      </c>
      <c r="B107" s="98"/>
      <c r="C107" s="97"/>
      <c r="D107" s="97"/>
      <c r="E107" s="97"/>
      <c r="F107" s="97"/>
      <c r="G107" s="97"/>
      <c r="H107" s="98"/>
      <c r="I107" s="99">
        <v>0</v>
      </c>
      <c r="J107" s="8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4"/>
  <sheetViews>
    <sheetView zoomScale="78" zoomScaleNormal="78" workbookViewId="0">
      <selection activeCell="N64" sqref="N64"/>
    </sheetView>
  </sheetViews>
  <sheetFormatPr defaultRowHeight="15" x14ac:dyDescent="0.25"/>
  <cols>
    <col min="1" max="1" width="14.85546875" customWidth="1"/>
    <col min="4" max="4" width="9.140625" customWidth="1"/>
  </cols>
  <sheetData>
    <row r="2" spans="1:27" x14ac:dyDescent="0.25">
      <c r="A2" s="128"/>
      <c r="B2" s="129"/>
      <c r="C2" s="130" t="s">
        <v>174</v>
      </c>
      <c r="D2" s="130"/>
      <c r="E2" s="131"/>
      <c r="F2" s="131"/>
      <c r="G2" s="131"/>
      <c r="H2" s="131"/>
      <c r="I2" s="132"/>
      <c r="J2" s="131"/>
      <c r="K2" s="131"/>
      <c r="L2" s="131"/>
      <c r="O2" s="133"/>
      <c r="P2" s="133"/>
      <c r="Q2" s="133"/>
      <c r="R2" s="133"/>
      <c r="S2" s="133"/>
      <c r="T2" s="134"/>
      <c r="U2" s="135"/>
      <c r="V2" s="135"/>
      <c r="W2" s="135"/>
      <c r="X2" s="135"/>
    </row>
    <row r="3" spans="1:27" x14ac:dyDescent="0.25">
      <c r="A3" s="136"/>
      <c r="B3" s="137"/>
      <c r="C3" s="131"/>
      <c r="D3" s="131"/>
      <c r="E3" s="131"/>
      <c r="F3" s="131"/>
      <c r="G3" s="131"/>
      <c r="H3" s="131"/>
      <c r="I3" s="131"/>
      <c r="J3" s="131"/>
      <c r="K3" s="131"/>
      <c r="L3" s="131"/>
      <c r="M3" s="131"/>
      <c r="N3" s="131"/>
      <c r="O3" s="131"/>
      <c r="P3" s="138"/>
      <c r="Q3" s="139"/>
      <c r="R3" s="135"/>
      <c r="S3" s="135"/>
      <c r="T3" s="135"/>
      <c r="U3" s="135"/>
      <c r="V3" s="135"/>
      <c r="W3" s="135"/>
      <c r="X3" s="135"/>
    </row>
    <row r="4" spans="1:27" x14ac:dyDescent="0.25">
      <c r="A4" s="140"/>
      <c r="B4" s="141"/>
      <c r="C4" s="142"/>
      <c r="D4" s="142"/>
      <c r="E4" s="142"/>
      <c r="F4" s="142"/>
      <c r="G4" s="131"/>
      <c r="H4" s="131"/>
      <c r="I4" s="131"/>
      <c r="J4" s="131"/>
      <c r="K4" s="131"/>
      <c r="L4" s="131"/>
      <c r="M4" s="131"/>
      <c r="N4" s="131"/>
      <c r="O4" s="131"/>
      <c r="P4" s="143"/>
      <c r="Q4" s="144"/>
      <c r="R4" s="135"/>
      <c r="S4" s="135"/>
      <c r="T4" s="135"/>
      <c r="U4" s="135"/>
      <c r="V4" s="135"/>
      <c r="W4" s="135"/>
      <c r="X4" s="135"/>
    </row>
    <row r="5" spans="1:27" x14ac:dyDescent="0.25">
      <c r="A5" s="145"/>
      <c r="B5" s="145"/>
      <c r="C5" s="131"/>
      <c r="D5" s="131"/>
      <c r="E5" s="131"/>
      <c r="F5" s="131"/>
      <c r="G5" s="131"/>
      <c r="H5" s="131"/>
      <c r="I5" s="131"/>
      <c r="J5" s="131"/>
      <c r="K5" s="131"/>
      <c r="L5" s="131"/>
      <c r="M5" s="131"/>
      <c r="N5" s="131"/>
      <c r="O5" s="131"/>
      <c r="P5" s="131"/>
      <c r="Q5" s="146"/>
      <c r="R5" s="135"/>
      <c r="S5" s="135"/>
      <c r="T5" s="135"/>
      <c r="U5" s="135"/>
      <c r="V5" s="135"/>
      <c r="W5" s="135"/>
      <c r="X5" s="135"/>
    </row>
    <row r="6" spans="1:27" x14ac:dyDescent="0.25">
      <c r="A6" s="177"/>
      <c r="B6" s="177"/>
      <c r="C6" s="177"/>
      <c r="D6" s="177"/>
      <c r="E6" s="177"/>
      <c r="F6" s="177"/>
      <c r="G6" s="177"/>
      <c r="H6" s="177" t="s">
        <v>63</v>
      </c>
      <c r="I6" s="177"/>
      <c r="J6" s="177"/>
      <c r="K6" s="177"/>
      <c r="L6" s="177"/>
      <c r="M6" s="177"/>
      <c r="N6" s="177"/>
      <c r="O6" s="177"/>
      <c r="P6" s="177"/>
      <c r="Q6" s="177"/>
      <c r="R6" s="177"/>
      <c r="S6" s="177"/>
      <c r="T6" s="177"/>
      <c r="U6" s="177"/>
      <c r="V6" s="177"/>
      <c r="W6" s="177"/>
      <c r="X6" s="177"/>
      <c r="Y6" s="135"/>
      <c r="Z6" s="135"/>
      <c r="AA6" s="135"/>
    </row>
    <row r="7" spans="1:27" x14ac:dyDescent="0.25">
      <c r="A7" s="147"/>
      <c r="B7" s="147"/>
      <c r="C7" s="148"/>
      <c r="D7" s="148"/>
      <c r="E7" s="148"/>
      <c r="F7" s="148"/>
      <c r="G7" s="148"/>
      <c r="H7" s="148"/>
      <c r="I7" s="148"/>
      <c r="J7" s="148"/>
      <c r="K7" s="148"/>
      <c r="L7" s="148"/>
      <c r="M7" s="148"/>
      <c r="N7" s="148"/>
      <c r="O7" s="148"/>
      <c r="P7" s="148"/>
      <c r="Q7" s="148"/>
      <c r="R7" s="148"/>
      <c r="S7" s="148"/>
      <c r="T7" s="148"/>
      <c r="U7" s="148"/>
      <c r="V7" s="148"/>
      <c r="W7" s="148"/>
      <c r="X7" s="147"/>
    </row>
    <row r="8" spans="1:27" ht="15.75" thickBot="1" x14ac:dyDescent="0.3">
      <c r="A8" s="149"/>
      <c r="B8" s="149"/>
      <c r="C8" s="150"/>
      <c r="D8" s="150"/>
      <c r="E8" s="150"/>
      <c r="F8" s="150"/>
      <c r="G8" s="150"/>
      <c r="H8" s="150"/>
      <c r="I8" s="150"/>
      <c r="J8" s="150"/>
      <c r="K8" s="150"/>
      <c r="L8" s="150"/>
      <c r="M8" s="150"/>
      <c r="N8" s="150"/>
      <c r="O8" s="150"/>
      <c r="P8" s="150"/>
      <c r="Q8" s="150"/>
      <c r="R8" s="150"/>
      <c r="S8" s="150"/>
      <c r="T8" s="150"/>
      <c r="U8" s="150"/>
      <c r="V8" s="150"/>
      <c r="W8" s="150"/>
      <c r="X8" s="149"/>
    </row>
    <row r="9" spans="1:27" ht="15.75" thickBot="1" x14ac:dyDescent="0.3">
      <c r="A9" s="151" t="s">
        <v>64</v>
      </c>
      <c r="B9" s="147"/>
      <c r="C9" s="179"/>
      <c r="D9" s="178" t="s">
        <v>104</v>
      </c>
      <c r="E9" s="164"/>
      <c r="F9" s="164"/>
      <c r="G9" s="165"/>
      <c r="H9" s="148"/>
      <c r="I9" s="152"/>
      <c r="J9" s="182"/>
      <c r="K9" s="183" t="s">
        <v>105</v>
      </c>
      <c r="L9" s="184"/>
      <c r="M9" s="164"/>
      <c r="N9" s="165"/>
      <c r="O9" s="152"/>
      <c r="P9" s="152"/>
      <c r="Q9" s="73"/>
      <c r="R9" s="165"/>
      <c r="S9" s="163" t="s">
        <v>106</v>
      </c>
      <c r="T9" s="164"/>
      <c r="U9" s="165"/>
      <c r="V9" s="148"/>
      <c r="W9" s="152"/>
      <c r="X9" s="185"/>
      <c r="Y9" s="186" t="s">
        <v>107</v>
      </c>
      <c r="Z9" s="187"/>
      <c r="AA9" s="152"/>
    </row>
    <row r="10" spans="1:27" x14ac:dyDescent="0.25">
      <c r="A10" s="153"/>
      <c r="B10" s="147"/>
      <c r="C10" s="166" t="s">
        <v>65</v>
      </c>
      <c r="D10" s="167" t="s">
        <v>66</v>
      </c>
      <c r="E10" s="167" t="s">
        <v>67</v>
      </c>
      <c r="F10" s="168" t="s">
        <v>68</v>
      </c>
      <c r="G10" s="154" t="s">
        <v>69</v>
      </c>
      <c r="H10" s="148"/>
      <c r="I10" s="152"/>
      <c r="J10" s="180" t="s">
        <v>70</v>
      </c>
      <c r="K10" s="157" t="s">
        <v>71</v>
      </c>
      <c r="L10" s="162" t="s">
        <v>35</v>
      </c>
      <c r="M10" s="181" t="s">
        <v>68</v>
      </c>
      <c r="N10" s="155" t="s">
        <v>69</v>
      </c>
      <c r="O10" s="152"/>
      <c r="P10" s="152"/>
      <c r="Q10" s="166" t="s">
        <v>65</v>
      </c>
      <c r="R10" s="167" t="s">
        <v>66</v>
      </c>
      <c r="S10" s="167" t="s">
        <v>67</v>
      </c>
      <c r="T10" s="168" t="s">
        <v>68</v>
      </c>
      <c r="U10" s="154" t="s">
        <v>69</v>
      </c>
      <c r="V10" s="148"/>
      <c r="W10" s="152"/>
      <c r="X10" s="173" t="s">
        <v>31</v>
      </c>
      <c r="Y10" s="175" t="s">
        <v>108</v>
      </c>
      <c r="Z10" s="155" t="s">
        <v>69</v>
      </c>
      <c r="AA10" s="152"/>
    </row>
    <row r="11" spans="1:27" ht="15.75" thickBot="1" x14ac:dyDescent="0.3">
      <c r="A11" s="152"/>
      <c r="B11" s="147"/>
      <c r="C11" s="169"/>
      <c r="D11" s="170"/>
      <c r="E11" s="170"/>
      <c r="F11" s="171"/>
      <c r="G11" s="156" t="s">
        <v>72</v>
      </c>
      <c r="H11" s="157" t="s">
        <v>73</v>
      </c>
      <c r="I11" s="152"/>
      <c r="J11" s="169"/>
      <c r="K11" s="170"/>
      <c r="L11" s="172"/>
      <c r="M11" s="171"/>
      <c r="N11" s="156" t="s">
        <v>72</v>
      </c>
      <c r="O11" s="158" t="s">
        <v>73</v>
      </c>
      <c r="P11" s="152"/>
      <c r="Q11" s="169"/>
      <c r="R11" s="170"/>
      <c r="S11" s="170"/>
      <c r="T11" s="171"/>
      <c r="U11" s="156" t="s">
        <v>72</v>
      </c>
      <c r="V11" s="157" t="s">
        <v>73</v>
      </c>
      <c r="W11" s="152"/>
      <c r="X11" s="174"/>
      <c r="Y11" s="176" t="s">
        <v>109</v>
      </c>
      <c r="Z11" s="156" t="s">
        <v>72</v>
      </c>
      <c r="AA11" s="158" t="s">
        <v>73</v>
      </c>
    </row>
    <row r="12" spans="1:27" ht="15.75" thickBot="1" x14ac:dyDescent="0.3">
      <c r="A12" s="159" t="s">
        <v>74</v>
      </c>
      <c r="B12" s="149"/>
      <c r="C12" s="271">
        <v>360.50099999999998</v>
      </c>
      <c r="D12" s="272">
        <v>351.51100000000002</v>
      </c>
      <c r="E12" s="273"/>
      <c r="F12" s="274">
        <v>352.60500000000002</v>
      </c>
      <c r="G12" s="275">
        <v>0.35800000000000409</v>
      </c>
      <c r="H12" s="276">
        <v>1.0163322895582194E-3</v>
      </c>
      <c r="I12" s="277"/>
      <c r="J12" s="271">
        <v>310.06099999999998</v>
      </c>
      <c r="K12" s="272">
        <v>367.33499999999998</v>
      </c>
      <c r="L12" s="273">
        <v>361.78399999999999</v>
      </c>
      <c r="M12" s="274">
        <v>363.48500000000001</v>
      </c>
      <c r="N12" s="275">
        <v>0.43700000000001182</v>
      </c>
      <c r="O12" s="276">
        <v>1.2036975826887897E-3</v>
      </c>
      <c r="P12" s="278"/>
      <c r="Q12" s="271">
        <v>362.71199999999999</v>
      </c>
      <c r="R12" s="272">
        <v>362.21800000000002</v>
      </c>
      <c r="S12" s="273"/>
      <c r="T12" s="274">
        <v>350.48700000000002</v>
      </c>
      <c r="U12" s="275">
        <v>4.1770000000000209</v>
      </c>
      <c r="V12" s="276">
        <v>1.2061447835754135E-2</v>
      </c>
      <c r="W12" s="278"/>
      <c r="X12" s="279">
        <v>353.68540000000002</v>
      </c>
      <c r="Y12" s="280">
        <v>159.03120503597123</v>
      </c>
      <c r="Z12" s="275">
        <v>1.1664000000000101</v>
      </c>
      <c r="AA12" s="276">
        <v>3.3087578258192973E-3</v>
      </c>
    </row>
    <row r="13" spans="1:27" x14ac:dyDescent="0.25">
      <c r="A13" s="160"/>
      <c r="B13" s="149"/>
      <c r="C13" s="281"/>
      <c r="D13" s="282"/>
      <c r="E13" s="282"/>
      <c r="F13" s="282"/>
      <c r="G13" s="282"/>
      <c r="H13" s="283"/>
      <c r="I13" s="282"/>
      <c r="J13" s="282"/>
      <c r="K13" s="282"/>
      <c r="L13" s="282"/>
      <c r="M13" s="282"/>
      <c r="N13" s="282"/>
      <c r="O13" s="284"/>
      <c r="P13" s="278"/>
      <c r="Q13" s="281"/>
      <c r="R13" s="282"/>
      <c r="S13" s="282"/>
      <c r="T13" s="282"/>
      <c r="U13" s="282"/>
      <c r="V13" s="283"/>
      <c r="W13" s="278"/>
      <c r="X13" s="285"/>
      <c r="Y13" s="286"/>
      <c r="Z13" s="281"/>
      <c r="AA13" s="281"/>
    </row>
    <row r="14" spans="1:27" x14ac:dyDescent="0.25">
      <c r="A14" s="161"/>
      <c r="B14" s="149"/>
      <c r="C14" s="287"/>
      <c r="D14" s="287"/>
      <c r="E14" s="287"/>
      <c r="F14" s="287"/>
      <c r="G14" s="288"/>
      <c r="H14" s="289"/>
      <c r="I14" s="287"/>
      <c r="J14" s="287"/>
      <c r="K14" s="287"/>
      <c r="L14" s="287"/>
      <c r="M14" s="287"/>
      <c r="N14" s="287"/>
      <c r="O14" s="290"/>
      <c r="P14" s="287"/>
      <c r="Q14" s="287"/>
      <c r="R14" s="287"/>
      <c r="S14" s="287"/>
      <c r="T14" s="287"/>
      <c r="U14" s="288"/>
      <c r="V14" s="289"/>
      <c r="W14" s="287"/>
      <c r="X14" s="287"/>
      <c r="Y14" s="287"/>
      <c r="Z14" s="291"/>
      <c r="AA14" s="291"/>
    </row>
    <row r="15" spans="1:27" ht="15.75" thickBot="1" x14ac:dyDescent="0.3">
      <c r="A15" s="161"/>
      <c r="B15" s="149"/>
      <c r="C15" s="292" t="s">
        <v>166</v>
      </c>
      <c r="D15" s="292" t="s">
        <v>167</v>
      </c>
      <c r="E15" s="292" t="s">
        <v>168</v>
      </c>
      <c r="F15" s="292" t="s">
        <v>169</v>
      </c>
      <c r="G15" s="292"/>
      <c r="H15" s="293"/>
      <c r="I15" s="294"/>
      <c r="J15" s="292" t="s">
        <v>166</v>
      </c>
      <c r="K15" s="292" t="s">
        <v>167</v>
      </c>
      <c r="L15" s="292" t="s">
        <v>168</v>
      </c>
      <c r="M15" s="292" t="s">
        <v>169</v>
      </c>
      <c r="N15" s="295"/>
      <c r="O15" s="296"/>
      <c r="P15" s="294"/>
      <c r="Q15" s="292" t="s">
        <v>166</v>
      </c>
      <c r="R15" s="292" t="s">
        <v>167</v>
      </c>
      <c r="S15" s="292" t="s">
        <v>168</v>
      </c>
      <c r="T15" s="292" t="s">
        <v>169</v>
      </c>
      <c r="U15" s="292"/>
      <c r="V15" s="293"/>
      <c r="W15" s="278"/>
      <c r="X15" s="297" t="s">
        <v>31</v>
      </c>
      <c r="Y15" s="294"/>
      <c r="Z15" s="291"/>
      <c r="AA15" s="291"/>
    </row>
    <row r="16" spans="1:27" x14ac:dyDescent="0.25">
      <c r="A16" s="188" t="s">
        <v>75</v>
      </c>
      <c r="B16" s="149"/>
      <c r="C16" s="298">
        <v>338.45069999999998</v>
      </c>
      <c r="D16" s="299">
        <v>314.48340000000002</v>
      </c>
      <c r="E16" s="299" t="s">
        <v>171</v>
      </c>
      <c r="F16" s="300">
        <v>335.36399999999998</v>
      </c>
      <c r="G16" s="301">
        <v>0</v>
      </c>
      <c r="H16" s="302">
        <v>0</v>
      </c>
      <c r="I16" s="303"/>
      <c r="J16" s="298" t="s">
        <v>171</v>
      </c>
      <c r="K16" s="299" t="s">
        <v>171</v>
      </c>
      <c r="L16" s="299" t="s">
        <v>171</v>
      </c>
      <c r="M16" s="300" t="s">
        <v>171</v>
      </c>
      <c r="N16" s="301"/>
      <c r="O16" s="302"/>
      <c r="P16" s="278"/>
      <c r="Q16" s="298" t="s">
        <v>171</v>
      </c>
      <c r="R16" s="299" t="s">
        <v>171</v>
      </c>
      <c r="S16" s="299" t="s">
        <v>171</v>
      </c>
      <c r="T16" s="300" t="s">
        <v>171</v>
      </c>
      <c r="U16" s="301" t="s">
        <v>171</v>
      </c>
      <c r="V16" s="304" t="s">
        <v>171</v>
      </c>
      <c r="W16" s="278"/>
      <c r="X16" s="305">
        <v>335.36399999999998</v>
      </c>
      <c r="Y16" s="306"/>
      <c r="Z16" s="307" t="s">
        <v>171</v>
      </c>
      <c r="AA16" s="304" t="s">
        <v>171</v>
      </c>
    </row>
    <row r="17" spans="1:27" x14ac:dyDescent="0.25">
      <c r="A17" s="188" t="s">
        <v>76</v>
      </c>
      <c r="B17" s="149"/>
      <c r="C17" s="308" t="s">
        <v>171</v>
      </c>
      <c r="D17" s="309" t="s">
        <v>171</v>
      </c>
      <c r="E17" s="309" t="s">
        <v>171</v>
      </c>
      <c r="F17" s="310" t="s">
        <v>171</v>
      </c>
      <c r="G17" s="311"/>
      <c r="H17" s="312" t="s">
        <v>171</v>
      </c>
      <c r="I17" s="303"/>
      <c r="J17" s="308" t="s">
        <v>171</v>
      </c>
      <c r="K17" s="309" t="s">
        <v>171</v>
      </c>
      <c r="L17" s="309" t="s">
        <v>171</v>
      </c>
      <c r="M17" s="310" t="s">
        <v>171</v>
      </c>
      <c r="N17" s="311" t="s">
        <v>171</v>
      </c>
      <c r="O17" s="313" t="s">
        <v>171</v>
      </c>
      <c r="P17" s="278"/>
      <c r="Q17" s="308" t="s">
        <v>171</v>
      </c>
      <c r="R17" s="309" t="s">
        <v>171</v>
      </c>
      <c r="S17" s="309" t="s">
        <v>171</v>
      </c>
      <c r="T17" s="310" t="s">
        <v>171</v>
      </c>
      <c r="U17" s="311" t="s">
        <v>171</v>
      </c>
      <c r="V17" s="313" t="s">
        <v>171</v>
      </c>
      <c r="W17" s="278"/>
      <c r="X17" s="314" t="s">
        <v>171</v>
      </c>
      <c r="Y17" s="282"/>
      <c r="Z17" s="315" t="s">
        <v>171</v>
      </c>
      <c r="AA17" s="313" t="s">
        <v>171</v>
      </c>
    </row>
    <row r="18" spans="1:27" x14ac:dyDescent="0.25">
      <c r="A18" s="188" t="s">
        <v>77</v>
      </c>
      <c r="B18" s="149"/>
      <c r="C18" s="308">
        <v>302.02409999999998</v>
      </c>
      <c r="D18" s="309">
        <v>305.53969999999998</v>
      </c>
      <c r="E18" s="309">
        <v>304.91629999999998</v>
      </c>
      <c r="F18" s="310">
        <v>304.5598</v>
      </c>
      <c r="G18" s="311">
        <v>1.4732999999999947</v>
      </c>
      <c r="H18" s="312">
        <v>4.8609885296770905E-3</v>
      </c>
      <c r="I18" s="303"/>
      <c r="J18" s="308" t="s">
        <v>171</v>
      </c>
      <c r="K18" s="309" t="s">
        <v>171</v>
      </c>
      <c r="L18" s="309" t="s">
        <v>171</v>
      </c>
      <c r="M18" s="310" t="s">
        <v>171</v>
      </c>
      <c r="N18" s="311" t="s">
        <v>171</v>
      </c>
      <c r="O18" s="313" t="s">
        <v>171</v>
      </c>
      <c r="P18" s="278"/>
      <c r="Q18" s="308" t="s">
        <v>171</v>
      </c>
      <c r="R18" s="309" t="s">
        <v>171</v>
      </c>
      <c r="S18" s="309" t="s">
        <v>170</v>
      </c>
      <c r="T18" s="310" t="s">
        <v>170</v>
      </c>
      <c r="U18" s="311" t="s">
        <v>171</v>
      </c>
      <c r="V18" s="313" t="s">
        <v>171</v>
      </c>
      <c r="W18" s="278"/>
      <c r="X18" s="314" t="s">
        <v>170</v>
      </c>
      <c r="Y18" s="282"/>
      <c r="Z18" s="315" t="s">
        <v>171</v>
      </c>
      <c r="AA18" s="313" t="s">
        <v>171</v>
      </c>
    </row>
    <row r="19" spans="1:27" x14ac:dyDescent="0.25">
      <c r="A19" s="188" t="s">
        <v>78</v>
      </c>
      <c r="B19" s="149"/>
      <c r="C19" s="308" t="s">
        <v>171</v>
      </c>
      <c r="D19" s="309">
        <v>324.42349999999999</v>
      </c>
      <c r="E19" s="309">
        <v>320.41759999999999</v>
      </c>
      <c r="F19" s="310">
        <v>321.75049999999999</v>
      </c>
      <c r="G19" s="311">
        <v>3.3263000000000034</v>
      </c>
      <c r="H19" s="312">
        <v>1.0446128152320044E-2</v>
      </c>
      <c r="I19" s="303"/>
      <c r="J19" s="308" t="s">
        <v>171</v>
      </c>
      <c r="K19" s="309" t="s">
        <v>171</v>
      </c>
      <c r="L19" s="309" t="s">
        <v>171</v>
      </c>
      <c r="M19" s="310" t="s">
        <v>171</v>
      </c>
      <c r="N19" s="311" t="s">
        <v>171</v>
      </c>
      <c r="O19" s="313" t="s">
        <v>171</v>
      </c>
      <c r="P19" s="278"/>
      <c r="Q19" s="308" t="s">
        <v>171</v>
      </c>
      <c r="R19" s="309">
        <v>339.64580000000001</v>
      </c>
      <c r="S19" s="309">
        <v>350.67450000000002</v>
      </c>
      <c r="T19" s="310">
        <v>348.46730000000002</v>
      </c>
      <c r="U19" s="311">
        <v>-0.43879999999995789</v>
      </c>
      <c r="V19" s="313">
        <v>-1.257644965221183E-3</v>
      </c>
      <c r="W19" s="278"/>
      <c r="X19" s="316">
        <v>338.7722</v>
      </c>
      <c r="Y19" s="278"/>
      <c r="Z19" s="315">
        <v>0.92750000000000909</v>
      </c>
      <c r="AA19" s="313">
        <v>2.7453442365679148E-3</v>
      </c>
    </row>
    <row r="20" spans="1:27" x14ac:dyDescent="0.25">
      <c r="A20" s="188" t="s">
        <v>79</v>
      </c>
      <c r="B20" s="149"/>
      <c r="C20" s="308">
        <v>361.88350000000003</v>
      </c>
      <c r="D20" s="309">
        <v>370.44709999999998</v>
      </c>
      <c r="E20" s="309" t="s">
        <v>171</v>
      </c>
      <c r="F20" s="310">
        <v>365.85390000000001</v>
      </c>
      <c r="G20" s="311">
        <v>-2.299999999991087E-3</v>
      </c>
      <c r="H20" s="312">
        <v>-6.2866229956215491E-6</v>
      </c>
      <c r="I20" s="303"/>
      <c r="J20" s="308" t="s">
        <v>171</v>
      </c>
      <c r="K20" s="309" t="s">
        <v>171</v>
      </c>
      <c r="L20" s="309" t="s">
        <v>171</v>
      </c>
      <c r="M20" s="310" t="s">
        <v>171</v>
      </c>
      <c r="N20" s="311" t="s">
        <v>171</v>
      </c>
      <c r="O20" s="313" t="s">
        <v>171</v>
      </c>
      <c r="P20" s="278"/>
      <c r="Q20" s="308" t="s">
        <v>171</v>
      </c>
      <c r="R20" s="309" t="s">
        <v>171</v>
      </c>
      <c r="S20" s="309" t="s">
        <v>171</v>
      </c>
      <c r="T20" s="310" t="s">
        <v>171</v>
      </c>
      <c r="U20" s="311" t="s">
        <v>171</v>
      </c>
      <c r="V20" s="313" t="s">
        <v>171</v>
      </c>
      <c r="W20" s="278"/>
      <c r="X20" s="316">
        <v>365.85390000000001</v>
      </c>
      <c r="Y20" s="282"/>
      <c r="Z20" s="315">
        <v>-2.299999999991087E-3</v>
      </c>
      <c r="AA20" s="313">
        <v>-6.2866229956215491E-6</v>
      </c>
    </row>
    <row r="21" spans="1:27" x14ac:dyDescent="0.25">
      <c r="A21" s="188" t="s">
        <v>80</v>
      </c>
      <c r="B21" s="149"/>
      <c r="C21" s="308" t="s">
        <v>171</v>
      </c>
      <c r="D21" s="309" t="s">
        <v>170</v>
      </c>
      <c r="E21" s="309" t="s">
        <v>171</v>
      </c>
      <c r="F21" s="310" t="s">
        <v>170</v>
      </c>
      <c r="G21" s="311" t="s">
        <v>171</v>
      </c>
      <c r="H21" s="312" t="s">
        <v>171</v>
      </c>
      <c r="I21" s="303"/>
      <c r="J21" s="308" t="s">
        <v>171</v>
      </c>
      <c r="K21" s="309" t="s">
        <v>171</v>
      </c>
      <c r="L21" s="309" t="s">
        <v>171</v>
      </c>
      <c r="M21" s="310" t="s">
        <v>171</v>
      </c>
      <c r="N21" s="311" t="s">
        <v>171</v>
      </c>
      <c r="O21" s="313" t="s">
        <v>171</v>
      </c>
      <c r="P21" s="278"/>
      <c r="Q21" s="308" t="s">
        <v>171</v>
      </c>
      <c r="R21" s="309" t="s">
        <v>171</v>
      </c>
      <c r="S21" s="309" t="s">
        <v>171</v>
      </c>
      <c r="T21" s="310" t="s">
        <v>171</v>
      </c>
      <c r="U21" s="311" t="s">
        <v>171</v>
      </c>
      <c r="V21" s="313" t="s">
        <v>171</v>
      </c>
      <c r="W21" s="278"/>
      <c r="X21" s="316" t="s">
        <v>170</v>
      </c>
      <c r="Y21" s="282"/>
      <c r="Z21" s="315" t="s">
        <v>171</v>
      </c>
      <c r="AA21" s="313" t="s">
        <v>171</v>
      </c>
    </row>
    <row r="22" spans="1:27" x14ac:dyDescent="0.25">
      <c r="A22" s="188" t="s">
        <v>81</v>
      </c>
      <c r="B22" s="149"/>
      <c r="C22" s="317" t="s">
        <v>171</v>
      </c>
      <c r="D22" s="318" t="s">
        <v>171</v>
      </c>
      <c r="E22" s="318" t="s">
        <v>171</v>
      </c>
      <c r="F22" s="319" t="s">
        <v>171</v>
      </c>
      <c r="G22" s="311"/>
      <c r="H22" s="312"/>
      <c r="I22" s="320"/>
      <c r="J22" s="317">
        <v>359.39780000000002</v>
      </c>
      <c r="K22" s="318">
        <v>365.65260000000001</v>
      </c>
      <c r="L22" s="318">
        <v>365.77780000000001</v>
      </c>
      <c r="M22" s="319">
        <v>365.01690000000002</v>
      </c>
      <c r="N22" s="311">
        <v>0.30960000000004584</v>
      </c>
      <c r="O22" s="313">
        <v>8.4889992605030606E-4</v>
      </c>
      <c r="P22" s="278"/>
      <c r="Q22" s="317" t="s">
        <v>171</v>
      </c>
      <c r="R22" s="318" t="s">
        <v>171</v>
      </c>
      <c r="S22" s="318" t="s">
        <v>171</v>
      </c>
      <c r="T22" s="319" t="s">
        <v>171</v>
      </c>
      <c r="U22" s="311" t="s">
        <v>171</v>
      </c>
      <c r="V22" s="313" t="s">
        <v>171</v>
      </c>
      <c r="W22" s="278"/>
      <c r="X22" s="316">
        <v>365.01690000000002</v>
      </c>
      <c r="Y22" s="306"/>
      <c r="Z22" s="315">
        <v>0.30960000000004584</v>
      </c>
      <c r="AA22" s="313">
        <v>8.4889992605030606E-4</v>
      </c>
    </row>
    <row r="23" spans="1:27" x14ac:dyDescent="0.25">
      <c r="A23" s="188" t="s">
        <v>82</v>
      </c>
      <c r="B23" s="149"/>
      <c r="C23" s="308" t="s">
        <v>171</v>
      </c>
      <c r="D23" s="309">
        <v>432.49799999999999</v>
      </c>
      <c r="E23" s="309">
        <v>484.16320000000002</v>
      </c>
      <c r="F23" s="310">
        <v>450.6669</v>
      </c>
      <c r="G23" s="311">
        <v>0</v>
      </c>
      <c r="H23" s="312">
        <v>0</v>
      </c>
      <c r="I23" s="303"/>
      <c r="J23" s="308" t="s">
        <v>171</v>
      </c>
      <c r="K23" s="309" t="s">
        <v>171</v>
      </c>
      <c r="L23" s="309" t="s">
        <v>171</v>
      </c>
      <c r="M23" s="310" t="s">
        <v>171</v>
      </c>
      <c r="N23" s="311" t="s">
        <v>171</v>
      </c>
      <c r="O23" s="313" t="s">
        <v>171</v>
      </c>
      <c r="P23" s="278"/>
      <c r="Q23" s="308" t="s">
        <v>171</v>
      </c>
      <c r="R23" s="309">
        <v>469.29059999999998</v>
      </c>
      <c r="S23" s="309" t="s">
        <v>171</v>
      </c>
      <c r="T23" s="310">
        <v>469.29059999999998</v>
      </c>
      <c r="U23" s="311" t="s">
        <v>171</v>
      </c>
      <c r="V23" s="313" t="s">
        <v>171</v>
      </c>
      <c r="W23" s="278"/>
      <c r="X23" s="316">
        <v>458.25200000000001</v>
      </c>
      <c r="Y23" s="306"/>
      <c r="Z23" s="315" t="s">
        <v>171</v>
      </c>
      <c r="AA23" s="313" t="s">
        <v>171</v>
      </c>
    </row>
    <row r="24" spans="1:27" x14ac:dyDescent="0.25">
      <c r="A24" s="188" t="s">
        <v>83</v>
      </c>
      <c r="B24" s="149"/>
      <c r="C24" s="308">
        <v>325.49119999999999</v>
      </c>
      <c r="D24" s="309">
        <v>330.54660000000001</v>
      </c>
      <c r="E24" s="309" t="s">
        <v>171</v>
      </c>
      <c r="F24" s="310">
        <v>327.14659999999998</v>
      </c>
      <c r="G24" s="311">
        <v>1.2724999999999795</v>
      </c>
      <c r="H24" s="312">
        <v>3.9048822842930875E-3</v>
      </c>
      <c r="I24" s="303"/>
      <c r="J24" s="308" t="s">
        <v>171</v>
      </c>
      <c r="K24" s="309" t="s">
        <v>171</v>
      </c>
      <c r="L24" s="309" t="s">
        <v>171</v>
      </c>
      <c r="M24" s="310" t="s">
        <v>171</v>
      </c>
      <c r="N24" s="311" t="s">
        <v>171</v>
      </c>
      <c r="O24" s="313" t="s">
        <v>171</v>
      </c>
      <c r="P24" s="278"/>
      <c r="Q24" s="308">
        <v>353.84410000000003</v>
      </c>
      <c r="R24" s="309">
        <v>365.28190000000001</v>
      </c>
      <c r="S24" s="309" t="s">
        <v>171</v>
      </c>
      <c r="T24" s="310">
        <v>359.24700000000001</v>
      </c>
      <c r="U24" s="311">
        <v>7.6969000000000278</v>
      </c>
      <c r="V24" s="313">
        <v>2.1894176676382715E-2</v>
      </c>
      <c r="W24" s="278"/>
      <c r="X24" s="316">
        <v>347.4151</v>
      </c>
      <c r="Y24" s="306"/>
      <c r="Z24" s="315">
        <v>5.328899999999976</v>
      </c>
      <c r="AA24" s="313">
        <v>1.5577652650121454E-2</v>
      </c>
    </row>
    <row r="25" spans="1:27" x14ac:dyDescent="0.25">
      <c r="A25" s="188" t="s">
        <v>84</v>
      </c>
      <c r="B25" s="149"/>
      <c r="C25" s="317">
        <v>364.39550000000003</v>
      </c>
      <c r="D25" s="318">
        <v>356.90350000000001</v>
      </c>
      <c r="E25" s="318">
        <v>332.3544</v>
      </c>
      <c r="F25" s="319">
        <v>357.16140000000001</v>
      </c>
      <c r="G25" s="311">
        <v>-0.18199999999995953</v>
      </c>
      <c r="H25" s="312">
        <v>-5.0931400999698617E-4</v>
      </c>
      <c r="I25" s="303"/>
      <c r="J25" s="317">
        <v>398.4674</v>
      </c>
      <c r="K25" s="318">
        <v>373</v>
      </c>
      <c r="L25" s="318">
        <v>340.76429999999999</v>
      </c>
      <c r="M25" s="319">
        <v>357.02350000000001</v>
      </c>
      <c r="N25" s="311">
        <v>0.97239999999999327</v>
      </c>
      <c r="O25" s="313">
        <v>2.731068658403224E-3</v>
      </c>
      <c r="P25" s="278"/>
      <c r="Q25" s="317" t="s">
        <v>171</v>
      </c>
      <c r="R25" s="318" t="s">
        <v>171</v>
      </c>
      <c r="S25" s="318" t="s">
        <v>171</v>
      </c>
      <c r="T25" s="319" t="s">
        <v>171</v>
      </c>
      <c r="U25" s="311" t="s">
        <v>171</v>
      </c>
      <c r="V25" s="313" t="s">
        <v>171</v>
      </c>
      <c r="W25" s="278"/>
      <c r="X25" s="316">
        <v>357.142</v>
      </c>
      <c r="Y25" s="282"/>
      <c r="Z25" s="315">
        <v>-1.9900000000006912E-2</v>
      </c>
      <c r="AA25" s="313">
        <v>-5.5717029168067533E-5</v>
      </c>
    </row>
    <row r="26" spans="1:27" x14ac:dyDescent="0.25">
      <c r="A26" s="188" t="s">
        <v>85</v>
      </c>
      <c r="B26" s="149"/>
      <c r="C26" s="317">
        <v>314.31310000000002</v>
      </c>
      <c r="D26" s="318">
        <v>325.62299999999999</v>
      </c>
      <c r="E26" s="318" t="s">
        <v>171</v>
      </c>
      <c r="F26" s="319">
        <v>322.59899999999999</v>
      </c>
      <c r="G26" s="311">
        <v>5.9624000000000024</v>
      </c>
      <c r="H26" s="312">
        <v>1.8830419477723126E-2</v>
      </c>
      <c r="I26" s="303"/>
      <c r="J26" s="317" t="s">
        <v>171</v>
      </c>
      <c r="K26" s="318" t="s">
        <v>171</v>
      </c>
      <c r="L26" s="318" t="s">
        <v>171</v>
      </c>
      <c r="M26" s="319" t="s">
        <v>171</v>
      </c>
      <c r="N26" s="311" t="s">
        <v>171</v>
      </c>
      <c r="O26" s="313" t="s">
        <v>171</v>
      </c>
      <c r="P26" s="278"/>
      <c r="Q26" s="317" t="s">
        <v>171</v>
      </c>
      <c r="R26" s="318" t="s">
        <v>171</v>
      </c>
      <c r="S26" s="318" t="s">
        <v>171</v>
      </c>
      <c r="T26" s="319" t="s">
        <v>171</v>
      </c>
      <c r="U26" s="311" t="s">
        <v>171</v>
      </c>
      <c r="V26" s="313" t="s">
        <v>171</v>
      </c>
      <c r="W26" s="278"/>
      <c r="X26" s="316">
        <v>322.59899999999999</v>
      </c>
      <c r="Y26" s="282"/>
      <c r="Z26" s="315">
        <v>5.9624000000000024</v>
      </c>
      <c r="AA26" s="313">
        <v>1.8830419477723126E-2</v>
      </c>
    </row>
    <row r="27" spans="1:27" x14ac:dyDescent="0.25">
      <c r="A27" s="188" t="s">
        <v>86</v>
      </c>
      <c r="B27" s="149"/>
      <c r="C27" s="308">
        <v>379.69990000000001</v>
      </c>
      <c r="D27" s="309">
        <v>355.63080000000002</v>
      </c>
      <c r="E27" s="309">
        <v>337.05630000000002</v>
      </c>
      <c r="F27" s="310">
        <v>375.79610000000002</v>
      </c>
      <c r="G27" s="321">
        <v>-2.2365999999999531</v>
      </c>
      <c r="H27" s="312">
        <v>-5.9164193996973369E-3</v>
      </c>
      <c r="I27" s="303"/>
      <c r="J27" s="308" t="s">
        <v>171</v>
      </c>
      <c r="K27" s="309" t="s">
        <v>171</v>
      </c>
      <c r="L27" s="309" t="s">
        <v>171</v>
      </c>
      <c r="M27" s="310" t="s">
        <v>171</v>
      </c>
      <c r="N27" s="311" t="s">
        <v>171</v>
      </c>
      <c r="O27" s="313" t="s">
        <v>171</v>
      </c>
      <c r="P27" s="278"/>
      <c r="Q27" s="308">
        <v>474.84879999999998</v>
      </c>
      <c r="R27" s="309">
        <v>392.74880000000002</v>
      </c>
      <c r="S27" s="309">
        <v>373.68200000000002</v>
      </c>
      <c r="T27" s="310">
        <v>434.20920000000001</v>
      </c>
      <c r="U27" s="311">
        <v>-8.1651999999999703</v>
      </c>
      <c r="V27" s="313">
        <v>-1.8457668436509866E-2</v>
      </c>
      <c r="W27" s="278"/>
      <c r="X27" s="316">
        <v>379.26620000000003</v>
      </c>
      <c r="Y27" s="282"/>
      <c r="Z27" s="315">
        <v>-2.588799999999992</v>
      </c>
      <c r="AA27" s="313">
        <v>-6.779536735148084E-3</v>
      </c>
    </row>
    <row r="28" spans="1:27" x14ac:dyDescent="0.25">
      <c r="A28" s="188" t="s">
        <v>87</v>
      </c>
      <c r="B28" s="149"/>
      <c r="C28" s="308" t="s">
        <v>171</v>
      </c>
      <c r="D28" s="309" t="s">
        <v>171</v>
      </c>
      <c r="E28" s="309" t="s">
        <v>171</v>
      </c>
      <c r="F28" s="310" t="s">
        <v>171</v>
      </c>
      <c r="G28" s="311">
        <v>0</v>
      </c>
      <c r="H28" s="312">
        <v>0</v>
      </c>
      <c r="I28" s="303"/>
      <c r="J28" s="308" t="s">
        <v>171</v>
      </c>
      <c r="K28" s="309" t="s">
        <v>171</v>
      </c>
      <c r="L28" s="309" t="s">
        <v>171</v>
      </c>
      <c r="M28" s="310" t="s">
        <v>171</v>
      </c>
      <c r="N28" s="311" t="s">
        <v>171</v>
      </c>
      <c r="O28" s="313" t="s">
        <v>171</v>
      </c>
      <c r="P28" s="278"/>
      <c r="Q28" s="308" t="s">
        <v>171</v>
      </c>
      <c r="R28" s="309" t="s">
        <v>171</v>
      </c>
      <c r="S28" s="309" t="s">
        <v>171</v>
      </c>
      <c r="T28" s="310" t="s">
        <v>171</v>
      </c>
      <c r="U28" s="311" t="s">
        <v>171</v>
      </c>
      <c r="V28" s="313" t="s">
        <v>171</v>
      </c>
      <c r="W28" s="278"/>
      <c r="X28" s="316" t="s">
        <v>171</v>
      </c>
      <c r="Y28" s="306"/>
      <c r="Z28" s="315" t="s">
        <v>171</v>
      </c>
      <c r="AA28" s="313" t="s">
        <v>171</v>
      </c>
    </row>
    <row r="29" spans="1:27" x14ac:dyDescent="0.25">
      <c r="A29" s="188" t="s">
        <v>88</v>
      </c>
      <c r="B29" s="149"/>
      <c r="C29" s="308" t="s">
        <v>171</v>
      </c>
      <c r="D29" s="309">
        <v>235.02459999999999</v>
      </c>
      <c r="E29" s="309" t="s">
        <v>171</v>
      </c>
      <c r="F29" s="310">
        <v>235.02459999999999</v>
      </c>
      <c r="G29" s="311">
        <v>-25.497600000000006</v>
      </c>
      <c r="H29" s="312">
        <v>-9.7871121923582716E-2</v>
      </c>
      <c r="I29" s="303"/>
      <c r="J29" s="308" t="s">
        <v>171</v>
      </c>
      <c r="K29" s="309" t="s">
        <v>171</v>
      </c>
      <c r="L29" s="309" t="s">
        <v>171</v>
      </c>
      <c r="M29" s="310" t="s">
        <v>171</v>
      </c>
      <c r="N29" s="311" t="s">
        <v>171</v>
      </c>
      <c r="O29" s="313" t="s">
        <v>171</v>
      </c>
      <c r="P29" s="278"/>
      <c r="Q29" s="308" t="s">
        <v>171</v>
      </c>
      <c r="R29" s="309" t="s">
        <v>171</v>
      </c>
      <c r="S29" s="309" t="s">
        <v>171</v>
      </c>
      <c r="T29" s="310" t="s">
        <v>171</v>
      </c>
      <c r="U29" s="311" t="s">
        <v>171</v>
      </c>
      <c r="V29" s="313" t="s">
        <v>171</v>
      </c>
      <c r="W29" s="278"/>
      <c r="X29" s="316">
        <v>235.02459999999999</v>
      </c>
      <c r="Y29" s="306"/>
      <c r="Z29" s="315">
        <v>-25.497600000000006</v>
      </c>
      <c r="AA29" s="313">
        <v>-9.7871121923582716E-2</v>
      </c>
    </row>
    <row r="30" spans="1:27" x14ac:dyDescent="0.25">
      <c r="A30" s="188" t="s">
        <v>89</v>
      </c>
      <c r="B30" s="149"/>
      <c r="C30" s="308" t="s">
        <v>171</v>
      </c>
      <c r="D30" s="309">
        <v>260.11739999999998</v>
      </c>
      <c r="E30" s="309">
        <v>265.7783</v>
      </c>
      <c r="F30" s="310">
        <v>264.32530000000003</v>
      </c>
      <c r="G30" s="311">
        <v>-2.3389999999999986</v>
      </c>
      <c r="H30" s="312">
        <v>-8.7713278455345822E-3</v>
      </c>
      <c r="I30" s="303"/>
      <c r="J30" s="308" t="s">
        <v>171</v>
      </c>
      <c r="K30" s="309" t="s">
        <v>171</v>
      </c>
      <c r="L30" s="309" t="s">
        <v>171</v>
      </c>
      <c r="M30" s="310" t="s">
        <v>171</v>
      </c>
      <c r="N30" s="311" t="s">
        <v>171</v>
      </c>
      <c r="O30" s="313" t="s">
        <v>171</v>
      </c>
      <c r="P30" s="278"/>
      <c r="Q30" s="308" t="s">
        <v>171</v>
      </c>
      <c r="R30" s="309" t="s">
        <v>170</v>
      </c>
      <c r="S30" s="309" t="s">
        <v>171</v>
      </c>
      <c r="T30" s="310" t="s">
        <v>170</v>
      </c>
      <c r="U30" s="311" t="s">
        <v>171</v>
      </c>
      <c r="V30" s="313" t="s">
        <v>171</v>
      </c>
      <c r="W30" s="278"/>
      <c r="X30" s="316" t="s">
        <v>170</v>
      </c>
      <c r="Y30" s="306"/>
      <c r="Z30" s="315" t="s">
        <v>171</v>
      </c>
      <c r="AA30" s="313" t="s">
        <v>171</v>
      </c>
    </row>
    <row r="31" spans="1:27" x14ac:dyDescent="0.25">
      <c r="A31" s="188" t="s">
        <v>90</v>
      </c>
      <c r="B31" s="149"/>
      <c r="C31" s="308">
        <v>387.1696</v>
      </c>
      <c r="D31" s="318">
        <v>360.84730000000002</v>
      </c>
      <c r="E31" s="318" t="s">
        <v>171</v>
      </c>
      <c r="F31" s="319">
        <v>379.77260000000001</v>
      </c>
      <c r="G31" s="311">
        <v>-1.287399999999991</v>
      </c>
      <c r="H31" s="312">
        <v>-3.3784705820605332E-3</v>
      </c>
      <c r="I31" s="303"/>
      <c r="J31" s="308" t="s">
        <v>171</v>
      </c>
      <c r="K31" s="318" t="s">
        <v>171</v>
      </c>
      <c r="L31" s="318" t="s">
        <v>171</v>
      </c>
      <c r="M31" s="319" t="s">
        <v>171</v>
      </c>
      <c r="N31" s="311" t="s">
        <v>171</v>
      </c>
      <c r="O31" s="313" t="s">
        <v>171</v>
      </c>
      <c r="P31" s="278"/>
      <c r="Q31" s="308" t="s">
        <v>171</v>
      </c>
      <c r="R31" s="318" t="s">
        <v>171</v>
      </c>
      <c r="S31" s="318" t="s">
        <v>171</v>
      </c>
      <c r="T31" s="319" t="s">
        <v>171</v>
      </c>
      <c r="U31" s="311" t="s">
        <v>171</v>
      </c>
      <c r="V31" s="313" t="s">
        <v>171</v>
      </c>
      <c r="W31" s="278"/>
      <c r="X31" s="316">
        <v>379.77260000000001</v>
      </c>
      <c r="Y31" s="306"/>
      <c r="Z31" s="315">
        <v>-1.287399999999991</v>
      </c>
      <c r="AA31" s="313">
        <v>-3.3784705820605332E-3</v>
      </c>
    </row>
    <row r="32" spans="1:27" x14ac:dyDescent="0.25">
      <c r="A32" s="188" t="s">
        <v>91</v>
      </c>
      <c r="B32" s="149"/>
      <c r="C32" s="308" t="s">
        <v>171</v>
      </c>
      <c r="D32" s="318" t="s">
        <v>171</v>
      </c>
      <c r="E32" s="318" t="s">
        <v>171</v>
      </c>
      <c r="F32" s="319" t="s">
        <v>171</v>
      </c>
      <c r="G32" s="311" t="s">
        <v>171</v>
      </c>
      <c r="H32" s="312" t="s">
        <v>171</v>
      </c>
      <c r="I32" s="303"/>
      <c r="J32" s="308" t="s">
        <v>171</v>
      </c>
      <c r="K32" s="318" t="s">
        <v>171</v>
      </c>
      <c r="L32" s="318" t="s">
        <v>171</v>
      </c>
      <c r="M32" s="319" t="s">
        <v>171</v>
      </c>
      <c r="N32" s="311" t="s">
        <v>171</v>
      </c>
      <c r="O32" s="313" t="s">
        <v>171</v>
      </c>
      <c r="P32" s="278"/>
      <c r="Q32" s="308" t="s">
        <v>171</v>
      </c>
      <c r="R32" s="318" t="s">
        <v>171</v>
      </c>
      <c r="S32" s="318" t="s">
        <v>171</v>
      </c>
      <c r="T32" s="319" t="s">
        <v>171</v>
      </c>
      <c r="U32" s="311" t="s">
        <v>171</v>
      </c>
      <c r="V32" s="313" t="s">
        <v>171</v>
      </c>
      <c r="W32" s="278"/>
      <c r="X32" s="316" t="s">
        <v>171</v>
      </c>
      <c r="Y32" s="306"/>
      <c r="Z32" s="315">
        <v>-191.6131</v>
      </c>
      <c r="AA32" s="313">
        <v>-1</v>
      </c>
    </row>
    <row r="33" spans="1:27" x14ac:dyDescent="0.25">
      <c r="A33" s="188" t="s">
        <v>92</v>
      </c>
      <c r="B33" s="149"/>
      <c r="C33" s="308" t="s">
        <v>171</v>
      </c>
      <c r="D33" s="318" t="s">
        <v>171</v>
      </c>
      <c r="E33" s="318" t="s">
        <v>171</v>
      </c>
      <c r="F33" s="319" t="s">
        <v>171</v>
      </c>
      <c r="G33" s="311">
        <v>0</v>
      </c>
      <c r="H33" s="312" t="s">
        <v>171</v>
      </c>
      <c r="I33" s="303"/>
      <c r="J33" s="308" t="s">
        <v>171</v>
      </c>
      <c r="K33" s="318" t="s">
        <v>171</v>
      </c>
      <c r="L33" s="318" t="s">
        <v>171</v>
      </c>
      <c r="M33" s="319" t="s">
        <v>171</v>
      </c>
      <c r="N33" s="311" t="s">
        <v>171</v>
      </c>
      <c r="O33" s="313" t="s">
        <v>171</v>
      </c>
      <c r="P33" s="278"/>
      <c r="Q33" s="308" t="s">
        <v>171</v>
      </c>
      <c r="R33" s="318" t="s">
        <v>171</v>
      </c>
      <c r="S33" s="318" t="s">
        <v>171</v>
      </c>
      <c r="T33" s="319" t="s">
        <v>171</v>
      </c>
      <c r="U33" s="311" t="s">
        <v>171</v>
      </c>
      <c r="V33" s="313" t="s">
        <v>171</v>
      </c>
      <c r="W33" s="278"/>
      <c r="X33" s="316" t="s">
        <v>171</v>
      </c>
      <c r="Y33" s="306"/>
      <c r="Z33" s="315" t="s">
        <v>171</v>
      </c>
      <c r="AA33" s="313" t="s">
        <v>171</v>
      </c>
    </row>
    <row r="34" spans="1:27" x14ac:dyDescent="0.25">
      <c r="A34" s="188" t="s">
        <v>93</v>
      </c>
      <c r="B34" s="149"/>
      <c r="C34" s="308" t="s">
        <v>171</v>
      </c>
      <c r="D34" s="309">
        <v>279.74489999999997</v>
      </c>
      <c r="E34" s="309">
        <v>281.02190000000002</v>
      </c>
      <c r="F34" s="310">
        <v>280.3313</v>
      </c>
      <c r="G34" s="311">
        <v>-13.059300000000007</v>
      </c>
      <c r="H34" s="312">
        <v>-4.4511651020857523E-2</v>
      </c>
      <c r="I34" s="303"/>
      <c r="J34" s="308" t="s">
        <v>171</v>
      </c>
      <c r="K34" s="309" t="s">
        <v>171</v>
      </c>
      <c r="L34" s="309" t="s">
        <v>171</v>
      </c>
      <c r="M34" s="310" t="s">
        <v>171</v>
      </c>
      <c r="N34" s="311" t="s">
        <v>171</v>
      </c>
      <c r="O34" s="313" t="s">
        <v>171</v>
      </c>
      <c r="P34" s="278"/>
      <c r="Q34" s="308" t="s">
        <v>171</v>
      </c>
      <c r="R34" s="309">
        <v>320.2987</v>
      </c>
      <c r="S34" s="309">
        <v>258.91109999999998</v>
      </c>
      <c r="T34" s="310">
        <v>267.43099999999998</v>
      </c>
      <c r="U34" s="311">
        <v>0.74479999999999791</v>
      </c>
      <c r="V34" s="313">
        <v>2.7927954277349176E-3</v>
      </c>
      <c r="W34" s="278"/>
      <c r="X34" s="316">
        <v>270.42259999999999</v>
      </c>
      <c r="Y34" s="282"/>
      <c r="Z34" s="315">
        <v>-2.4564000000000306</v>
      </c>
      <c r="AA34" s="313">
        <v>-9.0017920030490695E-3</v>
      </c>
    </row>
    <row r="35" spans="1:27" x14ac:dyDescent="0.25">
      <c r="A35" s="188" t="s">
        <v>94</v>
      </c>
      <c r="B35" s="149"/>
      <c r="C35" s="308">
        <v>369.42160000000001</v>
      </c>
      <c r="D35" s="309">
        <v>366.92239999999998</v>
      </c>
      <c r="E35" s="309" t="s">
        <v>171</v>
      </c>
      <c r="F35" s="310">
        <v>368.529</v>
      </c>
      <c r="G35" s="311">
        <v>4.3996000000000208</v>
      </c>
      <c r="H35" s="312">
        <v>1.2082517918080793E-2</v>
      </c>
      <c r="I35" s="303"/>
      <c r="J35" s="308" t="s">
        <v>171</v>
      </c>
      <c r="K35" s="309" t="s">
        <v>171</v>
      </c>
      <c r="L35" s="309" t="s">
        <v>171</v>
      </c>
      <c r="M35" s="310" t="s">
        <v>171</v>
      </c>
      <c r="N35" s="311" t="s">
        <v>171</v>
      </c>
      <c r="O35" s="313" t="s">
        <v>171</v>
      </c>
      <c r="P35" s="278"/>
      <c r="Q35" s="308">
        <v>466.38709999999998</v>
      </c>
      <c r="R35" s="309">
        <v>459.16910000000001</v>
      </c>
      <c r="S35" s="309" t="s">
        <v>171</v>
      </c>
      <c r="T35" s="310">
        <v>463.3526</v>
      </c>
      <c r="U35" s="311">
        <v>17.898399999999981</v>
      </c>
      <c r="V35" s="313">
        <v>4.0180112792740585E-2</v>
      </c>
      <c r="W35" s="278"/>
      <c r="X35" s="316">
        <v>368.52910000000003</v>
      </c>
      <c r="Y35" s="282"/>
      <c r="Z35" s="315">
        <v>4.3996000000000208</v>
      </c>
      <c r="AA35" s="313">
        <v>1.2082514599888183E-2</v>
      </c>
    </row>
    <row r="36" spans="1:27" x14ac:dyDescent="0.25">
      <c r="A36" s="188" t="s">
        <v>95</v>
      </c>
      <c r="B36" s="149"/>
      <c r="C36" s="308" t="s">
        <v>171</v>
      </c>
      <c r="D36" s="309">
        <v>291.11970000000002</v>
      </c>
      <c r="E36" s="309">
        <v>300.7278</v>
      </c>
      <c r="F36" s="310">
        <v>297.24</v>
      </c>
      <c r="G36" s="311">
        <v>-2.1651999999999703</v>
      </c>
      <c r="H36" s="312">
        <v>-7.2316713270176303E-3</v>
      </c>
      <c r="I36" s="303"/>
      <c r="J36" s="308" t="s">
        <v>171</v>
      </c>
      <c r="K36" s="309" t="s">
        <v>171</v>
      </c>
      <c r="L36" s="309" t="s">
        <v>171</v>
      </c>
      <c r="M36" s="310" t="s">
        <v>171</v>
      </c>
      <c r="N36" s="311" t="s">
        <v>171</v>
      </c>
      <c r="O36" s="313" t="s">
        <v>171</v>
      </c>
      <c r="P36" s="278"/>
      <c r="Q36" s="308" t="s">
        <v>171</v>
      </c>
      <c r="R36" s="309">
        <v>284.46809999999999</v>
      </c>
      <c r="S36" s="309">
        <v>279.38940000000002</v>
      </c>
      <c r="T36" s="310">
        <v>280.58999999999997</v>
      </c>
      <c r="U36" s="311">
        <v>-7.6298000000000457</v>
      </c>
      <c r="V36" s="313">
        <v>-2.647215770741651E-2</v>
      </c>
      <c r="W36" s="278"/>
      <c r="X36" s="316">
        <v>297.13339999999999</v>
      </c>
      <c r="Y36" s="282"/>
      <c r="Z36" s="315">
        <v>-2.2001999999999953</v>
      </c>
      <c r="AA36" s="313">
        <v>-7.3503275275478286E-3</v>
      </c>
    </row>
    <row r="37" spans="1:27" x14ac:dyDescent="0.25">
      <c r="A37" s="188" t="s">
        <v>96</v>
      </c>
      <c r="B37" s="149"/>
      <c r="C37" s="308">
        <v>351.51830000000001</v>
      </c>
      <c r="D37" s="309">
        <v>356.90570000000002</v>
      </c>
      <c r="E37" s="309" t="s">
        <v>171</v>
      </c>
      <c r="F37" s="310">
        <v>354.03980000000001</v>
      </c>
      <c r="G37" s="311">
        <v>1.7452000000000112</v>
      </c>
      <c r="H37" s="312">
        <v>4.9538085454616798E-3</v>
      </c>
      <c r="I37" s="303"/>
      <c r="J37" s="308" t="s">
        <v>171</v>
      </c>
      <c r="K37" s="309" t="s">
        <v>171</v>
      </c>
      <c r="L37" s="309" t="s">
        <v>171</v>
      </c>
      <c r="M37" s="310" t="s">
        <v>171</v>
      </c>
      <c r="N37" s="311" t="s">
        <v>171</v>
      </c>
      <c r="O37" s="313" t="s">
        <v>171</v>
      </c>
      <c r="P37" s="278"/>
      <c r="Q37" s="308">
        <v>354.6678</v>
      </c>
      <c r="R37" s="309">
        <v>347.04730000000001</v>
      </c>
      <c r="S37" s="309" t="s">
        <v>171</v>
      </c>
      <c r="T37" s="310">
        <v>348.10430000000002</v>
      </c>
      <c r="U37" s="311">
        <v>-1.0722999999999843</v>
      </c>
      <c r="V37" s="313">
        <v>-3.0709388888029432E-3</v>
      </c>
      <c r="W37" s="278"/>
      <c r="X37" s="316">
        <v>351.39080000000001</v>
      </c>
      <c r="Y37" s="282"/>
      <c r="Z37" s="315">
        <v>0.48779999999999291</v>
      </c>
      <c r="AA37" s="313">
        <v>1.3901277561034764E-3</v>
      </c>
    </row>
    <row r="38" spans="1:27" x14ac:dyDescent="0.25">
      <c r="A38" s="188" t="s">
        <v>97</v>
      </c>
      <c r="B38" s="149"/>
      <c r="C38" s="308">
        <v>312.7149</v>
      </c>
      <c r="D38" s="309">
        <v>313.66950000000003</v>
      </c>
      <c r="E38" s="309">
        <v>310.59219999999999</v>
      </c>
      <c r="F38" s="310">
        <v>311.30149999999998</v>
      </c>
      <c r="G38" s="311">
        <v>8.2878000000000043</v>
      </c>
      <c r="H38" s="312">
        <v>2.7351238574361503E-2</v>
      </c>
      <c r="I38" s="303"/>
      <c r="J38" s="308" t="s">
        <v>171</v>
      </c>
      <c r="K38" s="309" t="s">
        <v>171</v>
      </c>
      <c r="L38" s="309" t="s">
        <v>171</v>
      </c>
      <c r="M38" s="310" t="s">
        <v>171</v>
      </c>
      <c r="N38" s="311" t="s">
        <v>171</v>
      </c>
      <c r="O38" s="313" t="s">
        <v>171</v>
      </c>
      <c r="P38" s="278"/>
      <c r="Q38" s="308" t="s">
        <v>171</v>
      </c>
      <c r="R38" s="309">
        <v>275.79430000000002</v>
      </c>
      <c r="S38" s="309">
        <v>295.7901</v>
      </c>
      <c r="T38" s="310">
        <v>293.04239999999999</v>
      </c>
      <c r="U38" s="311">
        <v>-5.3178000000000338</v>
      </c>
      <c r="V38" s="313">
        <v>-1.7823422829184477E-2</v>
      </c>
      <c r="W38" s="278"/>
      <c r="X38" s="316">
        <v>299.13440000000003</v>
      </c>
      <c r="Y38" s="282"/>
      <c r="Z38" s="315">
        <v>-0.77839999999997644</v>
      </c>
      <c r="AA38" s="313">
        <v>-2.5954210690573021E-3</v>
      </c>
    </row>
    <row r="39" spans="1:27" x14ac:dyDescent="0.25">
      <c r="A39" s="188" t="s">
        <v>98</v>
      </c>
      <c r="B39" s="149"/>
      <c r="C39" s="308">
        <v>301.80430000000001</v>
      </c>
      <c r="D39" s="309">
        <v>307.50569999999999</v>
      </c>
      <c r="E39" s="309">
        <v>300.16739999999999</v>
      </c>
      <c r="F39" s="310">
        <v>304.78390000000002</v>
      </c>
      <c r="G39" s="311">
        <v>0.64470000000000027</v>
      </c>
      <c r="H39" s="312">
        <v>2.1197530604406545E-3</v>
      </c>
      <c r="I39" s="303"/>
      <c r="J39" s="308" t="s">
        <v>171</v>
      </c>
      <c r="K39" s="309" t="s">
        <v>171</v>
      </c>
      <c r="L39" s="309" t="s">
        <v>171</v>
      </c>
      <c r="M39" s="310" t="s">
        <v>171</v>
      </c>
      <c r="N39" s="311" t="s">
        <v>171</v>
      </c>
      <c r="O39" s="313" t="s">
        <v>171</v>
      </c>
      <c r="P39" s="278"/>
      <c r="Q39" s="308" t="s">
        <v>171</v>
      </c>
      <c r="R39" s="309" t="s">
        <v>171</v>
      </c>
      <c r="S39" s="309" t="s">
        <v>171</v>
      </c>
      <c r="T39" s="310" t="s">
        <v>171</v>
      </c>
      <c r="U39" s="311" t="s">
        <v>171</v>
      </c>
      <c r="V39" s="313" t="s">
        <v>171</v>
      </c>
      <c r="W39" s="278"/>
      <c r="X39" s="316">
        <v>304.78390000000002</v>
      </c>
      <c r="Y39" s="282"/>
      <c r="Z39" s="315">
        <v>0.64470000000000027</v>
      </c>
      <c r="AA39" s="313">
        <v>2.1197530604406545E-3</v>
      </c>
    </row>
    <row r="40" spans="1:27" x14ac:dyDescent="0.25">
      <c r="A40" s="188" t="s">
        <v>99</v>
      </c>
      <c r="B40" s="149"/>
      <c r="C40" s="308" t="s">
        <v>171</v>
      </c>
      <c r="D40" s="309">
        <v>343.03359999999998</v>
      </c>
      <c r="E40" s="309">
        <v>323.69839999999999</v>
      </c>
      <c r="F40" s="310">
        <v>331.34969999999998</v>
      </c>
      <c r="G40" s="311">
        <v>1.5825999999999567</v>
      </c>
      <c r="H40" s="312">
        <v>4.7991446084219014E-3</v>
      </c>
      <c r="I40" s="303"/>
      <c r="J40" s="308" t="s">
        <v>171</v>
      </c>
      <c r="K40" s="309" t="s">
        <v>171</v>
      </c>
      <c r="L40" s="309" t="s">
        <v>171</v>
      </c>
      <c r="M40" s="310" t="s">
        <v>171</v>
      </c>
      <c r="N40" s="311" t="s">
        <v>171</v>
      </c>
      <c r="O40" s="313" t="s">
        <v>171</v>
      </c>
      <c r="P40" s="278"/>
      <c r="Q40" s="308" t="s">
        <v>171</v>
      </c>
      <c r="R40" s="309" t="s">
        <v>171</v>
      </c>
      <c r="S40" s="309" t="s">
        <v>170</v>
      </c>
      <c r="T40" s="310" t="s">
        <v>170</v>
      </c>
      <c r="U40" s="311" t="s">
        <v>171</v>
      </c>
      <c r="V40" s="313" t="s">
        <v>171</v>
      </c>
      <c r="W40" s="278"/>
      <c r="X40" s="316" t="s">
        <v>170</v>
      </c>
      <c r="Y40" s="282"/>
      <c r="Z40" s="315" t="s">
        <v>171</v>
      </c>
      <c r="AA40" s="313" t="s">
        <v>171</v>
      </c>
    </row>
    <row r="41" spans="1:27" x14ac:dyDescent="0.25">
      <c r="A41" s="188" t="s">
        <v>100</v>
      </c>
      <c r="B41" s="149"/>
      <c r="C41" s="308" t="s">
        <v>171</v>
      </c>
      <c r="D41" s="309">
        <v>376.26499999999999</v>
      </c>
      <c r="E41" s="309">
        <v>365.137</v>
      </c>
      <c r="F41" s="310">
        <v>366.8766</v>
      </c>
      <c r="G41" s="311">
        <v>-1.226600000000019</v>
      </c>
      <c r="H41" s="312">
        <v>-3.3322177041655854E-3</v>
      </c>
      <c r="I41" s="303"/>
      <c r="J41" s="308" t="s">
        <v>171</v>
      </c>
      <c r="K41" s="309" t="s">
        <v>171</v>
      </c>
      <c r="L41" s="309" t="s">
        <v>171</v>
      </c>
      <c r="M41" s="310" t="s">
        <v>171</v>
      </c>
      <c r="N41" s="311" t="s">
        <v>171</v>
      </c>
      <c r="O41" s="313" t="s">
        <v>171</v>
      </c>
      <c r="P41" s="278"/>
      <c r="Q41" s="308" t="s">
        <v>171</v>
      </c>
      <c r="R41" s="309" t="s">
        <v>171</v>
      </c>
      <c r="S41" s="309" t="s">
        <v>171</v>
      </c>
      <c r="T41" s="310" t="s">
        <v>171</v>
      </c>
      <c r="U41" s="311" t="s">
        <v>171</v>
      </c>
      <c r="V41" s="313" t="s">
        <v>171</v>
      </c>
      <c r="W41" s="278"/>
      <c r="X41" s="316">
        <v>366.8766</v>
      </c>
      <c r="Y41" s="282"/>
      <c r="Z41" s="315">
        <v>-1.226600000000019</v>
      </c>
      <c r="AA41" s="313">
        <v>-3.3322177041655854E-3</v>
      </c>
    </row>
    <row r="42" spans="1:27" x14ac:dyDescent="0.25">
      <c r="A42" s="188" t="s">
        <v>101</v>
      </c>
      <c r="B42" s="149"/>
      <c r="C42" s="308" t="s">
        <v>171</v>
      </c>
      <c r="D42" s="309">
        <v>427.0795</v>
      </c>
      <c r="E42" s="309">
        <v>439.05450000000002</v>
      </c>
      <c r="F42" s="310">
        <v>434.27550000000002</v>
      </c>
      <c r="G42" s="311">
        <v>-0.83319999999997663</v>
      </c>
      <c r="H42" s="312">
        <v>-1.9149237880097258E-3</v>
      </c>
      <c r="I42" s="303"/>
      <c r="J42" s="308" t="s">
        <v>171</v>
      </c>
      <c r="K42" s="309" t="s">
        <v>171</v>
      </c>
      <c r="L42" s="309" t="s">
        <v>171</v>
      </c>
      <c r="M42" s="310" t="s">
        <v>171</v>
      </c>
      <c r="N42" s="311" t="s">
        <v>171</v>
      </c>
      <c r="O42" s="313" t="s">
        <v>171</v>
      </c>
      <c r="P42" s="278"/>
      <c r="Q42" s="308" t="s">
        <v>171</v>
      </c>
      <c r="R42" s="309">
        <v>440.3075</v>
      </c>
      <c r="S42" s="309" t="s">
        <v>171</v>
      </c>
      <c r="T42" s="310">
        <v>440.3075</v>
      </c>
      <c r="U42" s="311">
        <v>-1.1451000000000136</v>
      </c>
      <c r="V42" s="313">
        <v>-2.5939364724548719E-3</v>
      </c>
      <c r="W42" s="278"/>
      <c r="X42" s="316">
        <v>434.64249999999998</v>
      </c>
      <c r="Y42" s="282"/>
      <c r="Z42" s="315">
        <v>-0.85220000000003893</v>
      </c>
      <c r="AA42" s="313">
        <v>-1.9568550432417231E-3</v>
      </c>
    </row>
    <row r="43" spans="1:27" x14ac:dyDescent="0.25">
      <c r="A43" s="188" t="s">
        <v>102</v>
      </c>
      <c r="B43" s="149"/>
      <c r="C43" s="322">
        <v>389.84100000000001</v>
      </c>
      <c r="D43" s="323">
        <v>395.92259999999999</v>
      </c>
      <c r="E43" s="324">
        <v>385.7527</v>
      </c>
      <c r="F43" s="323">
        <v>390.65179999999998</v>
      </c>
      <c r="G43" s="325">
        <v>0.13429999999999609</v>
      </c>
      <c r="H43" s="326">
        <v>3.4390264200712117E-4</v>
      </c>
      <c r="I43" s="320"/>
      <c r="J43" s="322">
        <v>405.22629999999998</v>
      </c>
      <c r="K43" s="324">
        <v>420.36849999999998</v>
      </c>
      <c r="L43" s="324">
        <v>422.3827</v>
      </c>
      <c r="M43" s="323">
        <v>418.29500000000002</v>
      </c>
      <c r="N43" s="325">
        <v>-1.511099999999999</v>
      </c>
      <c r="O43" s="327">
        <v>-3.5995189207589373E-3</v>
      </c>
      <c r="P43" s="278"/>
      <c r="Q43" s="322">
        <v>304.27429999999998</v>
      </c>
      <c r="R43" s="323" t="s">
        <v>171</v>
      </c>
      <c r="S43" s="324">
        <v>270.65690000000001</v>
      </c>
      <c r="T43" s="323">
        <v>271.06970000000001</v>
      </c>
      <c r="U43" s="325"/>
      <c r="V43" s="327"/>
      <c r="W43" s="278"/>
      <c r="X43" s="328">
        <v>416.8263</v>
      </c>
      <c r="Y43" s="282"/>
      <c r="Z43" s="329">
        <v>-2.0398999999999887</v>
      </c>
      <c r="AA43" s="327">
        <v>-4.8700515821041845E-3</v>
      </c>
    </row>
    <row r="44" spans="1:27" ht="15.75" thickBot="1" x14ac:dyDescent="0.3">
      <c r="A44" s="188" t="s">
        <v>103</v>
      </c>
      <c r="B44" s="149"/>
      <c r="C44" s="330">
        <v>372.90859999999998</v>
      </c>
      <c r="D44" s="331">
        <v>387.01299999999998</v>
      </c>
      <c r="E44" s="331">
        <v>390.625</v>
      </c>
      <c r="F44" s="331">
        <v>384.75599999999997</v>
      </c>
      <c r="G44" s="332">
        <v>-0.74010000000004084</v>
      </c>
      <c r="H44" s="333">
        <v>-1.9198637807231744E-3</v>
      </c>
      <c r="I44" s="320"/>
      <c r="J44" s="330">
        <v>389.84699999999998</v>
      </c>
      <c r="K44" s="331">
        <v>404.33960000000002</v>
      </c>
      <c r="L44" s="331">
        <v>419.39429999999999</v>
      </c>
      <c r="M44" s="331">
        <v>407.75</v>
      </c>
      <c r="N44" s="332">
        <v>-0.14659999999997808</v>
      </c>
      <c r="O44" s="334">
        <v>-3.5940480994445245E-4</v>
      </c>
      <c r="P44" s="278"/>
      <c r="Q44" s="330" t="s">
        <v>171</v>
      </c>
      <c r="R44" s="331" t="s">
        <v>171</v>
      </c>
      <c r="S44" s="331" t="s">
        <v>171</v>
      </c>
      <c r="T44" s="331" t="s">
        <v>171</v>
      </c>
      <c r="U44" s="332" t="s">
        <v>171</v>
      </c>
      <c r="V44" s="334" t="s">
        <v>171</v>
      </c>
      <c r="W44" s="278"/>
      <c r="X44" s="335">
        <v>406.81619999999998</v>
      </c>
      <c r="Y44" s="282"/>
      <c r="Z44" s="336">
        <v>-0.17070000000001073</v>
      </c>
      <c r="AA44" s="334">
        <v>-4.1942381929249706E-4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88"/>
  <sheetViews>
    <sheetView zoomScale="91" zoomScaleNormal="91" workbookViewId="0">
      <selection activeCell="CT89" sqref="CT89"/>
    </sheetView>
  </sheetViews>
  <sheetFormatPr defaultRowHeight="15" x14ac:dyDescent="0.25"/>
  <cols>
    <col min="1" max="1" width="25.85546875" customWidth="1"/>
  </cols>
  <sheetData>
    <row r="1" spans="1:32" x14ac:dyDescent="0.25">
      <c r="A1" t="s">
        <v>174</v>
      </c>
    </row>
    <row r="2" spans="1:32" ht="15.75" x14ac:dyDescent="0.25">
      <c r="A2" s="381" t="s">
        <v>110</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228"/>
      <c r="AF2" s="229"/>
    </row>
    <row r="3" spans="1:32" ht="16.5" customHeight="1" thickBot="1" x14ac:dyDescent="0.3">
      <c r="A3" s="6"/>
      <c r="B3" s="72"/>
      <c r="C3" s="72"/>
      <c r="D3" s="72"/>
      <c r="E3" s="72"/>
      <c r="F3" s="72"/>
      <c r="G3" s="72"/>
      <c r="H3" s="72"/>
      <c r="I3" s="72"/>
      <c r="J3" s="72"/>
      <c r="K3" s="72"/>
      <c r="L3" s="72"/>
      <c r="M3" s="72"/>
      <c r="N3" s="72"/>
      <c r="O3" s="72"/>
      <c r="P3" s="72"/>
      <c r="Q3" s="72"/>
      <c r="R3" s="72"/>
      <c r="S3" s="72"/>
      <c r="T3" s="72"/>
      <c r="U3" s="72"/>
      <c r="V3" s="72"/>
      <c r="W3" s="72"/>
      <c r="X3" s="72"/>
      <c r="Y3" s="72"/>
      <c r="Z3" s="72"/>
      <c r="AA3" s="190"/>
      <c r="AB3" s="72"/>
      <c r="AC3" s="72"/>
      <c r="AD3" s="230"/>
      <c r="AE3" s="134"/>
      <c r="AF3" s="189"/>
    </row>
    <row r="4" spans="1:32" x14ac:dyDescent="0.25">
      <c r="A4" s="382" t="s">
        <v>111</v>
      </c>
      <c r="B4" s="384" t="s">
        <v>75</v>
      </c>
      <c r="C4" s="374" t="s">
        <v>76</v>
      </c>
      <c r="D4" s="374" t="s">
        <v>77</v>
      </c>
      <c r="E4" s="374" t="s">
        <v>78</v>
      </c>
      <c r="F4" s="374" t="s">
        <v>79</v>
      </c>
      <c r="G4" s="374" t="s">
        <v>80</v>
      </c>
      <c r="H4" s="374" t="s">
        <v>81</v>
      </c>
      <c r="I4" s="374" t="s">
        <v>82</v>
      </c>
      <c r="J4" s="374" t="s">
        <v>83</v>
      </c>
      <c r="K4" s="374" t="s">
        <v>84</v>
      </c>
      <c r="L4" s="374" t="s">
        <v>85</v>
      </c>
      <c r="M4" s="374" t="s">
        <v>86</v>
      </c>
      <c r="N4" s="374" t="s">
        <v>87</v>
      </c>
      <c r="O4" s="374" t="s">
        <v>88</v>
      </c>
      <c r="P4" s="374" t="s">
        <v>89</v>
      </c>
      <c r="Q4" s="374" t="s">
        <v>90</v>
      </c>
      <c r="R4" s="374" t="s">
        <v>91</v>
      </c>
      <c r="S4" s="374" t="s">
        <v>92</v>
      </c>
      <c r="T4" s="374" t="s">
        <v>93</v>
      </c>
      <c r="U4" s="374" t="s">
        <v>94</v>
      </c>
      <c r="V4" s="374" t="s">
        <v>95</v>
      </c>
      <c r="W4" s="374" t="s">
        <v>96</v>
      </c>
      <c r="X4" s="374" t="s">
        <v>97</v>
      </c>
      <c r="Y4" s="374" t="s">
        <v>98</v>
      </c>
      <c r="Z4" s="374" t="s">
        <v>99</v>
      </c>
      <c r="AA4" s="374" t="s">
        <v>100</v>
      </c>
      <c r="AB4" s="374" t="s">
        <v>101</v>
      </c>
      <c r="AC4" s="376" t="s">
        <v>112</v>
      </c>
      <c r="AD4" s="376" t="s">
        <v>113</v>
      </c>
      <c r="AE4" s="379" t="s">
        <v>69</v>
      </c>
      <c r="AF4" s="372" t="s">
        <v>114</v>
      </c>
    </row>
    <row r="5" spans="1:32" ht="15.75" thickBot="1" x14ac:dyDescent="0.3">
      <c r="A5" s="383"/>
      <c r="B5" s="38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7"/>
      <c r="AD5" s="378"/>
      <c r="AE5" s="380"/>
      <c r="AF5" s="373"/>
    </row>
    <row r="6" spans="1:32" x14ac:dyDescent="0.25">
      <c r="A6" s="231" t="s">
        <v>115</v>
      </c>
      <c r="B6" s="232" t="s">
        <v>171</v>
      </c>
      <c r="C6" s="233" t="s">
        <v>171</v>
      </c>
      <c r="D6" s="233" t="s">
        <v>171</v>
      </c>
      <c r="E6" s="233">
        <v>346.2978</v>
      </c>
      <c r="F6" s="233" t="s">
        <v>171</v>
      </c>
      <c r="G6" s="233" t="s">
        <v>171</v>
      </c>
      <c r="H6" s="233">
        <v>346.3</v>
      </c>
      <c r="I6" s="233" t="s">
        <v>171</v>
      </c>
      <c r="J6" s="233">
        <v>373.24</v>
      </c>
      <c r="K6" s="233" t="s">
        <v>171</v>
      </c>
      <c r="L6" s="233" t="s">
        <v>171</v>
      </c>
      <c r="M6" s="233">
        <v>502.39</v>
      </c>
      <c r="N6" s="233" t="s">
        <v>171</v>
      </c>
      <c r="O6" s="233" t="s">
        <v>171</v>
      </c>
      <c r="P6" s="233" t="s">
        <v>171</v>
      </c>
      <c r="Q6" s="233" t="s">
        <v>171</v>
      </c>
      <c r="R6" s="233" t="s">
        <v>171</v>
      </c>
      <c r="S6" s="233" t="s">
        <v>171</v>
      </c>
      <c r="T6" s="233">
        <v>324</v>
      </c>
      <c r="U6" s="233">
        <v>489.76</v>
      </c>
      <c r="V6" s="233" t="s">
        <v>171</v>
      </c>
      <c r="W6" s="233">
        <v>374.42</v>
      </c>
      <c r="X6" s="233" t="s">
        <v>171</v>
      </c>
      <c r="Y6" s="233" t="s">
        <v>171</v>
      </c>
      <c r="Z6" s="233" t="s">
        <v>171</v>
      </c>
      <c r="AA6" s="233" t="s">
        <v>171</v>
      </c>
      <c r="AB6" s="233" t="s">
        <v>171</v>
      </c>
      <c r="AC6" s="234">
        <v>386.60480000000001</v>
      </c>
      <c r="AD6" s="337">
        <v>6.1783000000000357</v>
      </c>
      <c r="AE6" s="338">
        <v>1.6240456435080208E-2</v>
      </c>
      <c r="AF6" s="339" t="s">
        <v>171</v>
      </c>
    </row>
    <row r="7" spans="1:32" x14ac:dyDescent="0.25">
      <c r="A7" s="231" t="s">
        <v>116</v>
      </c>
      <c r="B7" s="233" t="s">
        <v>171</v>
      </c>
      <c r="C7" s="233" t="s">
        <v>171</v>
      </c>
      <c r="D7" s="233" t="s">
        <v>171</v>
      </c>
      <c r="E7" s="233">
        <v>337.56310000000002</v>
      </c>
      <c r="F7" s="233" t="s">
        <v>171</v>
      </c>
      <c r="G7" s="233" t="s">
        <v>171</v>
      </c>
      <c r="H7" s="233">
        <v>371.92</v>
      </c>
      <c r="I7" s="233" t="s">
        <v>171</v>
      </c>
      <c r="J7" s="233">
        <v>370.93</v>
      </c>
      <c r="K7" s="233" t="s">
        <v>171</v>
      </c>
      <c r="L7" s="233" t="s">
        <v>171</v>
      </c>
      <c r="M7" s="233" t="s">
        <v>171</v>
      </c>
      <c r="N7" s="233" t="s">
        <v>171</v>
      </c>
      <c r="O7" s="233" t="s">
        <v>171</v>
      </c>
      <c r="P7" s="233" t="s">
        <v>171</v>
      </c>
      <c r="Q7" s="233" t="s">
        <v>171</v>
      </c>
      <c r="R7" s="233" t="s">
        <v>171</v>
      </c>
      <c r="S7" s="233" t="s">
        <v>171</v>
      </c>
      <c r="T7" s="233">
        <v>329</v>
      </c>
      <c r="U7" s="233">
        <v>489.98</v>
      </c>
      <c r="V7" s="233" t="s">
        <v>171</v>
      </c>
      <c r="W7" s="233">
        <v>371.95</v>
      </c>
      <c r="X7" s="233" t="s">
        <v>171</v>
      </c>
      <c r="Y7" s="233" t="s">
        <v>171</v>
      </c>
      <c r="Z7" s="233" t="s">
        <v>171</v>
      </c>
      <c r="AA7" s="233" t="s">
        <v>171</v>
      </c>
      <c r="AB7" s="233">
        <v>429.1087</v>
      </c>
      <c r="AC7" s="234">
        <v>368.10399999999998</v>
      </c>
      <c r="AD7" s="337">
        <v>0.65209999999996171</v>
      </c>
      <c r="AE7" s="338">
        <v>1.7746540431549107E-3</v>
      </c>
      <c r="AF7" s="339">
        <v>317.66239999999999</v>
      </c>
    </row>
    <row r="8" spans="1:32" x14ac:dyDescent="0.25">
      <c r="A8" s="231" t="s">
        <v>117</v>
      </c>
      <c r="B8" s="233" t="s">
        <v>171</v>
      </c>
      <c r="C8" s="233" t="s">
        <v>171</v>
      </c>
      <c r="D8" s="233" t="s">
        <v>171</v>
      </c>
      <c r="E8" s="233">
        <v>341.86329999999998</v>
      </c>
      <c r="F8" s="233" t="s">
        <v>171</v>
      </c>
      <c r="G8" s="233" t="s">
        <v>171</v>
      </c>
      <c r="H8" s="233">
        <v>353.24</v>
      </c>
      <c r="I8" s="233">
        <v>476.33</v>
      </c>
      <c r="J8" s="233">
        <v>369.09</v>
      </c>
      <c r="K8" s="233" t="s">
        <v>171</v>
      </c>
      <c r="L8" s="233" t="s">
        <v>171</v>
      </c>
      <c r="M8" s="233">
        <v>398.64</v>
      </c>
      <c r="N8" s="233" t="s">
        <v>171</v>
      </c>
      <c r="O8" s="233" t="s">
        <v>171</v>
      </c>
      <c r="P8" s="233" t="s">
        <v>170</v>
      </c>
      <c r="Q8" s="233">
        <v>640</v>
      </c>
      <c r="R8" s="233" t="s">
        <v>171</v>
      </c>
      <c r="S8" s="233" t="s">
        <v>171</v>
      </c>
      <c r="T8" s="233">
        <v>317</v>
      </c>
      <c r="U8" s="233">
        <v>463.53</v>
      </c>
      <c r="V8" s="233">
        <v>288.73509999999999</v>
      </c>
      <c r="W8" s="233">
        <v>345.41</v>
      </c>
      <c r="X8" s="233">
        <v>275.67619999999999</v>
      </c>
      <c r="Y8" s="233" t="s">
        <v>171</v>
      </c>
      <c r="Z8" s="233" t="s">
        <v>171</v>
      </c>
      <c r="AA8" s="233" t="s">
        <v>171</v>
      </c>
      <c r="AB8" s="233">
        <v>488.92149999999998</v>
      </c>
      <c r="AC8" s="234">
        <v>370.68020000000001</v>
      </c>
      <c r="AD8" s="337">
        <v>9.6686000000000263</v>
      </c>
      <c r="AE8" s="338">
        <v>2.6781964900850941E-2</v>
      </c>
      <c r="AF8" s="339" t="s">
        <v>171</v>
      </c>
    </row>
    <row r="9" spans="1:32" x14ac:dyDescent="0.25">
      <c r="A9" s="231" t="s">
        <v>118</v>
      </c>
      <c r="B9" s="235" t="s">
        <v>171</v>
      </c>
      <c r="C9" s="235" t="s">
        <v>171</v>
      </c>
      <c r="D9" s="235" t="s">
        <v>171</v>
      </c>
      <c r="E9" s="235">
        <v>341.72890000000001</v>
      </c>
      <c r="F9" s="235" t="s">
        <v>171</v>
      </c>
      <c r="G9" s="235" t="s">
        <v>171</v>
      </c>
      <c r="H9" s="235">
        <v>363.58</v>
      </c>
      <c r="I9" s="235" t="s">
        <v>171</v>
      </c>
      <c r="J9" s="235">
        <v>366.79</v>
      </c>
      <c r="K9" s="235" t="s">
        <v>171</v>
      </c>
      <c r="L9" s="235" t="s">
        <v>171</v>
      </c>
      <c r="M9" s="235" t="s">
        <v>171</v>
      </c>
      <c r="N9" s="235" t="s">
        <v>171</v>
      </c>
      <c r="O9" s="235" t="s">
        <v>171</v>
      </c>
      <c r="P9" s="235" t="s">
        <v>170</v>
      </c>
      <c r="Q9" s="235" t="s">
        <v>171</v>
      </c>
      <c r="R9" s="235" t="s">
        <v>171</v>
      </c>
      <c r="S9" s="235" t="s">
        <v>171</v>
      </c>
      <c r="T9" s="235">
        <v>323</v>
      </c>
      <c r="U9" s="235">
        <v>464.49</v>
      </c>
      <c r="V9" s="235" t="s">
        <v>171</v>
      </c>
      <c r="W9" s="235">
        <v>362.89</v>
      </c>
      <c r="X9" s="235">
        <v>287.77800000000002</v>
      </c>
      <c r="Y9" s="235" t="s">
        <v>171</v>
      </c>
      <c r="Z9" s="235" t="s">
        <v>171</v>
      </c>
      <c r="AA9" s="235" t="s">
        <v>171</v>
      </c>
      <c r="AB9" s="235">
        <v>396.79050000000001</v>
      </c>
      <c r="AC9" s="236">
        <v>358.54390000000001</v>
      </c>
      <c r="AD9" s="340">
        <v>2.9476999999999975</v>
      </c>
      <c r="AE9" s="341">
        <v>8.2894586612567434E-3</v>
      </c>
      <c r="AF9" s="342" t="s">
        <v>171</v>
      </c>
    </row>
    <row r="10" spans="1:32" x14ac:dyDescent="0.25">
      <c r="A10" s="231" t="s">
        <v>119</v>
      </c>
      <c r="B10" s="233" t="s">
        <v>171</v>
      </c>
      <c r="C10" s="233" t="s">
        <v>171</v>
      </c>
      <c r="D10" s="233" t="s">
        <v>170</v>
      </c>
      <c r="E10" s="233">
        <v>330.44099999999997</v>
      </c>
      <c r="F10" s="233">
        <v>258.45</v>
      </c>
      <c r="G10" s="233" t="s">
        <v>170</v>
      </c>
      <c r="H10" s="233">
        <v>322.73</v>
      </c>
      <c r="I10" s="233" t="s">
        <v>171</v>
      </c>
      <c r="J10" s="233">
        <v>303.94</v>
      </c>
      <c r="K10" s="233" t="s">
        <v>171</v>
      </c>
      <c r="L10" s="233" t="s">
        <v>171</v>
      </c>
      <c r="M10" s="233">
        <v>357.24</v>
      </c>
      <c r="N10" s="233" t="s">
        <v>171</v>
      </c>
      <c r="O10" s="233">
        <v>178.87</v>
      </c>
      <c r="P10" s="233" t="s">
        <v>170</v>
      </c>
      <c r="Q10" s="233" t="s">
        <v>171</v>
      </c>
      <c r="R10" s="233" t="s">
        <v>171</v>
      </c>
      <c r="S10" s="233">
        <v>356.54</v>
      </c>
      <c r="T10" s="233">
        <v>240</v>
      </c>
      <c r="U10" s="233" t="s">
        <v>171</v>
      </c>
      <c r="V10" s="233">
        <v>267.09629999999999</v>
      </c>
      <c r="W10" s="233">
        <v>329.42</v>
      </c>
      <c r="X10" s="233">
        <v>282.87569999999999</v>
      </c>
      <c r="Y10" s="233" t="s">
        <v>171</v>
      </c>
      <c r="Z10" s="233" t="s">
        <v>170</v>
      </c>
      <c r="AA10" s="233" t="s">
        <v>171</v>
      </c>
      <c r="AB10" s="233">
        <v>439.52769999999998</v>
      </c>
      <c r="AC10" s="234">
        <v>300.38869999999997</v>
      </c>
      <c r="AD10" s="337">
        <v>1.7982999999999834</v>
      </c>
      <c r="AE10" s="338">
        <v>6.022631672016221E-3</v>
      </c>
      <c r="AF10" s="339">
        <v>255.47649999999999</v>
      </c>
    </row>
    <row r="11" spans="1:32" ht="15.75" thickBot="1" x14ac:dyDescent="0.3">
      <c r="A11" s="231" t="s">
        <v>120</v>
      </c>
      <c r="B11" s="233" t="s">
        <v>171</v>
      </c>
      <c r="C11" s="233" t="s">
        <v>171</v>
      </c>
      <c r="D11" s="233" t="s">
        <v>171</v>
      </c>
      <c r="E11" s="233">
        <v>333.66609999999997</v>
      </c>
      <c r="F11" s="233" t="s">
        <v>171</v>
      </c>
      <c r="G11" s="233" t="s">
        <v>171</v>
      </c>
      <c r="H11" s="233">
        <v>360.53</v>
      </c>
      <c r="I11" s="233" t="s">
        <v>171</v>
      </c>
      <c r="J11" s="233">
        <v>326.86</v>
      </c>
      <c r="K11" s="233" t="s">
        <v>171</v>
      </c>
      <c r="L11" s="233" t="s">
        <v>171</v>
      </c>
      <c r="M11" s="233" t="s">
        <v>171</v>
      </c>
      <c r="N11" s="233" t="s">
        <v>171</v>
      </c>
      <c r="O11" s="233" t="s">
        <v>171</v>
      </c>
      <c r="P11" s="233" t="s">
        <v>171</v>
      </c>
      <c r="Q11" s="233" t="s">
        <v>171</v>
      </c>
      <c r="R11" s="233" t="s">
        <v>171</v>
      </c>
      <c r="S11" s="233" t="s">
        <v>171</v>
      </c>
      <c r="T11" s="233">
        <v>250</v>
      </c>
      <c r="U11" s="233" t="s">
        <v>171</v>
      </c>
      <c r="V11" s="233" t="s">
        <v>171</v>
      </c>
      <c r="W11" s="233">
        <v>333.3</v>
      </c>
      <c r="X11" s="233">
        <v>277.93239999999997</v>
      </c>
      <c r="Y11" s="233" t="s">
        <v>171</v>
      </c>
      <c r="Z11" s="233" t="s">
        <v>170</v>
      </c>
      <c r="AA11" s="233" t="s">
        <v>171</v>
      </c>
      <c r="AB11" s="233">
        <v>487.95679999999999</v>
      </c>
      <c r="AC11" s="234">
        <v>303.46109999999999</v>
      </c>
      <c r="AD11" s="337">
        <v>2.022199999999998</v>
      </c>
      <c r="AE11" s="338">
        <v>6.7084905100172065E-3</v>
      </c>
      <c r="AF11" s="339">
        <v>262.89299999999997</v>
      </c>
    </row>
    <row r="12" spans="1:32" ht="15.75" thickBot="1" x14ac:dyDescent="0.3">
      <c r="A12" s="237" t="s">
        <v>121</v>
      </c>
      <c r="B12" s="238" t="s">
        <v>171</v>
      </c>
      <c r="C12" s="238" t="s">
        <v>171</v>
      </c>
      <c r="D12" s="238" t="s">
        <v>170</v>
      </c>
      <c r="E12" s="238">
        <v>334.64060000000001</v>
      </c>
      <c r="F12" s="238">
        <v>258.45</v>
      </c>
      <c r="G12" s="238" t="s">
        <v>170</v>
      </c>
      <c r="H12" s="238">
        <v>353.94819999999999</v>
      </c>
      <c r="I12" s="238">
        <v>476.33</v>
      </c>
      <c r="J12" s="238">
        <v>353.03500000000003</v>
      </c>
      <c r="K12" s="238" t="s">
        <v>171</v>
      </c>
      <c r="L12" s="238" t="s">
        <v>171</v>
      </c>
      <c r="M12" s="238">
        <v>448.08620000000002</v>
      </c>
      <c r="N12" s="238" t="s">
        <v>171</v>
      </c>
      <c r="O12" s="238">
        <v>178.87</v>
      </c>
      <c r="P12" s="238" t="s">
        <v>170</v>
      </c>
      <c r="Q12" s="238">
        <v>640</v>
      </c>
      <c r="R12" s="238" t="s">
        <v>171</v>
      </c>
      <c r="S12" s="238">
        <v>356.54</v>
      </c>
      <c r="T12" s="238">
        <v>257.3981</v>
      </c>
      <c r="U12" s="238">
        <v>476.94</v>
      </c>
      <c r="V12" s="238">
        <v>272.21170000000001</v>
      </c>
      <c r="W12" s="238">
        <v>338.92770000000002</v>
      </c>
      <c r="X12" s="238">
        <v>281.79169999999999</v>
      </c>
      <c r="Y12" s="238" t="s">
        <v>171</v>
      </c>
      <c r="Z12" s="238" t="s">
        <v>170</v>
      </c>
      <c r="AA12" s="238" t="s">
        <v>171</v>
      </c>
      <c r="AB12" s="238">
        <v>448.45339999999999</v>
      </c>
      <c r="AC12" s="239">
        <v>336.68279999999999</v>
      </c>
      <c r="AD12" s="343">
        <v>3.5659999999999741</v>
      </c>
      <c r="AE12" s="344">
        <v>1.0704953938078132E-2</v>
      </c>
      <c r="AF12" s="345">
        <v>258.32240000000002</v>
      </c>
    </row>
    <row r="13" spans="1:32" x14ac:dyDescent="0.25">
      <c r="A13" s="240" t="s">
        <v>122</v>
      </c>
      <c r="B13" s="232">
        <v>358.83</v>
      </c>
      <c r="C13" s="232" t="s">
        <v>171</v>
      </c>
      <c r="D13" s="232">
        <v>319.54149999999998</v>
      </c>
      <c r="E13" s="232">
        <v>334.06920000000002</v>
      </c>
      <c r="F13" s="232">
        <v>381.41</v>
      </c>
      <c r="G13" s="232" t="s">
        <v>170</v>
      </c>
      <c r="H13" s="232">
        <v>352.47</v>
      </c>
      <c r="I13" s="232">
        <v>470</v>
      </c>
      <c r="J13" s="232">
        <v>342.75</v>
      </c>
      <c r="K13" s="232">
        <v>393</v>
      </c>
      <c r="L13" s="232">
        <v>323.2373</v>
      </c>
      <c r="M13" s="232">
        <v>403.31</v>
      </c>
      <c r="N13" s="232" t="s">
        <v>171</v>
      </c>
      <c r="O13" s="232" t="s">
        <v>171</v>
      </c>
      <c r="P13" s="232">
        <v>275.93</v>
      </c>
      <c r="Q13" s="232">
        <v>410.52</v>
      </c>
      <c r="R13" s="232" t="s">
        <v>171</v>
      </c>
      <c r="S13" s="232" t="s">
        <v>171</v>
      </c>
      <c r="T13" s="232">
        <v>352</v>
      </c>
      <c r="U13" s="232">
        <v>385.63</v>
      </c>
      <c r="V13" s="232">
        <v>299.66370000000001</v>
      </c>
      <c r="W13" s="232">
        <v>371.12</v>
      </c>
      <c r="X13" s="232">
        <v>330.85239999999999</v>
      </c>
      <c r="Y13" s="232">
        <v>316.29000000000002</v>
      </c>
      <c r="Z13" s="232" t="s">
        <v>171</v>
      </c>
      <c r="AA13" s="232">
        <v>415.75</v>
      </c>
      <c r="AB13" s="232">
        <v>427.46870000000001</v>
      </c>
      <c r="AC13" s="234">
        <v>379.79390000000001</v>
      </c>
      <c r="AD13" s="337">
        <v>-2.4515999999999849</v>
      </c>
      <c r="AE13" s="346">
        <v>-6.4136791669228144E-3</v>
      </c>
      <c r="AF13" s="347">
        <v>405.54640000000001</v>
      </c>
    </row>
    <row r="14" spans="1:32" x14ac:dyDescent="0.25">
      <c r="A14" s="240" t="s">
        <v>123</v>
      </c>
      <c r="B14" s="233">
        <v>343.14</v>
      </c>
      <c r="C14" s="233" t="s">
        <v>171</v>
      </c>
      <c r="D14" s="233">
        <v>316.56849999999997</v>
      </c>
      <c r="E14" s="233">
        <v>330.3066</v>
      </c>
      <c r="F14" s="233">
        <v>379.66</v>
      </c>
      <c r="G14" s="233" t="s">
        <v>170</v>
      </c>
      <c r="H14" s="233">
        <v>354.32</v>
      </c>
      <c r="I14" s="233">
        <v>470.27</v>
      </c>
      <c r="J14" s="233">
        <v>342.13</v>
      </c>
      <c r="K14" s="233">
        <v>375</v>
      </c>
      <c r="L14" s="233">
        <v>331.02140000000003</v>
      </c>
      <c r="M14" s="233">
        <v>384.85</v>
      </c>
      <c r="N14" s="233" t="s">
        <v>171</v>
      </c>
      <c r="O14" s="233" t="s">
        <v>171</v>
      </c>
      <c r="P14" s="233">
        <v>272</v>
      </c>
      <c r="Q14" s="233">
        <v>378.6</v>
      </c>
      <c r="R14" s="233" t="s">
        <v>171</v>
      </c>
      <c r="S14" s="233" t="s">
        <v>171</v>
      </c>
      <c r="T14" s="233">
        <v>329</v>
      </c>
      <c r="U14" s="233">
        <v>391.53</v>
      </c>
      <c r="V14" s="233">
        <v>297.9151</v>
      </c>
      <c r="W14" s="233">
        <v>368.6</v>
      </c>
      <c r="X14" s="233" t="s">
        <v>171</v>
      </c>
      <c r="Y14" s="233">
        <v>317.27</v>
      </c>
      <c r="Z14" s="233" t="s">
        <v>171</v>
      </c>
      <c r="AA14" s="233">
        <v>393.39</v>
      </c>
      <c r="AB14" s="233">
        <v>440.97480000000002</v>
      </c>
      <c r="AC14" s="234">
        <v>369.22570000000002</v>
      </c>
      <c r="AD14" s="337">
        <v>0.90489999999999782</v>
      </c>
      <c r="AE14" s="346">
        <v>2.4568256802222077E-3</v>
      </c>
      <c r="AF14" s="339">
        <v>405.81119999999999</v>
      </c>
    </row>
    <row r="15" spans="1:32" x14ac:dyDescent="0.25">
      <c r="A15" s="240" t="s">
        <v>124</v>
      </c>
      <c r="B15" s="233">
        <v>321.48</v>
      </c>
      <c r="C15" s="233" t="s">
        <v>171</v>
      </c>
      <c r="D15" s="233">
        <v>309.08100000000002</v>
      </c>
      <c r="E15" s="233">
        <v>323.9907</v>
      </c>
      <c r="F15" s="233">
        <v>375.42</v>
      </c>
      <c r="G15" s="233" t="s">
        <v>170</v>
      </c>
      <c r="H15" s="233">
        <v>344.47</v>
      </c>
      <c r="I15" s="233">
        <v>445.22</v>
      </c>
      <c r="J15" s="233">
        <v>332.97</v>
      </c>
      <c r="K15" s="233">
        <v>364</v>
      </c>
      <c r="L15" s="233">
        <v>325.6121</v>
      </c>
      <c r="M15" s="233">
        <v>361.11</v>
      </c>
      <c r="N15" s="233" t="s">
        <v>171</v>
      </c>
      <c r="O15" s="233">
        <v>240.8</v>
      </c>
      <c r="P15" s="233">
        <v>259.89</v>
      </c>
      <c r="Q15" s="233">
        <v>369.82</v>
      </c>
      <c r="R15" s="233" t="s">
        <v>171</v>
      </c>
      <c r="S15" s="233">
        <v>356.54</v>
      </c>
      <c r="T15" s="233">
        <v>291</v>
      </c>
      <c r="U15" s="233">
        <v>368.53</v>
      </c>
      <c r="V15" s="233">
        <v>294.41800000000001</v>
      </c>
      <c r="W15" s="233">
        <v>360</v>
      </c>
      <c r="X15" s="233">
        <v>307.03429999999997</v>
      </c>
      <c r="Y15" s="233">
        <v>310.67</v>
      </c>
      <c r="Z15" s="233">
        <v>340.35</v>
      </c>
      <c r="AA15" s="233">
        <v>384.76</v>
      </c>
      <c r="AB15" s="233">
        <v>421.77679999999998</v>
      </c>
      <c r="AC15" s="234">
        <v>353.3501</v>
      </c>
      <c r="AD15" s="337">
        <v>1.0964000000000169</v>
      </c>
      <c r="AE15" s="346">
        <v>3.1125294070721843E-3</v>
      </c>
      <c r="AF15" s="339">
        <v>397.96679999999998</v>
      </c>
    </row>
    <row r="16" spans="1:32" x14ac:dyDescent="0.25">
      <c r="A16" s="241" t="s">
        <v>125</v>
      </c>
      <c r="B16" s="235">
        <v>297.43</v>
      </c>
      <c r="C16" s="235" t="s">
        <v>171</v>
      </c>
      <c r="D16" s="235">
        <v>310.18209999999999</v>
      </c>
      <c r="E16" s="235">
        <v>327.08150000000001</v>
      </c>
      <c r="F16" s="235">
        <v>371.21</v>
      </c>
      <c r="G16" s="235" t="s">
        <v>170</v>
      </c>
      <c r="H16" s="235">
        <v>345.76</v>
      </c>
      <c r="I16" s="235">
        <v>420.7</v>
      </c>
      <c r="J16" s="235">
        <v>333.23</v>
      </c>
      <c r="K16" s="235">
        <v>356</v>
      </c>
      <c r="L16" s="235">
        <v>328.3827</v>
      </c>
      <c r="M16" s="235">
        <v>354.89</v>
      </c>
      <c r="N16" s="235" t="s">
        <v>171</v>
      </c>
      <c r="O16" s="235">
        <v>221.82</v>
      </c>
      <c r="P16" s="235">
        <v>263.32</v>
      </c>
      <c r="Q16" s="235">
        <v>347.74</v>
      </c>
      <c r="R16" s="235" t="s">
        <v>171</v>
      </c>
      <c r="S16" s="235" t="s">
        <v>171</v>
      </c>
      <c r="T16" s="235">
        <v>274</v>
      </c>
      <c r="U16" s="235">
        <v>375.4</v>
      </c>
      <c r="V16" s="235">
        <v>292.45080000000002</v>
      </c>
      <c r="W16" s="235">
        <v>360.51</v>
      </c>
      <c r="X16" s="235">
        <v>335.45519999999999</v>
      </c>
      <c r="Y16" s="235">
        <v>310.35000000000002</v>
      </c>
      <c r="Z16" s="235">
        <v>356.82</v>
      </c>
      <c r="AA16" s="235">
        <v>373.35</v>
      </c>
      <c r="AB16" s="235">
        <v>432.29230000000001</v>
      </c>
      <c r="AC16" s="236">
        <v>352.38740000000001</v>
      </c>
      <c r="AD16" s="348">
        <v>-0.55349999999998545</v>
      </c>
      <c r="AE16" s="349">
        <v>-1.5682512284633798E-3</v>
      </c>
      <c r="AF16" s="342">
        <v>395.7029</v>
      </c>
    </row>
    <row r="17" spans="1:32" x14ac:dyDescent="0.25">
      <c r="A17" s="240" t="s">
        <v>126</v>
      </c>
      <c r="B17" s="233">
        <v>286.37</v>
      </c>
      <c r="C17" s="233" t="s">
        <v>171</v>
      </c>
      <c r="D17" s="233">
        <v>291.5</v>
      </c>
      <c r="E17" s="233">
        <v>296.9803</v>
      </c>
      <c r="F17" s="233">
        <v>335.77</v>
      </c>
      <c r="G17" s="233">
        <v>249.68</v>
      </c>
      <c r="H17" s="233">
        <v>325.17</v>
      </c>
      <c r="I17" s="233">
        <v>462.86</v>
      </c>
      <c r="J17" s="233">
        <v>300.19</v>
      </c>
      <c r="K17" s="233">
        <v>314</v>
      </c>
      <c r="L17" s="233">
        <v>321.91789999999997</v>
      </c>
      <c r="M17" s="233">
        <v>322.16000000000003</v>
      </c>
      <c r="N17" s="233">
        <v>341</v>
      </c>
      <c r="O17" s="233">
        <v>225.44</v>
      </c>
      <c r="P17" s="233">
        <v>245.94</v>
      </c>
      <c r="Q17" s="233">
        <v>314.64</v>
      </c>
      <c r="R17" s="233">
        <v>211.2432</v>
      </c>
      <c r="S17" s="233">
        <v>371.39</v>
      </c>
      <c r="T17" s="233">
        <v>267</v>
      </c>
      <c r="U17" s="233">
        <v>318.7</v>
      </c>
      <c r="V17" s="233">
        <v>286.54930000000002</v>
      </c>
      <c r="W17" s="233">
        <v>328.49</v>
      </c>
      <c r="X17" s="233">
        <v>295.49650000000003</v>
      </c>
      <c r="Y17" s="233">
        <v>286.95999999999998</v>
      </c>
      <c r="Z17" s="233">
        <v>298.05</v>
      </c>
      <c r="AA17" s="233">
        <v>343.77</v>
      </c>
      <c r="AB17" s="233">
        <v>411.74369999999999</v>
      </c>
      <c r="AC17" s="234">
        <v>316.36590000000001</v>
      </c>
      <c r="AD17" s="337">
        <v>0.76240000000001373</v>
      </c>
      <c r="AE17" s="346">
        <v>2.4156893063607132E-3</v>
      </c>
      <c r="AF17" s="339">
        <v>363.11279999999999</v>
      </c>
    </row>
    <row r="18" spans="1:32" ht="15.75" thickBot="1" x14ac:dyDescent="0.3">
      <c r="A18" s="240" t="s">
        <v>127</v>
      </c>
      <c r="B18" s="233">
        <v>272.17</v>
      </c>
      <c r="C18" s="233" t="s">
        <v>171</v>
      </c>
      <c r="D18" s="233">
        <v>295.06020000000001</v>
      </c>
      <c r="E18" s="233">
        <v>306.5213</v>
      </c>
      <c r="F18" s="233">
        <v>340.32</v>
      </c>
      <c r="G18" s="233">
        <v>256.77</v>
      </c>
      <c r="H18" s="233">
        <v>327.89</v>
      </c>
      <c r="I18" s="233" t="s">
        <v>171</v>
      </c>
      <c r="J18" s="233">
        <v>301.42</v>
      </c>
      <c r="K18" s="233">
        <v>314</v>
      </c>
      <c r="L18" s="233">
        <v>326.00790000000001</v>
      </c>
      <c r="M18" s="233">
        <v>317.68</v>
      </c>
      <c r="N18" s="233">
        <v>340</v>
      </c>
      <c r="O18" s="233">
        <v>221.03</v>
      </c>
      <c r="P18" s="233">
        <v>260.20999999999998</v>
      </c>
      <c r="Q18" s="233">
        <v>310.64</v>
      </c>
      <c r="R18" s="233" t="s">
        <v>171</v>
      </c>
      <c r="S18" s="233">
        <v>356.54</v>
      </c>
      <c r="T18" s="233">
        <v>267</v>
      </c>
      <c r="U18" s="233">
        <v>328.57</v>
      </c>
      <c r="V18" s="233">
        <v>285.01929999999999</v>
      </c>
      <c r="W18" s="233">
        <v>344.43</v>
      </c>
      <c r="X18" s="233">
        <v>300.07060000000001</v>
      </c>
      <c r="Y18" s="233">
        <v>298.51</v>
      </c>
      <c r="Z18" s="233">
        <v>326.22000000000003</v>
      </c>
      <c r="AA18" s="233">
        <v>351.37</v>
      </c>
      <c r="AB18" s="233">
        <v>419.4615</v>
      </c>
      <c r="AC18" s="234">
        <v>325.88740000000001</v>
      </c>
      <c r="AD18" s="337">
        <v>-0.51939999999996189</v>
      </c>
      <c r="AE18" s="346">
        <v>-1.5912658682354364E-3</v>
      </c>
      <c r="AF18" s="339">
        <v>370.4495</v>
      </c>
    </row>
    <row r="19" spans="1:32" ht="15.75" thickBot="1" x14ac:dyDescent="0.3">
      <c r="A19" s="237" t="s">
        <v>128</v>
      </c>
      <c r="B19" s="238">
        <v>347.91269999999997</v>
      </c>
      <c r="C19" s="238" t="s">
        <v>171</v>
      </c>
      <c r="D19" s="238">
        <v>307.45800000000003</v>
      </c>
      <c r="E19" s="238">
        <v>315.57459999999998</v>
      </c>
      <c r="F19" s="238">
        <v>369.1293</v>
      </c>
      <c r="G19" s="238" t="s">
        <v>170</v>
      </c>
      <c r="H19" s="238">
        <v>344.70310000000001</v>
      </c>
      <c r="I19" s="238">
        <v>453.47289999999998</v>
      </c>
      <c r="J19" s="238">
        <v>334.92340000000002</v>
      </c>
      <c r="K19" s="238">
        <v>365.00880000000001</v>
      </c>
      <c r="L19" s="238">
        <v>327.08909999999997</v>
      </c>
      <c r="M19" s="238">
        <v>394.14019999999999</v>
      </c>
      <c r="N19" s="238">
        <v>340.93689999999998</v>
      </c>
      <c r="O19" s="238">
        <v>228.50239999999999</v>
      </c>
      <c r="P19" s="238">
        <v>256.14850000000001</v>
      </c>
      <c r="Q19" s="238">
        <v>383.44</v>
      </c>
      <c r="R19" s="238">
        <v>211.2432</v>
      </c>
      <c r="S19" s="238">
        <v>366.76729999999998</v>
      </c>
      <c r="T19" s="238">
        <v>319.834</v>
      </c>
      <c r="U19" s="238">
        <v>379.47109999999998</v>
      </c>
      <c r="V19" s="238">
        <v>289.50319999999999</v>
      </c>
      <c r="W19" s="238">
        <v>359.46609999999998</v>
      </c>
      <c r="X19" s="238">
        <v>301.2022</v>
      </c>
      <c r="Y19" s="238">
        <v>308.7715</v>
      </c>
      <c r="Z19" s="238">
        <v>323.16050000000001</v>
      </c>
      <c r="AA19" s="238">
        <v>356.21629999999999</v>
      </c>
      <c r="AB19" s="238">
        <v>422.79629999999997</v>
      </c>
      <c r="AC19" s="239">
        <v>353.85610000000003</v>
      </c>
      <c r="AD19" s="350">
        <v>-0.27849999999995134</v>
      </c>
      <c r="AE19" s="351">
        <v>-7.8642414494367596E-4</v>
      </c>
      <c r="AF19" s="345">
        <v>389.67540000000002</v>
      </c>
    </row>
    <row r="20" spans="1:32" ht="15.75" thickBot="1" x14ac:dyDescent="0.3">
      <c r="A20" s="240" t="s">
        <v>129</v>
      </c>
      <c r="B20" s="232" t="s">
        <v>171</v>
      </c>
      <c r="C20" s="232" t="s">
        <v>171</v>
      </c>
      <c r="D20" s="232">
        <v>301.77699999999999</v>
      </c>
      <c r="E20" s="232" t="s">
        <v>171</v>
      </c>
      <c r="F20" s="232">
        <v>309.3</v>
      </c>
      <c r="G20" s="232" t="s">
        <v>170</v>
      </c>
      <c r="H20" s="232">
        <v>266.89999999999998</v>
      </c>
      <c r="I20" s="232" t="s">
        <v>171</v>
      </c>
      <c r="J20" s="232" t="s">
        <v>171</v>
      </c>
      <c r="K20" s="232">
        <v>294</v>
      </c>
      <c r="L20" s="232" t="s">
        <v>171</v>
      </c>
      <c r="M20" s="232">
        <v>316.89999999999998</v>
      </c>
      <c r="N20" s="232" t="s">
        <v>171</v>
      </c>
      <c r="O20" s="232" t="s">
        <v>171</v>
      </c>
      <c r="P20" s="232">
        <v>253.19</v>
      </c>
      <c r="Q20" s="232" t="s">
        <v>171</v>
      </c>
      <c r="R20" s="232" t="s">
        <v>171</v>
      </c>
      <c r="S20" s="232" t="s">
        <v>171</v>
      </c>
      <c r="T20" s="232" t="s">
        <v>171</v>
      </c>
      <c r="U20" s="232">
        <v>285.14</v>
      </c>
      <c r="V20" s="232">
        <v>290.92079999999999</v>
      </c>
      <c r="W20" s="232">
        <v>246.51</v>
      </c>
      <c r="X20" s="232">
        <v>280.40609999999998</v>
      </c>
      <c r="Y20" s="232">
        <v>301.2</v>
      </c>
      <c r="Z20" s="232">
        <v>323.73</v>
      </c>
      <c r="AA20" s="232" t="s">
        <v>171</v>
      </c>
      <c r="AB20" s="232">
        <v>393.99279999999999</v>
      </c>
      <c r="AC20" s="234">
        <v>291.70580000000001</v>
      </c>
      <c r="AD20" s="337">
        <v>-0.59819999999996298</v>
      </c>
      <c r="AE20" s="346">
        <v>-2.0464995347307946E-3</v>
      </c>
      <c r="AF20" s="347" t="s">
        <v>171</v>
      </c>
    </row>
    <row r="21" spans="1:32" ht="15.75" thickBot="1" x14ac:dyDescent="0.3">
      <c r="A21" s="237" t="s">
        <v>130</v>
      </c>
      <c r="B21" s="238" t="s">
        <v>171</v>
      </c>
      <c r="C21" s="238" t="s">
        <v>171</v>
      </c>
      <c r="D21" s="238">
        <v>301.77699999999999</v>
      </c>
      <c r="E21" s="238" t="s">
        <v>171</v>
      </c>
      <c r="F21" s="238">
        <v>309.3</v>
      </c>
      <c r="G21" s="238" t="s">
        <v>170</v>
      </c>
      <c r="H21" s="238">
        <v>266.89999999999998</v>
      </c>
      <c r="I21" s="238" t="s">
        <v>171</v>
      </c>
      <c r="J21" s="238" t="s">
        <v>171</v>
      </c>
      <c r="K21" s="238">
        <v>294</v>
      </c>
      <c r="L21" s="238" t="s">
        <v>171</v>
      </c>
      <c r="M21" s="238">
        <v>316.89999999999998</v>
      </c>
      <c r="N21" s="238" t="s">
        <v>171</v>
      </c>
      <c r="O21" s="238" t="s">
        <v>171</v>
      </c>
      <c r="P21" s="238">
        <v>253.19</v>
      </c>
      <c r="Q21" s="238" t="s">
        <v>171</v>
      </c>
      <c r="R21" s="238" t="s">
        <v>171</v>
      </c>
      <c r="S21" s="238" t="s">
        <v>171</v>
      </c>
      <c r="T21" s="238" t="s">
        <v>171</v>
      </c>
      <c r="U21" s="238">
        <v>285.14</v>
      </c>
      <c r="V21" s="238">
        <v>290.92079999999999</v>
      </c>
      <c r="W21" s="238">
        <v>246.51</v>
      </c>
      <c r="X21" s="238">
        <v>280.40609999999998</v>
      </c>
      <c r="Y21" s="238">
        <v>301.2</v>
      </c>
      <c r="Z21" s="238">
        <v>323.73</v>
      </c>
      <c r="AA21" s="238" t="s">
        <v>171</v>
      </c>
      <c r="AB21" s="238">
        <v>393.99279999999999</v>
      </c>
      <c r="AC21" s="239">
        <v>291.70580000000001</v>
      </c>
      <c r="AD21" s="350">
        <v>-0.59819999999996298</v>
      </c>
      <c r="AE21" s="351">
        <v>-2.0464995347307946E-3</v>
      </c>
      <c r="AF21" s="345" t="s">
        <v>171</v>
      </c>
    </row>
    <row r="22" spans="1:32" x14ac:dyDescent="0.25">
      <c r="A22" s="240" t="s">
        <v>131</v>
      </c>
      <c r="B22" s="232" t="s">
        <v>171</v>
      </c>
      <c r="C22" s="232" t="s">
        <v>171</v>
      </c>
      <c r="D22" s="232" t="s">
        <v>171</v>
      </c>
      <c r="E22" s="232" t="s">
        <v>171</v>
      </c>
      <c r="F22" s="232" t="s">
        <v>171</v>
      </c>
      <c r="G22" s="232" t="s">
        <v>171</v>
      </c>
      <c r="H22" s="232">
        <v>366.54</v>
      </c>
      <c r="I22" s="232" t="s">
        <v>171</v>
      </c>
      <c r="J22" s="232" t="s">
        <v>171</v>
      </c>
      <c r="K22" s="232" t="s">
        <v>171</v>
      </c>
      <c r="L22" s="232" t="s">
        <v>171</v>
      </c>
      <c r="M22" s="232" t="s">
        <v>171</v>
      </c>
      <c r="N22" s="232" t="s">
        <v>171</v>
      </c>
      <c r="O22" s="232" t="s">
        <v>171</v>
      </c>
      <c r="P22" s="232" t="s">
        <v>171</v>
      </c>
      <c r="Q22" s="232">
        <v>415</v>
      </c>
      <c r="R22" s="232" t="s">
        <v>171</v>
      </c>
      <c r="S22" s="232" t="s">
        <v>171</v>
      </c>
      <c r="T22" s="232" t="s">
        <v>171</v>
      </c>
      <c r="U22" s="232">
        <v>439.2</v>
      </c>
      <c r="V22" s="232" t="s">
        <v>171</v>
      </c>
      <c r="W22" s="232" t="s">
        <v>171</v>
      </c>
      <c r="X22" s="232" t="s">
        <v>171</v>
      </c>
      <c r="Y22" s="232" t="s">
        <v>171</v>
      </c>
      <c r="Z22" s="232" t="s">
        <v>171</v>
      </c>
      <c r="AA22" s="232" t="s">
        <v>171</v>
      </c>
      <c r="AB22" s="232" t="s">
        <v>171</v>
      </c>
      <c r="AC22" s="234">
        <v>377.26920000000001</v>
      </c>
      <c r="AD22" s="337">
        <v>0.68470000000002074</v>
      </c>
      <c r="AE22" s="346">
        <v>1.8181842322242403E-3</v>
      </c>
      <c r="AF22" s="347">
        <v>410.14879999999999</v>
      </c>
    </row>
    <row r="23" spans="1:32" x14ac:dyDescent="0.25">
      <c r="A23" s="240" t="s">
        <v>132</v>
      </c>
      <c r="B23" s="233" t="s">
        <v>171</v>
      </c>
      <c r="C23" s="233" t="s">
        <v>171</v>
      </c>
      <c r="D23" s="233" t="s">
        <v>171</v>
      </c>
      <c r="E23" s="233" t="s">
        <v>171</v>
      </c>
      <c r="F23" s="233">
        <v>444.79</v>
      </c>
      <c r="G23" s="233" t="s">
        <v>171</v>
      </c>
      <c r="H23" s="233">
        <v>371.53</v>
      </c>
      <c r="I23" s="233" t="s">
        <v>171</v>
      </c>
      <c r="J23" s="233" t="s">
        <v>171</v>
      </c>
      <c r="K23" s="233">
        <v>416</v>
      </c>
      <c r="L23" s="233" t="s">
        <v>171</v>
      </c>
      <c r="M23" s="233" t="s">
        <v>171</v>
      </c>
      <c r="N23" s="233" t="s">
        <v>171</v>
      </c>
      <c r="O23" s="233" t="s">
        <v>171</v>
      </c>
      <c r="P23" s="233" t="s">
        <v>171</v>
      </c>
      <c r="Q23" s="233" t="s">
        <v>171</v>
      </c>
      <c r="R23" s="233" t="s">
        <v>171</v>
      </c>
      <c r="S23" s="233" t="s">
        <v>171</v>
      </c>
      <c r="T23" s="233" t="s">
        <v>171</v>
      </c>
      <c r="U23" s="233">
        <v>443.69</v>
      </c>
      <c r="V23" s="233" t="s">
        <v>171</v>
      </c>
      <c r="W23" s="233" t="s">
        <v>171</v>
      </c>
      <c r="X23" s="233" t="s">
        <v>171</v>
      </c>
      <c r="Y23" s="233" t="s">
        <v>171</v>
      </c>
      <c r="Z23" s="233" t="s">
        <v>171</v>
      </c>
      <c r="AA23" s="233" t="s">
        <v>171</v>
      </c>
      <c r="AB23" s="233" t="s">
        <v>171</v>
      </c>
      <c r="AC23" s="234">
        <v>393.15780000000001</v>
      </c>
      <c r="AD23" s="337">
        <v>-0.77280000000001792</v>
      </c>
      <c r="AE23" s="346">
        <v>-1.9617668695958157E-3</v>
      </c>
      <c r="AF23" s="339">
        <v>414.70589999999999</v>
      </c>
    </row>
    <row r="24" spans="1:32" x14ac:dyDescent="0.25">
      <c r="A24" s="240" t="s">
        <v>133</v>
      </c>
      <c r="B24" s="233" t="s">
        <v>171</v>
      </c>
      <c r="C24" s="233" t="s">
        <v>171</v>
      </c>
      <c r="D24" s="233" t="s">
        <v>171</v>
      </c>
      <c r="E24" s="233" t="s">
        <v>171</v>
      </c>
      <c r="F24" s="233" t="s">
        <v>171</v>
      </c>
      <c r="G24" s="233" t="s">
        <v>171</v>
      </c>
      <c r="H24" s="233">
        <v>371.52</v>
      </c>
      <c r="I24" s="233" t="s">
        <v>171</v>
      </c>
      <c r="J24" s="233" t="s">
        <v>171</v>
      </c>
      <c r="K24" s="233" t="s">
        <v>171</v>
      </c>
      <c r="L24" s="233" t="s">
        <v>171</v>
      </c>
      <c r="M24" s="233" t="s">
        <v>171</v>
      </c>
      <c r="N24" s="233" t="s">
        <v>171</v>
      </c>
      <c r="O24" s="233" t="s">
        <v>171</v>
      </c>
      <c r="P24" s="233" t="s">
        <v>171</v>
      </c>
      <c r="Q24" s="233" t="s">
        <v>171</v>
      </c>
      <c r="R24" s="233" t="s">
        <v>171</v>
      </c>
      <c r="S24" s="233" t="s">
        <v>171</v>
      </c>
      <c r="T24" s="233" t="s">
        <v>171</v>
      </c>
      <c r="U24" s="233">
        <v>449.55</v>
      </c>
      <c r="V24" s="233" t="s">
        <v>171</v>
      </c>
      <c r="W24" s="233" t="s">
        <v>171</v>
      </c>
      <c r="X24" s="233" t="s">
        <v>171</v>
      </c>
      <c r="Y24" s="233" t="s">
        <v>171</v>
      </c>
      <c r="Z24" s="233" t="s">
        <v>171</v>
      </c>
      <c r="AA24" s="233" t="s">
        <v>171</v>
      </c>
      <c r="AB24" s="233" t="s">
        <v>171</v>
      </c>
      <c r="AC24" s="234">
        <v>378.21809999999999</v>
      </c>
      <c r="AD24" s="337">
        <v>0.48869999999999436</v>
      </c>
      <c r="AE24" s="346">
        <v>1.2937833274295762E-3</v>
      </c>
      <c r="AF24" s="339">
        <v>415.56830000000002</v>
      </c>
    </row>
    <row r="25" spans="1:32" x14ac:dyDescent="0.25">
      <c r="A25" s="241" t="s">
        <v>134</v>
      </c>
      <c r="B25" s="235" t="s">
        <v>171</v>
      </c>
      <c r="C25" s="235" t="s">
        <v>171</v>
      </c>
      <c r="D25" s="235" t="s">
        <v>171</v>
      </c>
      <c r="E25" s="235">
        <v>339.5788</v>
      </c>
      <c r="F25" s="235">
        <v>419.34</v>
      </c>
      <c r="G25" s="235" t="s">
        <v>171</v>
      </c>
      <c r="H25" s="235">
        <v>361.33</v>
      </c>
      <c r="I25" s="235" t="s">
        <v>171</v>
      </c>
      <c r="J25" s="235" t="s">
        <v>171</v>
      </c>
      <c r="K25" s="235">
        <v>373</v>
      </c>
      <c r="L25" s="235" t="s">
        <v>171</v>
      </c>
      <c r="M25" s="235" t="s">
        <v>171</v>
      </c>
      <c r="N25" s="235" t="s">
        <v>171</v>
      </c>
      <c r="O25" s="235" t="s">
        <v>171</v>
      </c>
      <c r="P25" s="235" t="s">
        <v>171</v>
      </c>
      <c r="Q25" s="235">
        <v>441.92</v>
      </c>
      <c r="R25" s="235" t="s">
        <v>171</v>
      </c>
      <c r="S25" s="235" t="s">
        <v>171</v>
      </c>
      <c r="T25" s="235" t="s">
        <v>171</v>
      </c>
      <c r="U25" s="235">
        <v>417.9</v>
      </c>
      <c r="V25" s="235" t="s">
        <v>171</v>
      </c>
      <c r="W25" s="235">
        <v>300</v>
      </c>
      <c r="X25" s="235">
        <v>281.85219999999998</v>
      </c>
      <c r="Y25" s="235" t="s">
        <v>171</v>
      </c>
      <c r="Z25" s="235" t="s">
        <v>170</v>
      </c>
      <c r="AA25" s="235" t="s">
        <v>171</v>
      </c>
      <c r="AB25" s="235">
        <v>437.11590000000001</v>
      </c>
      <c r="AC25" s="236">
        <v>369.28890000000001</v>
      </c>
      <c r="AD25" s="348">
        <v>2.8754999999999882</v>
      </c>
      <c r="AE25" s="349">
        <v>7.8476933430928764E-3</v>
      </c>
      <c r="AF25" s="342">
        <v>409.35969999999998</v>
      </c>
    </row>
    <row r="26" spans="1:32" x14ac:dyDescent="0.25">
      <c r="A26" s="240" t="s">
        <v>135</v>
      </c>
      <c r="B26" s="233" t="s">
        <v>171</v>
      </c>
      <c r="C26" s="233" t="s">
        <v>171</v>
      </c>
      <c r="D26" s="233" t="s">
        <v>171</v>
      </c>
      <c r="E26" s="233" t="s">
        <v>171</v>
      </c>
      <c r="F26" s="233" t="s">
        <v>171</v>
      </c>
      <c r="G26" s="233" t="s">
        <v>171</v>
      </c>
      <c r="H26" s="233">
        <v>360.66</v>
      </c>
      <c r="I26" s="233" t="s">
        <v>171</v>
      </c>
      <c r="J26" s="233" t="s">
        <v>171</v>
      </c>
      <c r="K26" s="233" t="s">
        <v>171</v>
      </c>
      <c r="L26" s="233" t="s">
        <v>171</v>
      </c>
      <c r="M26" s="233" t="s">
        <v>171</v>
      </c>
      <c r="N26" s="233" t="s">
        <v>171</v>
      </c>
      <c r="O26" s="233" t="s">
        <v>171</v>
      </c>
      <c r="P26" s="233" t="s">
        <v>171</v>
      </c>
      <c r="Q26" s="233" t="s">
        <v>171</v>
      </c>
      <c r="R26" s="233" t="s">
        <v>171</v>
      </c>
      <c r="S26" s="233" t="s">
        <v>171</v>
      </c>
      <c r="T26" s="233" t="s">
        <v>171</v>
      </c>
      <c r="U26" s="233">
        <v>424.07</v>
      </c>
      <c r="V26" s="233" t="s">
        <v>171</v>
      </c>
      <c r="W26" s="233" t="s">
        <v>171</v>
      </c>
      <c r="X26" s="233" t="s">
        <v>171</v>
      </c>
      <c r="Y26" s="233" t="s">
        <v>171</v>
      </c>
      <c r="Z26" s="233" t="s">
        <v>171</v>
      </c>
      <c r="AA26" s="233" t="s">
        <v>171</v>
      </c>
      <c r="AB26" s="233">
        <v>415.12020000000001</v>
      </c>
      <c r="AC26" s="234">
        <v>362.29250000000002</v>
      </c>
      <c r="AD26" s="337">
        <v>2.154200000000003</v>
      </c>
      <c r="AE26" s="346">
        <v>5.981590961028127E-3</v>
      </c>
      <c r="AF26" s="339">
        <v>412.76889999999997</v>
      </c>
    </row>
    <row r="27" spans="1:32" x14ac:dyDescent="0.25">
      <c r="A27" s="240" t="s">
        <v>136</v>
      </c>
      <c r="B27" s="232" t="s">
        <v>171</v>
      </c>
      <c r="C27" s="232" t="s">
        <v>171</v>
      </c>
      <c r="D27" s="232" t="s">
        <v>170</v>
      </c>
      <c r="E27" s="232">
        <v>349.3886</v>
      </c>
      <c r="F27" s="232">
        <v>283.38</v>
      </c>
      <c r="G27" s="232" t="s">
        <v>170</v>
      </c>
      <c r="H27" s="232">
        <v>340.87</v>
      </c>
      <c r="I27" s="232" t="s">
        <v>171</v>
      </c>
      <c r="J27" s="232" t="s">
        <v>171</v>
      </c>
      <c r="K27" s="232">
        <v>321</v>
      </c>
      <c r="L27" s="232" t="s">
        <v>171</v>
      </c>
      <c r="M27" s="232" t="s">
        <v>171</v>
      </c>
      <c r="N27" s="232" t="s">
        <v>171</v>
      </c>
      <c r="O27" s="232" t="s">
        <v>171</v>
      </c>
      <c r="P27" s="232" t="s">
        <v>171</v>
      </c>
      <c r="Q27" s="232">
        <v>315.68</v>
      </c>
      <c r="R27" s="232" t="s">
        <v>171</v>
      </c>
      <c r="S27" s="232" t="s">
        <v>171</v>
      </c>
      <c r="T27" s="232" t="s">
        <v>171</v>
      </c>
      <c r="U27" s="232" t="s">
        <v>171</v>
      </c>
      <c r="V27" s="232" t="s">
        <v>171</v>
      </c>
      <c r="W27" s="232" t="s">
        <v>171</v>
      </c>
      <c r="X27" s="232">
        <v>266.91969999999998</v>
      </c>
      <c r="Y27" s="232" t="s">
        <v>171</v>
      </c>
      <c r="Z27" s="232" t="s">
        <v>170</v>
      </c>
      <c r="AA27" s="232" t="s">
        <v>171</v>
      </c>
      <c r="AB27" s="232">
        <v>421.77679999999998</v>
      </c>
      <c r="AC27" s="234">
        <v>340.48160000000001</v>
      </c>
      <c r="AD27" s="337">
        <v>-1.4999999999645297E-3</v>
      </c>
      <c r="AE27" s="346">
        <v>-4.4055050014701891E-6</v>
      </c>
      <c r="AF27" s="347">
        <v>389.43419999999998</v>
      </c>
    </row>
    <row r="28" spans="1:32" ht="15.75" thickBot="1" x14ac:dyDescent="0.3">
      <c r="A28" s="240" t="s">
        <v>137</v>
      </c>
      <c r="B28" s="233" t="s">
        <v>171</v>
      </c>
      <c r="C28" s="233" t="s">
        <v>171</v>
      </c>
      <c r="D28" s="233" t="s">
        <v>170</v>
      </c>
      <c r="E28" s="233" t="s">
        <v>171</v>
      </c>
      <c r="F28" s="233" t="s">
        <v>171</v>
      </c>
      <c r="G28" s="233" t="s">
        <v>171</v>
      </c>
      <c r="H28" s="233">
        <v>339.36</v>
      </c>
      <c r="I28" s="233" t="s">
        <v>171</v>
      </c>
      <c r="J28" s="233" t="s">
        <v>171</v>
      </c>
      <c r="K28" s="233">
        <v>321</v>
      </c>
      <c r="L28" s="233" t="s">
        <v>171</v>
      </c>
      <c r="M28" s="233" t="s">
        <v>171</v>
      </c>
      <c r="N28" s="233" t="s">
        <v>171</v>
      </c>
      <c r="O28" s="233" t="s">
        <v>171</v>
      </c>
      <c r="P28" s="233" t="s">
        <v>171</v>
      </c>
      <c r="Q28" s="233" t="s">
        <v>171</v>
      </c>
      <c r="R28" s="233" t="s">
        <v>171</v>
      </c>
      <c r="S28" s="233" t="s">
        <v>171</v>
      </c>
      <c r="T28" s="233" t="s">
        <v>171</v>
      </c>
      <c r="U28" s="233">
        <v>341</v>
      </c>
      <c r="V28" s="233" t="s">
        <v>171</v>
      </c>
      <c r="W28" s="233">
        <v>360</v>
      </c>
      <c r="X28" s="233">
        <v>258.24130000000002</v>
      </c>
      <c r="Y28" s="233" t="s">
        <v>171</v>
      </c>
      <c r="Z28" s="233" t="s">
        <v>171</v>
      </c>
      <c r="AA28" s="233" t="s">
        <v>171</v>
      </c>
      <c r="AB28" s="233">
        <v>413.19080000000002</v>
      </c>
      <c r="AC28" s="234">
        <v>340.59989999999999</v>
      </c>
      <c r="AD28" s="337">
        <v>-3.9300000000025648E-2</v>
      </c>
      <c r="AE28" s="346">
        <v>-1.1537133718031445E-4</v>
      </c>
      <c r="AF28" s="339">
        <v>394.02289999999999</v>
      </c>
    </row>
    <row r="29" spans="1:32" ht="15.75" thickBot="1" x14ac:dyDescent="0.3">
      <c r="A29" s="237" t="s">
        <v>138</v>
      </c>
      <c r="B29" s="238" t="s">
        <v>171</v>
      </c>
      <c r="C29" s="238" t="s">
        <v>171</v>
      </c>
      <c r="D29" s="238" t="s">
        <v>170</v>
      </c>
      <c r="E29" s="238">
        <v>347.23289999999997</v>
      </c>
      <c r="F29" s="238">
        <v>360.41320000000002</v>
      </c>
      <c r="G29" s="238" t="s">
        <v>170</v>
      </c>
      <c r="H29" s="238">
        <v>353.57729999999998</v>
      </c>
      <c r="I29" s="238" t="s">
        <v>171</v>
      </c>
      <c r="J29" s="238" t="s">
        <v>171</v>
      </c>
      <c r="K29" s="238">
        <v>346.46960000000001</v>
      </c>
      <c r="L29" s="238" t="s">
        <v>171</v>
      </c>
      <c r="M29" s="238" t="s">
        <v>171</v>
      </c>
      <c r="N29" s="238" t="s">
        <v>171</v>
      </c>
      <c r="O29" s="238" t="s">
        <v>171</v>
      </c>
      <c r="P29" s="238" t="s">
        <v>171</v>
      </c>
      <c r="Q29" s="238">
        <v>386.04309999999998</v>
      </c>
      <c r="R29" s="238" t="s">
        <v>171</v>
      </c>
      <c r="S29" s="238" t="s">
        <v>171</v>
      </c>
      <c r="T29" s="238" t="s">
        <v>171</v>
      </c>
      <c r="U29" s="238">
        <v>430.56720000000001</v>
      </c>
      <c r="V29" s="238" t="s">
        <v>171</v>
      </c>
      <c r="W29" s="238">
        <v>312.44409999999999</v>
      </c>
      <c r="X29" s="238">
        <v>277.7688</v>
      </c>
      <c r="Y29" s="238" t="s">
        <v>171</v>
      </c>
      <c r="Z29" s="238" t="s">
        <v>170</v>
      </c>
      <c r="AA29" s="238" t="s">
        <v>171</v>
      </c>
      <c r="AB29" s="238">
        <v>422.46300000000002</v>
      </c>
      <c r="AC29" s="239">
        <v>359.4658</v>
      </c>
      <c r="AD29" s="350">
        <v>1.0377000000000294</v>
      </c>
      <c r="AE29" s="351">
        <v>2.8951413128603942E-3</v>
      </c>
      <c r="AF29" s="363">
        <v>404.75220000000002</v>
      </c>
    </row>
    <row r="30" spans="1:32" ht="15.75" thickBot="1" x14ac:dyDescent="0.3">
      <c r="A30" s="240" t="s">
        <v>139</v>
      </c>
      <c r="B30" s="232">
        <v>306.5</v>
      </c>
      <c r="C30" s="232" t="s">
        <v>171</v>
      </c>
      <c r="D30" s="232" t="s">
        <v>171</v>
      </c>
      <c r="E30" s="232" t="s">
        <v>171</v>
      </c>
      <c r="F30" s="232" t="s">
        <v>171</v>
      </c>
      <c r="G30" s="232" t="s">
        <v>171</v>
      </c>
      <c r="H30" s="232" t="s">
        <v>171</v>
      </c>
      <c r="I30" s="232" t="s">
        <v>171</v>
      </c>
      <c r="J30" s="232" t="s">
        <v>171</v>
      </c>
      <c r="K30" s="232">
        <v>385</v>
      </c>
      <c r="L30" s="232" t="s">
        <v>171</v>
      </c>
      <c r="M30" s="232">
        <v>311.70999999999998</v>
      </c>
      <c r="N30" s="232" t="s">
        <v>171</v>
      </c>
      <c r="O30" s="232" t="s">
        <v>171</v>
      </c>
      <c r="P30" s="232" t="s">
        <v>171</v>
      </c>
      <c r="Q30" s="232" t="s">
        <v>171</v>
      </c>
      <c r="R30" s="232" t="s">
        <v>171</v>
      </c>
      <c r="S30" s="232" t="s">
        <v>171</v>
      </c>
      <c r="T30" s="232" t="s">
        <v>171</v>
      </c>
      <c r="U30" s="232" t="s">
        <v>171</v>
      </c>
      <c r="V30" s="232" t="s">
        <v>171</v>
      </c>
      <c r="W30" s="232" t="s">
        <v>171</v>
      </c>
      <c r="X30" s="232" t="s">
        <v>171</v>
      </c>
      <c r="Y30" s="232" t="s">
        <v>171</v>
      </c>
      <c r="Z30" s="232" t="s">
        <v>171</v>
      </c>
      <c r="AA30" s="232" t="s">
        <v>171</v>
      </c>
      <c r="AB30" s="232" t="s">
        <v>171</v>
      </c>
      <c r="AC30" s="234">
        <v>371.8159</v>
      </c>
      <c r="AD30" s="337">
        <v>-5.162399999999991</v>
      </c>
      <c r="AE30" s="346">
        <v>-1.3694156931579382E-2</v>
      </c>
      <c r="AF30" s="367" t="s">
        <v>171</v>
      </c>
    </row>
    <row r="31" spans="1:32" x14ac:dyDescent="0.25">
      <c r="A31" s="240" t="s">
        <v>140</v>
      </c>
      <c r="B31" s="233">
        <v>292.93</v>
      </c>
      <c r="C31" s="233" t="s">
        <v>171</v>
      </c>
      <c r="D31" s="233">
        <v>242.39060000000001</v>
      </c>
      <c r="E31" s="233">
        <v>292.68009999999998</v>
      </c>
      <c r="F31" s="233">
        <v>279.83</v>
      </c>
      <c r="G31" s="233" t="s">
        <v>171</v>
      </c>
      <c r="H31" s="233">
        <v>310.67</v>
      </c>
      <c r="I31" s="233" t="s">
        <v>171</v>
      </c>
      <c r="J31" s="233">
        <v>250.84</v>
      </c>
      <c r="K31" s="233">
        <v>397</v>
      </c>
      <c r="L31" s="233">
        <v>232.99469999999999</v>
      </c>
      <c r="M31" s="233">
        <v>293</v>
      </c>
      <c r="N31" s="233" t="s">
        <v>171</v>
      </c>
      <c r="O31" s="233">
        <v>247.92</v>
      </c>
      <c r="P31" s="233">
        <v>231.34</v>
      </c>
      <c r="Q31" s="233">
        <v>355.99</v>
      </c>
      <c r="R31" s="233">
        <v>203.57089999999999</v>
      </c>
      <c r="S31" s="233">
        <v>222.84</v>
      </c>
      <c r="T31" s="233">
        <v>279</v>
      </c>
      <c r="U31" s="233">
        <v>263</v>
      </c>
      <c r="V31" s="233">
        <v>251.35910000000001</v>
      </c>
      <c r="W31" s="233">
        <v>221.5</v>
      </c>
      <c r="X31" s="233">
        <v>253.06620000000001</v>
      </c>
      <c r="Y31" s="233">
        <v>209.5</v>
      </c>
      <c r="Z31" s="233" t="s">
        <v>170</v>
      </c>
      <c r="AA31" s="233">
        <v>330.19</v>
      </c>
      <c r="AB31" s="233">
        <v>405.56950000000001</v>
      </c>
      <c r="AC31" s="234">
        <v>347.9547</v>
      </c>
      <c r="AD31" s="337">
        <v>-2.4879999999999995</v>
      </c>
      <c r="AE31" s="346">
        <v>-7.0995914596023724E-3</v>
      </c>
      <c r="AF31" s="364">
        <v>314.35849999999999</v>
      </c>
    </row>
    <row r="32" spans="1:32" x14ac:dyDescent="0.25">
      <c r="A32" s="240" t="s">
        <v>141</v>
      </c>
      <c r="B32" s="233" t="s">
        <v>171</v>
      </c>
      <c r="C32" s="233">
        <v>231.09719999999999</v>
      </c>
      <c r="D32" s="233">
        <v>245.14330000000001</v>
      </c>
      <c r="E32" s="233">
        <v>289.58940000000001</v>
      </c>
      <c r="F32" s="233">
        <v>280.70999999999998</v>
      </c>
      <c r="G32" s="233" t="s">
        <v>171</v>
      </c>
      <c r="H32" s="233">
        <v>309.57</v>
      </c>
      <c r="I32" s="233" t="s">
        <v>171</v>
      </c>
      <c r="J32" s="233">
        <v>288.01</v>
      </c>
      <c r="K32" s="233">
        <v>371</v>
      </c>
      <c r="L32" s="233" t="s">
        <v>171</v>
      </c>
      <c r="M32" s="233">
        <v>283.27</v>
      </c>
      <c r="N32" s="233" t="s">
        <v>171</v>
      </c>
      <c r="O32" s="233">
        <v>254.22</v>
      </c>
      <c r="P32" s="233">
        <v>219.59</v>
      </c>
      <c r="Q32" s="233">
        <v>354.23</v>
      </c>
      <c r="R32" s="233">
        <v>221.4057</v>
      </c>
      <c r="S32" s="233" t="s">
        <v>171</v>
      </c>
      <c r="T32" s="233">
        <v>281</v>
      </c>
      <c r="U32" s="233">
        <v>267.74</v>
      </c>
      <c r="V32" s="233">
        <v>252.23330000000001</v>
      </c>
      <c r="W32" s="233">
        <v>243.31</v>
      </c>
      <c r="X32" s="233">
        <v>255.02510000000001</v>
      </c>
      <c r="Y32" s="233">
        <v>222.2</v>
      </c>
      <c r="Z32" s="233">
        <v>307.05</v>
      </c>
      <c r="AA32" s="233">
        <v>320.01</v>
      </c>
      <c r="AB32" s="233">
        <v>391.19510000000002</v>
      </c>
      <c r="AC32" s="234">
        <v>296.18340000000001</v>
      </c>
      <c r="AD32" s="337">
        <v>-2.3706999999999994</v>
      </c>
      <c r="AE32" s="346">
        <v>-7.9406043996715914E-3</v>
      </c>
      <c r="AF32" s="339">
        <v>310.03699999999998</v>
      </c>
    </row>
    <row r="33" spans="1:33" x14ac:dyDescent="0.25">
      <c r="A33" s="240" t="s">
        <v>142</v>
      </c>
      <c r="B33" s="233">
        <v>254.2</v>
      </c>
      <c r="C33" s="233">
        <v>230.0849</v>
      </c>
      <c r="D33" s="233">
        <v>211.7431</v>
      </c>
      <c r="E33" s="233">
        <v>267.28230000000002</v>
      </c>
      <c r="F33" s="233">
        <v>255.29</v>
      </c>
      <c r="G33" s="233">
        <v>229.54</v>
      </c>
      <c r="H33" s="233">
        <v>285.06</v>
      </c>
      <c r="I33" s="233">
        <v>210.12</v>
      </c>
      <c r="J33" s="233">
        <v>209.91</v>
      </c>
      <c r="K33" s="233">
        <v>321</v>
      </c>
      <c r="L33" s="233">
        <v>225.87029999999999</v>
      </c>
      <c r="M33" s="233">
        <v>244.72</v>
      </c>
      <c r="N33" s="233" t="s">
        <v>171</v>
      </c>
      <c r="O33" s="233">
        <v>202.09</v>
      </c>
      <c r="P33" s="233">
        <v>233.76</v>
      </c>
      <c r="Q33" s="233">
        <v>279.29000000000002</v>
      </c>
      <c r="R33" s="233">
        <v>182.2029</v>
      </c>
      <c r="S33" s="233" t="s">
        <v>171</v>
      </c>
      <c r="T33" s="233">
        <v>249</v>
      </c>
      <c r="U33" s="233">
        <v>234.37</v>
      </c>
      <c r="V33" s="233">
        <v>234.31039999999999</v>
      </c>
      <c r="W33" s="233">
        <v>190.55</v>
      </c>
      <c r="X33" s="233">
        <v>237.48759999999999</v>
      </c>
      <c r="Y33" s="233">
        <v>190.2</v>
      </c>
      <c r="Z33" s="233">
        <v>168.83</v>
      </c>
      <c r="AA33" s="233">
        <v>287.13</v>
      </c>
      <c r="AB33" s="233">
        <v>374.40890000000002</v>
      </c>
      <c r="AC33" s="234">
        <v>247.8843</v>
      </c>
      <c r="AD33" s="337">
        <v>-1.171999999999997</v>
      </c>
      <c r="AE33" s="346">
        <v>-4.7057633153627654E-3</v>
      </c>
      <c r="AF33" s="339">
        <v>285.80900000000003</v>
      </c>
    </row>
    <row r="34" spans="1:33" x14ac:dyDescent="0.25">
      <c r="A34" s="241" t="s">
        <v>143</v>
      </c>
      <c r="B34" s="235">
        <v>244.58</v>
      </c>
      <c r="C34" s="235">
        <v>214.4391</v>
      </c>
      <c r="D34" s="235">
        <v>221.3227</v>
      </c>
      <c r="E34" s="235">
        <v>281.3922</v>
      </c>
      <c r="F34" s="235">
        <v>259.64999999999998</v>
      </c>
      <c r="G34" s="235">
        <v>235.53</v>
      </c>
      <c r="H34" s="235">
        <v>290.91000000000003</v>
      </c>
      <c r="I34" s="235">
        <v>195.97</v>
      </c>
      <c r="J34" s="235">
        <v>247.59</v>
      </c>
      <c r="K34" s="235">
        <v>311</v>
      </c>
      <c r="L34" s="235">
        <v>231.8073</v>
      </c>
      <c r="M34" s="235">
        <v>260.45</v>
      </c>
      <c r="N34" s="235" t="s">
        <v>171</v>
      </c>
      <c r="O34" s="235">
        <v>222.19</v>
      </c>
      <c r="P34" s="235">
        <v>232.67</v>
      </c>
      <c r="Q34" s="235">
        <v>264.27999999999997</v>
      </c>
      <c r="R34" s="235">
        <v>191.16659999999999</v>
      </c>
      <c r="S34" s="235">
        <v>222.84</v>
      </c>
      <c r="T34" s="235">
        <v>263</v>
      </c>
      <c r="U34" s="235">
        <v>239.32</v>
      </c>
      <c r="V34" s="235">
        <v>240.43039999999999</v>
      </c>
      <c r="W34" s="235">
        <v>208.34</v>
      </c>
      <c r="X34" s="235">
        <v>243.8175</v>
      </c>
      <c r="Y34" s="235">
        <v>187.71</v>
      </c>
      <c r="Z34" s="235">
        <v>193.76</v>
      </c>
      <c r="AA34" s="235">
        <v>298.39999999999998</v>
      </c>
      <c r="AB34" s="235">
        <v>395.34339999999997</v>
      </c>
      <c r="AC34" s="236">
        <v>270.92779999999999</v>
      </c>
      <c r="AD34" s="348">
        <v>0.43149999999997135</v>
      </c>
      <c r="AE34" s="349">
        <v>1.5952159049863468E-3</v>
      </c>
      <c r="AF34" s="339">
        <v>293.20519999999999</v>
      </c>
      <c r="AG34" s="362"/>
    </row>
    <row r="35" spans="1:33" ht="15" customHeight="1" x14ac:dyDescent="0.25">
      <c r="A35" s="240" t="s">
        <v>144</v>
      </c>
      <c r="B35" s="232">
        <v>240.46</v>
      </c>
      <c r="C35" s="232">
        <v>225.8871</v>
      </c>
      <c r="D35" s="232">
        <v>209.54079999999999</v>
      </c>
      <c r="E35" s="232">
        <v>283.00470000000001</v>
      </c>
      <c r="F35" s="232">
        <v>264.73</v>
      </c>
      <c r="G35" s="232">
        <v>237.11</v>
      </c>
      <c r="H35" s="232">
        <v>290.99</v>
      </c>
      <c r="I35" s="232" t="s">
        <v>171</v>
      </c>
      <c r="J35" s="232">
        <v>293.64999999999998</v>
      </c>
      <c r="K35" s="232">
        <v>299</v>
      </c>
      <c r="L35" s="232" t="s">
        <v>171</v>
      </c>
      <c r="M35" s="232">
        <v>245.3</v>
      </c>
      <c r="N35" s="232" t="s">
        <v>171</v>
      </c>
      <c r="O35" s="232">
        <v>215.36</v>
      </c>
      <c r="P35" s="232">
        <v>213.19</v>
      </c>
      <c r="Q35" s="232">
        <v>271.95</v>
      </c>
      <c r="R35" s="232">
        <v>215.04349999999999</v>
      </c>
      <c r="S35" s="232" t="s">
        <v>171</v>
      </c>
      <c r="T35" s="232">
        <v>270</v>
      </c>
      <c r="U35" s="232">
        <v>235.75</v>
      </c>
      <c r="V35" s="232">
        <v>245.45760000000001</v>
      </c>
      <c r="W35" s="232">
        <v>215.92</v>
      </c>
      <c r="X35" s="232">
        <v>249.51150000000001</v>
      </c>
      <c r="Y35" s="232">
        <v>182.01</v>
      </c>
      <c r="Z35" s="232">
        <v>207</v>
      </c>
      <c r="AA35" s="232">
        <v>273.23</v>
      </c>
      <c r="AB35" s="232">
        <v>389.94099999999997</v>
      </c>
      <c r="AC35" s="234">
        <v>274.84699999999998</v>
      </c>
      <c r="AD35" s="337">
        <v>0.36859999999995807</v>
      </c>
      <c r="AE35" s="346">
        <v>1.3429107718492261E-3</v>
      </c>
      <c r="AF35" s="347">
        <v>292.60739999999998</v>
      </c>
      <c r="AG35" s="361"/>
    </row>
    <row r="36" spans="1:33" ht="15" customHeight="1" x14ac:dyDescent="0.25">
      <c r="A36" s="240" t="s">
        <v>145</v>
      </c>
      <c r="B36" s="232">
        <v>198.74</v>
      </c>
      <c r="C36" s="232">
        <v>203.89099999999999</v>
      </c>
      <c r="D36" s="232">
        <v>177.97569999999999</v>
      </c>
      <c r="E36" s="232">
        <v>235.03100000000001</v>
      </c>
      <c r="F36" s="232">
        <v>218.55</v>
      </c>
      <c r="G36" s="232">
        <v>209.54</v>
      </c>
      <c r="H36" s="232">
        <v>258.45999999999998</v>
      </c>
      <c r="I36" s="232">
        <v>254.4</v>
      </c>
      <c r="J36" s="232">
        <v>194.82</v>
      </c>
      <c r="K36" s="232">
        <v>262</v>
      </c>
      <c r="L36" s="232">
        <v>201.99029999999999</v>
      </c>
      <c r="M36" s="232">
        <v>215.45</v>
      </c>
      <c r="N36" s="232">
        <v>182</v>
      </c>
      <c r="O36" s="232">
        <v>171.16</v>
      </c>
      <c r="P36" s="232">
        <v>195.42</v>
      </c>
      <c r="Q36" s="232">
        <v>225.98</v>
      </c>
      <c r="R36" s="232">
        <v>163.99449999999999</v>
      </c>
      <c r="S36" s="232">
        <v>213.92</v>
      </c>
      <c r="T36" s="232">
        <v>221</v>
      </c>
      <c r="U36" s="232">
        <v>198.27</v>
      </c>
      <c r="V36" s="232">
        <v>203.273</v>
      </c>
      <c r="W36" s="232">
        <v>179.39</v>
      </c>
      <c r="X36" s="232">
        <v>233.54939999999999</v>
      </c>
      <c r="Y36" s="232">
        <v>145.44</v>
      </c>
      <c r="Z36" s="232">
        <v>138.88999999999999</v>
      </c>
      <c r="AA36" s="232">
        <v>265.06</v>
      </c>
      <c r="AB36" s="232">
        <v>327.33049999999997</v>
      </c>
      <c r="AC36" s="234">
        <v>225.0213</v>
      </c>
      <c r="AD36" s="337">
        <v>0.63800000000000523</v>
      </c>
      <c r="AE36" s="346">
        <v>2.8433488588499589E-3</v>
      </c>
      <c r="AF36" s="347">
        <v>249.95310000000001</v>
      </c>
      <c r="AG36" s="361"/>
    </row>
    <row r="37" spans="1:33" ht="15.75" thickBot="1" x14ac:dyDescent="0.3">
      <c r="A37" s="240" t="s">
        <v>146</v>
      </c>
      <c r="B37" s="233">
        <v>196.09</v>
      </c>
      <c r="C37" s="233">
        <v>208.69210000000001</v>
      </c>
      <c r="D37" s="233">
        <v>167.91900000000001</v>
      </c>
      <c r="E37" s="233">
        <v>261.23509999999999</v>
      </c>
      <c r="F37" s="233">
        <v>226.39</v>
      </c>
      <c r="G37" s="233">
        <v>222.34</v>
      </c>
      <c r="H37" s="233">
        <v>278.68</v>
      </c>
      <c r="I37" s="233" t="s">
        <v>171</v>
      </c>
      <c r="J37" s="233">
        <v>214.22</v>
      </c>
      <c r="K37" s="233">
        <v>287</v>
      </c>
      <c r="L37" s="233">
        <v>251.9931</v>
      </c>
      <c r="M37" s="233">
        <v>234.76</v>
      </c>
      <c r="N37" s="233">
        <v>192</v>
      </c>
      <c r="O37" s="233">
        <v>174.53</v>
      </c>
      <c r="P37" s="233">
        <v>192.24</v>
      </c>
      <c r="Q37" s="233" t="s">
        <v>171</v>
      </c>
      <c r="R37" s="233">
        <v>171.5966</v>
      </c>
      <c r="S37" s="233">
        <v>217.88</v>
      </c>
      <c r="T37" s="233">
        <v>234</v>
      </c>
      <c r="U37" s="233">
        <v>207</v>
      </c>
      <c r="V37" s="233">
        <v>221.196</v>
      </c>
      <c r="W37" s="233">
        <v>193.36</v>
      </c>
      <c r="X37" s="233">
        <v>238.46600000000001</v>
      </c>
      <c r="Y37" s="233">
        <v>163.75</v>
      </c>
      <c r="Z37" s="233" t="s">
        <v>171</v>
      </c>
      <c r="AA37" s="233">
        <v>285.64999999999998</v>
      </c>
      <c r="AB37" s="233">
        <v>365.63</v>
      </c>
      <c r="AC37" s="234">
        <v>266.1533</v>
      </c>
      <c r="AD37" s="337">
        <v>0.3335999999999899</v>
      </c>
      <c r="AE37" s="346">
        <v>1.2549859923849382E-3</v>
      </c>
      <c r="AF37" s="365">
        <v>263.41199999999998</v>
      </c>
      <c r="AG37" s="361"/>
    </row>
    <row r="38" spans="1:33" ht="15" customHeight="1" thickBot="1" x14ac:dyDescent="0.3">
      <c r="A38" s="237" t="s">
        <v>147</v>
      </c>
      <c r="B38" s="238">
        <v>227.63800000000001</v>
      </c>
      <c r="C38" s="238">
        <v>212.35380000000001</v>
      </c>
      <c r="D38" s="238">
        <v>207.74879999999999</v>
      </c>
      <c r="E38" s="238">
        <v>261.33199999999999</v>
      </c>
      <c r="F38" s="238">
        <v>254.49690000000001</v>
      </c>
      <c r="G38" s="238">
        <v>223.3433</v>
      </c>
      <c r="H38" s="238">
        <v>289.26760000000002</v>
      </c>
      <c r="I38" s="238">
        <v>216.57679999999999</v>
      </c>
      <c r="J38" s="238">
        <v>224.8</v>
      </c>
      <c r="K38" s="238">
        <v>327.14440000000002</v>
      </c>
      <c r="L38" s="238">
        <v>226.46369999999999</v>
      </c>
      <c r="M38" s="238">
        <v>235.14320000000001</v>
      </c>
      <c r="N38" s="238">
        <v>185.71680000000001</v>
      </c>
      <c r="O38" s="238">
        <v>204.0658</v>
      </c>
      <c r="P38" s="238">
        <v>213.52170000000001</v>
      </c>
      <c r="Q38" s="238">
        <v>305.29820000000001</v>
      </c>
      <c r="R38" s="238">
        <v>179.28149999999999</v>
      </c>
      <c r="S38" s="238">
        <v>215.74090000000001</v>
      </c>
      <c r="T38" s="238">
        <v>249.98490000000001</v>
      </c>
      <c r="U38" s="238">
        <v>241.6268</v>
      </c>
      <c r="V38" s="238">
        <v>234.30459999999999</v>
      </c>
      <c r="W38" s="238">
        <v>196.8116</v>
      </c>
      <c r="X38" s="238">
        <v>238.88290000000001</v>
      </c>
      <c r="Y38" s="238">
        <v>186.5341</v>
      </c>
      <c r="Z38" s="238" t="s">
        <v>170</v>
      </c>
      <c r="AA38" s="238">
        <v>280.05029999999999</v>
      </c>
      <c r="AB38" s="238">
        <v>375.81779999999998</v>
      </c>
      <c r="AC38" s="239">
        <v>274.11430000000001</v>
      </c>
      <c r="AD38" s="350">
        <v>-0.45879999999999654</v>
      </c>
      <c r="AE38" s="351">
        <v>-1.6709575701333579E-3</v>
      </c>
      <c r="AF38" s="366">
        <v>281.80919999999998</v>
      </c>
      <c r="AG38" s="361"/>
    </row>
    <row r="39" spans="1:33" ht="15" customHeight="1" x14ac:dyDescent="0.25">
      <c r="A39" s="240" t="s">
        <v>148</v>
      </c>
      <c r="B39" s="232">
        <v>369</v>
      </c>
      <c r="C39" s="232" t="s">
        <v>171</v>
      </c>
      <c r="D39" s="232" t="s">
        <v>171</v>
      </c>
      <c r="E39" s="232">
        <v>330.9785</v>
      </c>
      <c r="F39" s="232">
        <v>355.91</v>
      </c>
      <c r="G39" s="232" t="s">
        <v>171</v>
      </c>
      <c r="H39" s="232">
        <v>370.7</v>
      </c>
      <c r="I39" s="232" t="s">
        <v>171</v>
      </c>
      <c r="J39" s="232">
        <v>370.36</v>
      </c>
      <c r="K39" s="232">
        <v>435</v>
      </c>
      <c r="L39" s="232" t="s">
        <v>171</v>
      </c>
      <c r="M39" s="232">
        <v>420.72</v>
      </c>
      <c r="N39" s="232" t="s">
        <v>171</v>
      </c>
      <c r="O39" s="232" t="s">
        <v>171</v>
      </c>
      <c r="P39" s="232" t="s">
        <v>170</v>
      </c>
      <c r="Q39" s="232" t="s">
        <v>171</v>
      </c>
      <c r="R39" s="232" t="s">
        <v>171</v>
      </c>
      <c r="S39" s="232" t="s">
        <v>171</v>
      </c>
      <c r="T39" s="232" t="s">
        <v>171</v>
      </c>
      <c r="U39" s="232">
        <v>370.92</v>
      </c>
      <c r="V39" s="232">
        <v>300.53800000000001</v>
      </c>
      <c r="W39" s="232">
        <v>369.46</v>
      </c>
      <c r="X39" s="232" t="s">
        <v>171</v>
      </c>
      <c r="Y39" s="232" t="s">
        <v>171</v>
      </c>
      <c r="Z39" s="232" t="s">
        <v>170</v>
      </c>
      <c r="AA39" s="232" t="s">
        <v>171</v>
      </c>
      <c r="AB39" s="232" t="s">
        <v>171</v>
      </c>
      <c r="AC39" s="234">
        <v>406.1499</v>
      </c>
      <c r="AD39" s="337">
        <v>-16.750699999999995</v>
      </c>
      <c r="AE39" s="346">
        <v>-3.9609071256933692E-2</v>
      </c>
      <c r="AF39" s="368">
        <v>415.27550000000002</v>
      </c>
      <c r="AG39" s="361"/>
    </row>
    <row r="40" spans="1:33" ht="15" customHeight="1" x14ac:dyDescent="0.25">
      <c r="A40" s="240" t="s">
        <v>149</v>
      </c>
      <c r="B40" s="233">
        <v>347.5</v>
      </c>
      <c r="C40" s="233" t="s">
        <v>171</v>
      </c>
      <c r="D40" s="233" t="s">
        <v>170</v>
      </c>
      <c r="E40" s="233">
        <v>349.79169999999999</v>
      </c>
      <c r="F40" s="233">
        <v>355.96</v>
      </c>
      <c r="G40" s="233" t="s">
        <v>171</v>
      </c>
      <c r="H40" s="233">
        <v>376.35</v>
      </c>
      <c r="I40" s="233" t="s">
        <v>171</v>
      </c>
      <c r="J40" s="233">
        <v>372.5</v>
      </c>
      <c r="K40" s="233">
        <v>454</v>
      </c>
      <c r="L40" s="233">
        <v>357.01229999999998</v>
      </c>
      <c r="M40" s="233">
        <v>446.25</v>
      </c>
      <c r="N40" s="233" t="s">
        <v>171</v>
      </c>
      <c r="O40" s="233" t="s">
        <v>171</v>
      </c>
      <c r="P40" s="233" t="s">
        <v>170</v>
      </c>
      <c r="Q40" s="233">
        <v>444.99</v>
      </c>
      <c r="R40" s="233" t="s">
        <v>171</v>
      </c>
      <c r="S40" s="233" t="s">
        <v>171</v>
      </c>
      <c r="T40" s="233" t="s">
        <v>171</v>
      </c>
      <c r="U40" s="233">
        <v>370.43</v>
      </c>
      <c r="V40" s="233">
        <v>305.34660000000002</v>
      </c>
      <c r="W40" s="233">
        <v>374.88</v>
      </c>
      <c r="X40" s="233" t="s">
        <v>171</v>
      </c>
      <c r="Y40" s="233">
        <v>321.38</v>
      </c>
      <c r="Z40" s="233" t="s">
        <v>170</v>
      </c>
      <c r="AA40" s="233">
        <v>401.75</v>
      </c>
      <c r="AB40" s="233">
        <v>451.87619999999998</v>
      </c>
      <c r="AC40" s="234">
        <v>413.29939999999999</v>
      </c>
      <c r="AD40" s="337">
        <v>-1.7302999999999997</v>
      </c>
      <c r="AE40" s="346">
        <v>-4.1690992235013935E-3</v>
      </c>
      <c r="AF40" s="339">
        <v>418.76479999999998</v>
      </c>
    </row>
    <row r="41" spans="1:33" ht="15" customHeight="1" x14ac:dyDescent="0.25">
      <c r="A41" s="240" t="s">
        <v>150</v>
      </c>
      <c r="B41" s="233">
        <v>331.5</v>
      </c>
      <c r="C41" s="233" t="s">
        <v>171</v>
      </c>
      <c r="D41" s="233">
        <v>248.26310000000001</v>
      </c>
      <c r="E41" s="233">
        <v>301.95240000000001</v>
      </c>
      <c r="F41" s="233">
        <v>348.19</v>
      </c>
      <c r="G41" s="233" t="s">
        <v>171</v>
      </c>
      <c r="H41" s="233">
        <v>358.95</v>
      </c>
      <c r="I41" s="233" t="s">
        <v>171</v>
      </c>
      <c r="J41" s="233">
        <v>354.17</v>
      </c>
      <c r="K41" s="233">
        <v>388</v>
      </c>
      <c r="L41" s="233">
        <v>365.32409999999999</v>
      </c>
      <c r="M41" s="233">
        <v>460.76</v>
      </c>
      <c r="N41" s="233" t="s">
        <v>171</v>
      </c>
      <c r="O41" s="233" t="s">
        <v>171</v>
      </c>
      <c r="P41" s="233" t="s">
        <v>170</v>
      </c>
      <c r="Q41" s="233">
        <v>406.52</v>
      </c>
      <c r="R41" s="233">
        <v>187.0299</v>
      </c>
      <c r="S41" s="233">
        <v>282.26</v>
      </c>
      <c r="T41" s="233">
        <v>312</v>
      </c>
      <c r="U41" s="233">
        <v>350.85</v>
      </c>
      <c r="V41" s="233">
        <v>296.38510000000002</v>
      </c>
      <c r="W41" s="233">
        <v>370.71</v>
      </c>
      <c r="X41" s="233">
        <v>255.47839999999999</v>
      </c>
      <c r="Y41" s="233">
        <v>303.11</v>
      </c>
      <c r="Z41" s="233" t="s">
        <v>170</v>
      </c>
      <c r="AA41" s="233">
        <v>363.1</v>
      </c>
      <c r="AB41" s="233">
        <v>421.19799999999998</v>
      </c>
      <c r="AC41" s="234">
        <v>360.89909999999998</v>
      </c>
      <c r="AD41" s="337">
        <v>6.7980000000000018</v>
      </c>
      <c r="AE41" s="346">
        <v>1.919790703841362E-2</v>
      </c>
      <c r="AF41" s="339">
        <v>404.8066</v>
      </c>
    </row>
    <row r="42" spans="1:33" ht="15" customHeight="1" x14ac:dyDescent="0.25">
      <c r="A42" s="242" t="s">
        <v>151</v>
      </c>
      <c r="B42" s="235">
        <v>314</v>
      </c>
      <c r="C42" s="235" t="s">
        <v>171</v>
      </c>
      <c r="D42" s="235">
        <v>244.29910000000001</v>
      </c>
      <c r="E42" s="235">
        <v>326.40960000000001</v>
      </c>
      <c r="F42" s="235">
        <v>342.21</v>
      </c>
      <c r="G42" s="235" t="s">
        <v>170</v>
      </c>
      <c r="H42" s="235">
        <v>364.84</v>
      </c>
      <c r="I42" s="235" t="s">
        <v>171</v>
      </c>
      <c r="J42" s="235">
        <v>361.31</v>
      </c>
      <c r="K42" s="235">
        <v>408</v>
      </c>
      <c r="L42" s="235">
        <v>357.01229999999998</v>
      </c>
      <c r="M42" s="235">
        <v>388.99</v>
      </c>
      <c r="N42" s="235" t="s">
        <v>171</v>
      </c>
      <c r="O42" s="235">
        <v>222.14</v>
      </c>
      <c r="P42" s="235">
        <v>234.52</v>
      </c>
      <c r="Q42" s="235">
        <v>383.28</v>
      </c>
      <c r="R42" s="235">
        <v>190.41239999999999</v>
      </c>
      <c r="S42" s="235" t="s">
        <v>171</v>
      </c>
      <c r="T42" s="235">
        <v>297</v>
      </c>
      <c r="U42" s="235">
        <v>347.56</v>
      </c>
      <c r="V42" s="235">
        <v>298.35230000000001</v>
      </c>
      <c r="W42" s="235">
        <v>359.34</v>
      </c>
      <c r="X42" s="235">
        <v>252.3442</v>
      </c>
      <c r="Y42" s="235">
        <v>304.47000000000003</v>
      </c>
      <c r="Z42" s="235" t="s">
        <v>171</v>
      </c>
      <c r="AA42" s="235">
        <v>378.4</v>
      </c>
      <c r="AB42" s="235">
        <v>429.49459999999999</v>
      </c>
      <c r="AC42" s="236">
        <v>368.66430000000003</v>
      </c>
      <c r="AD42" s="348">
        <v>1.4495000000000005</v>
      </c>
      <c r="AE42" s="349">
        <v>3.9472809919425256E-3</v>
      </c>
      <c r="AF42" s="342">
        <v>409.2045</v>
      </c>
    </row>
    <row r="43" spans="1:33" ht="15" customHeight="1" x14ac:dyDescent="0.25">
      <c r="A43" s="240" t="s">
        <v>152</v>
      </c>
      <c r="B43" s="233" t="s">
        <v>171</v>
      </c>
      <c r="C43" s="233" t="s">
        <v>171</v>
      </c>
      <c r="D43" s="233">
        <v>244.4093</v>
      </c>
      <c r="E43" s="233">
        <v>309.61200000000002</v>
      </c>
      <c r="F43" s="233">
        <v>255.11</v>
      </c>
      <c r="G43" s="233" t="s">
        <v>171</v>
      </c>
      <c r="H43" s="233">
        <v>363.45</v>
      </c>
      <c r="I43" s="233" t="s">
        <v>171</v>
      </c>
      <c r="J43" s="233">
        <v>365.15</v>
      </c>
      <c r="K43" s="233">
        <v>383</v>
      </c>
      <c r="L43" s="233">
        <v>352.2627</v>
      </c>
      <c r="M43" s="233" t="s">
        <v>171</v>
      </c>
      <c r="N43" s="233" t="s">
        <v>171</v>
      </c>
      <c r="O43" s="233">
        <v>227.18</v>
      </c>
      <c r="P43" s="233" t="s">
        <v>170</v>
      </c>
      <c r="Q43" s="233">
        <v>349.42</v>
      </c>
      <c r="R43" s="233" t="s">
        <v>171</v>
      </c>
      <c r="S43" s="233">
        <v>356.54</v>
      </c>
      <c r="T43" s="233">
        <v>352</v>
      </c>
      <c r="U43" s="233">
        <v>339.66</v>
      </c>
      <c r="V43" s="233">
        <v>294.63650000000001</v>
      </c>
      <c r="W43" s="233">
        <v>376.64</v>
      </c>
      <c r="X43" s="233">
        <v>317.72500000000002</v>
      </c>
      <c r="Y43" s="233">
        <v>296.33</v>
      </c>
      <c r="Z43" s="233" t="s">
        <v>170</v>
      </c>
      <c r="AA43" s="233">
        <v>376.56</v>
      </c>
      <c r="AB43" s="233">
        <v>428.72280000000001</v>
      </c>
      <c r="AC43" s="234">
        <v>341.19119999999998</v>
      </c>
      <c r="AD43" s="337">
        <v>-0.50120000000003984</v>
      </c>
      <c r="AE43" s="346">
        <v>-1.4668163529538703E-3</v>
      </c>
      <c r="AF43" s="339">
        <v>410.88060000000002</v>
      </c>
    </row>
    <row r="44" spans="1:33" ht="15" customHeight="1" x14ac:dyDescent="0.25">
      <c r="A44" s="240" t="s">
        <v>153</v>
      </c>
      <c r="B44" s="232" t="s">
        <v>171</v>
      </c>
      <c r="C44" s="232" t="s">
        <v>171</v>
      </c>
      <c r="D44" s="232">
        <v>226.20429999999999</v>
      </c>
      <c r="E44" s="232">
        <v>305.71499999999997</v>
      </c>
      <c r="F44" s="232">
        <v>266.70999999999998</v>
      </c>
      <c r="G44" s="232">
        <v>239.8</v>
      </c>
      <c r="H44" s="232">
        <v>336.48</v>
      </c>
      <c r="I44" s="232">
        <v>410.96</v>
      </c>
      <c r="J44" s="232">
        <v>273.98</v>
      </c>
      <c r="K44" s="232">
        <v>312</v>
      </c>
      <c r="L44" s="232" t="s">
        <v>171</v>
      </c>
      <c r="M44" s="232">
        <v>305.57</v>
      </c>
      <c r="N44" s="232" t="s">
        <v>171</v>
      </c>
      <c r="O44" s="232">
        <v>191.23</v>
      </c>
      <c r="P44" s="232">
        <v>216.5</v>
      </c>
      <c r="Q44" s="232">
        <v>243.11</v>
      </c>
      <c r="R44" s="232">
        <v>183.08920000000001</v>
      </c>
      <c r="S44" s="232">
        <v>356.54</v>
      </c>
      <c r="T44" s="232">
        <v>210</v>
      </c>
      <c r="U44" s="232">
        <v>279.94</v>
      </c>
      <c r="V44" s="232">
        <v>264.91059999999999</v>
      </c>
      <c r="W44" s="232">
        <v>328.47</v>
      </c>
      <c r="X44" s="232">
        <v>271.8897</v>
      </c>
      <c r="Y44" s="232">
        <v>222.22</v>
      </c>
      <c r="Z44" s="232" t="s">
        <v>170</v>
      </c>
      <c r="AA44" s="232">
        <v>307.51</v>
      </c>
      <c r="AB44" s="232">
        <v>379.1361</v>
      </c>
      <c r="AC44" s="234">
        <v>284.17610000000002</v>
      </c>
      <c r="AD44" s="337">
        <v>1.9014999999999986</v>
      </c>
      <c r="AE44" s="346">
        <v>6.7363482226172611E-3</v>
      </c>
      <c r="AF44" s="347">
        <v>359.65289999999999</v>
      </c>
    </row>
    <row r="45" spans="1:33" ht="15" customHeight="1" x14ac:dyDescent="0.25">
      <c r="A45" s="240" t="s">
        <v>154</v>
      </c>
      <c r="B45" s="232" t="s">
        <v>171</v>
      </c>
      <c r="C45" s="232" t="s">
        <v>171</v>
      </c>
      <c r="D45" s="232">
        <v>229.83789999999999</v>
      </c>
      <c r="E45" s="232">
        <v>300.87729999999999</v>
      </c>
      <c r="F45" s="232">
        <v>267.14</v>
      </c>
      <c r="G45" s="232">
        <v>246.42</v>
      </c>
      <c r="H45" s="232">
        <v>354.2</v>
      </c>
      <c r="I45" s="232" t="s">
        <v>171</v>
      </c>
      <c r="J45" s="232">
        <v>306.39</v>
      </c>
      <c r="K45" s="232">
        <v>326</v>
      </c>
      <c r="L45" s="232">
        <v>335.50709999999998</v>
      </c>
      <c r="M45" s="232">
        <v>285.52</v>
      </c>
      <c r="N45" s="232" t="s">
        <v>171</v>
      </c>
      <c r="O45" s="232">
        <v>185.5</v>
      </c>
      <c r="P45" s="232">
        <v>232.71</v>
      </c>
      <c r="Q45" s="232">
        <v>279.58999999999997</v>
      </c>
      <c r="R45" s="232">
        <v>192.3141</v>
      </c>
      <c r="S45" s="232" t="s">
        <v>171</v>
      </c>
      <c r="T45" s="232">
        <v>235</v>
      </c>
      <c r="U45" s="232">
        <v>259.85000000000002</v>
      </c>
      <c r="V45" s="232">
        <v>280.8664</v>
      </c>
      <c r="W45" s="232">
        <v>321.57</v>
      </c>
      <c r="X45" s="232">
        <v>265.15159999999997</v>
      </c>
      <c r="Y45" s="232">
        <v>255.06</v>
      </c>
      <c r="Z45" s="232" t="s">
        <v>171</v>
      </c>
      <c r="AA45" s="232">
        <v>319.67</v>
      </c>
      <c r="AB45" s="232">
        <v>408.84949999999998</v>
      </c>
      <c r="AC45" s="234">
        <v>304.02289999999999</v>
      </c>
      <c r="AD45" s="337">
        <v>-0.58580000000000609</v>
      </c>
      <c r="AE45" s="346">
        <v>-1.9231230099469032E-3</v>
      </c>
      <c r="AF45" s="347">
        <v>384.55189999999999</v>
      </c>
    </row>
    <row r="46" spans="1:33" ht="15" customHeight="1" thickBot="1" x14ac:dyDescent="0.3">
      <c r="A46" s="240" t="s">
        <v>155</v>
      </c>
      <c r="B46" s="233" t="s">
        <v>171</v>
      </c>
      <c r="C46" s="233" t="s">
        <v>171</v>
      </c>
      <c r="D46" s="233">
        <v>221.65299999999999</v>
      </c>
      <c r="E46" s="233">
        <v>298.99599999999998</v>
      </c>
      <c r="F46" s="233" t="s">
        <v>171</v>
      </c>
      <c r="G46" s="233" t="s">
        <v>170</v>
      </c>
      <c r="H46" s="233">
        <v>349.39</v>
      </c>
      <c r="I46" s="233" t="s">
        <v>171</v>
      </c>
      <c r="J46" s="233">
        <v>302.98</v>
      </c>
      <c r="K46" s="233">
        <v>313</v>
      </c>
      <c r="L46" s="233">
        <v>332.86840000000001</v>
      </c>
      <c r="M46" s="233" t="s">
        <v>171</v>
      </c>
      <c r="N46" s="233" t="s">
        <v>171</v>
      </c>
      <c r="O46" s="233">
        <v>196.25</v>
      </c>
      <c r="P46" s="233">
        <v>229.68</v>
      </c>
      <c r="Q46" s="233">
        <v>266.8</v>
      </c>
      <c r="R46" s="233" t="s">
        <v>171</v>
      </c>
      <c r="S46" s="233" t="s">
        <v>171</v>
      </c>
      <c r="T46" s="233">
        <v>256</v>
      </c>
      <c r="U46" s="233">
        <v>258.56</v>
      </c>
      <c r="V46" s="233">
        <v>277.58780000000002</v>
      </c>
      <c r="W46" s="233">
        <v>313.92</v>
      </c>
      <c r="X46" s="233">
        <v>272.78199999999998</v>
      </c>
      <c r="Y46" s="233">
        <v>251.32</v>
      </c>
      <c r="Z46" s="233" t="s">
        <v>170</v>
      </c>
      <c r="AA46" s="233">
        <v>307.44</v>
      </c>
      <c r="AB46" s="233">
        <v>418.11090000000002</v>
      </c>
      <c r="AC46" s="234">
        <v>332.4796</v>
      </c>
      <c r="AD46" s="337">
        <v>-5.5499999999994998E-2</v>
      </c>
      <c r="AE46" s="346">
        <v>-1.6689967465088884E-4</v>
      </c>
      <c r="AF46" s="369">
        <v>395.72770000000003</v>
      </c>
    </row>
    <row r="47" spans="1:33" ht="15" customHeight="1" thickBot="1" x14ac:dyDescent="0.3">
      <c r="A47" s="237" t="s">
        <v>156</v>
      </c>
      <c r="B47" s="238">
        <v>345.8426</v>
      </c>
      <c r="C47" s="238" t="s">
        <v>171</v>
      </c>
      <c r="D47" s="238" t="s">
        <v>170</v>
      </c>
      <c r="E47" s="238">
        <v>313.41219999999998</v>
      </c>
      <c r="F47" s="238">
        <v>319.5806</v>
      </c>
      <c r="G47" s="238" t="s">
        <v>170</v>
      </c>
      <c r="H47" s="238">
        <v>359.46699999999998</v>
      </c>
      <c r="I47" s="238">
        <v>410.96</v>
      </c>
      <c r="J47" s="238">
        <v>362.43920000000003</v>
      </c>
      <c r="K47" s="238">
        <v>416.50970000000001</v>
      </c>
      <c r="L47" s="238">
        <v>354.84879999999998</v>
      </c>
      <c r="M47" s="238">
        <v>428.37709999999998</v>
      </c>
      <c r="N47" s="238" t="s">
        <v>171</v>
      </c>
      <c r="O47" s="238">
        <v>195.0421</v>
      </c>
      <c r="P47" s="238" t="s">
        <v>170</v>
      </c>
      <c r="Q47" s="238">
        <v>376.29379999999998</v>
      </c>
      <c r="R47" s="238">
        <v>186.92420000000001</v>
      </c>
      <c r="S47" s="238">
        <v>335.54050000000001</v>
      </c>
      <c r="T47" s="238">
        <v>237.79390000000001</v>
      </c>
      <c r="U47" s="238">
        <v>346.87090000000001</v>
      </c>
      <c r="V47" s="238">
        <v>285.02539999999999</v>
      </c>
      <c r="W47" s="238">
        <v>353.17720000000003</v>
      </c>
      <c r="X47" s="238">
        <v>269.28379999999999</v>
      </c>
      <c r="Y47" s="238">
        <v>290.33760000000001</v>
      </c>
      <c r="Z47" s="238" t="s">
        <v>170</v>
      </c>
      <c r="AA47" s="238">
        <v>330.06569999999999</v>
      </c>
      <c r="AB47" s="238">
        <v>417.89429999999999</v>
      </c>
      <c r="AC47" s="239">
        <v>360.26549999999997</v>
      </c>
      <c r="AD47" s="350">
        <v>-0.89600000000001501</v>
      </c>
      <c r="AE47" s="351">
        <v>-2.4808845904118471E-3</v>
      </c>
      <c r="AF47" s="345">
        <v>403.99689999999998</v>
      </c>
    </row>
    <row r="48" spans="1:33" ht="15" customHeight="1" thickBot="1" x14ac:dyDescent="0.3">
      <c r="A48" s="240" t="s">
        <v>157</v>
      </c>
      <c r="B48" s="352">
        <v>259.63529999999997</v>
      </c>
      <c r="C48" s="352">
        <v>212.35380000000001</v>
      </c>
      <c r="D48" s="352">
        <v>252.10730000000001</v>
      </c>
      <c r="E48" s="352">
        <v>301.65870000000001</v>
      </c>
      <c r="F48" s="352">
        <v>313.61860000000001</v>
      </c>
      <c r="G48" s="352">
        <v>237.30289999999999</v>
      </c>
      <c r="H48" s="352">
        <v>338.52050000000003</v>
      </c>
      <c r="I48" s="352">
        <v>403.96109999999999</v>
      </c>
      <c r="J48" s="352">
        <v>330.28210000000001</v>
      </c>
      <c r="K48" s="352">
        <v>352.85939999999999</v>
      </c>
      <c r="L48" s="352">
        <v>317.87670000000003</v>
      </c>
      <c r="M48" s="352">
        <v>362.61430000000001</v>
      </c>
      <c r="N48" s="352">
        <v>267.10610000000003</v>
      </c>
      <c r="O48" s="352">
        <v>206.1096</v>
      </c>
      <c r="P48" s="352">
        <v>230.93299999999999</v>
      </c>
      <c r="Q48" s="352">
        <v>359.66370000000001</v>
      </c>
      <c r="R48" s="352">
        <v>186.80719999999999</v>
      </c>
      <c r="S48" s="352">
        <v>307.04039999999998</v>
      </c>
      <c r="T48" s="352">
        <v>255.8897</v>
      </c>
      <c r="U48" s="352">
        <v>331.75490000000002</v>
      </c>
      <c r="V48" s="352">
        <v>271.64589999999998</v>
      </c>
      <c r="W48" s="352">
        <v>309.92739999999998</v>
      </c>
      <c r="X48" s="352">
        <v>260.13830000000002</v>
      </c>
      <c r="Y48" s="352">
        <v>278.58049999999997</v>
      </c>
      <c r="Z48" s="352">
        <v>243.8252</v>
      </c>
      <c r="AA48" s="352">
        <v>324.50130000000001</v>
      </c>
      <c r="AB48" s="352">
        <v>406.8646</v>
      </c>
      <c r="AC48" s="353">
        <v>326.55549999999999</v>
      </c>
      <c r="AD48" s="343">
        <v>-8.4699999999997999E-2</v>
      </c>
      <c r="AE48" s="354">
        <v>-2.5930672342222572E-4</v>
      </c>
      <c r="AF48" s="355">
        <v>376.66579999999999</v>
      </c>
    </row>
    <row r="49" spans="1:32" ht="15" customHeight="1" thickBot="1" x14ac:dyDescent="0.3">
      <c r="A49" s="243" t="s">
        <v>158</v>
      </c>
      <c r="B49" s="356">
        <v>4.579999999998563E-2</v>
      </c>
      <c r="C49" s="356">
        <v>-15.352000000000004</v>
      </c>
      <c r="D49" s="356">
        <v>-0.77949999999998454</v>
      </c>
      <c r="E49" s="356">
        <v>1.6770999999999958</v>
      </c>
      <c r="F49" s="356">
        <v>-1.2653999999999996</v>
      </c>
      <c r="G49" s="356">
        <v>-2.4843000000000188</v>
      </c>
      <c r="H49" s="356">
        <v>-0.16519999999997026</v>
      </c>
      <c r="I49" s="356" t="s">
        <v>171</v>
      </c>
      <c r="J49" s="356">
        <v>5.5400999999999954</v>
      </c>
      <c r="K49" s="356">
        <v>-0.24079999999997881</v>
      </c>
      <c r="L49" s="356">
        <v>0.89730000000002974</v>
      </c>
      <c r="M49" s="356">
        <v>-4.8872000000000071</v>
      </c>
      <c r="N49" s="356">
        <v>0.8930000000000291</v>
      </c>
      <c r="O49" s="356">
        <v>-1.8748999999999967</v>
      </c>
      <c r="P49" s="356">
        <v>-5.5524000000000058</v>
      </c>
      <c r="Q49" s="356">
        <v>6.6374000000000137</v>
      </c>
      <c r="R49" s="356">
        <v>-4.7302999999999997</v>
      </c>
      <c r="S49" s="356" t="s">
        <v>171</v>
      </c>
      <c r="T49" s="356">
        <v>7.2952999999999975</v>
      </c>
      <c r="U49" s="356">
        <v>1.0662000000000376</v>
      </c>
      <c r="V49" s="356">
        <v>-2.7010999999999967</v>
      </c>
      <c r="W49" s="356">
        <v>1.2898999999999887</v>
      </c>
      <c r="X49" s="356">
        <v>4.3884000000000185</v>
      </c>
      <c r="Y49" s="356">
        <v>-2.676900000000046</v>
      </c>
      <c r="Z49" s="356">
        <v>-0.379099999999994</v>
      </c>
      <c r="AA49" s="356">
        <v>-2.891399999999976</v>
      </c>
      <c r="AB49" s="356">
        <v>1.3582999999999856</v>
      </c>
      <c r="AC49" s="357">
        <v>-8.4699999999997999E-2</v>
      </c>
      <c r="AD49" s="358" t="s">
        <v>171</v>
      </c>
      <c r="AE49" s="359" t="s">
        <v>171</v>
      </c>
      <c r="AF49" s="360">
        <v>-1.0932999999999993</v>
      </c>
    </row>
    <row r="50" spans="1:32" ht="15" customHeight="1" thickBot="1" x14ac:dyDescent="0.3">
      <c r="A50" s="244" t="s">
        <v>159</v>
      </c>
      <c r="B50" s="238">
        <v>297.43</v>
      </c>
      <c r="C50" s="238" t="s">
        <v>171</v>
      </c>
      <c r="D50" s="238">
        <v>310.18209999999999</v>
      </c>
      <c r="E50" s="238">
        <v>327.08150000000001</v>
      </c>
      <c r="F50" s="238">
        <v>371.21</v>
      </c>
      <c r="G50" s="238">
        <v>306</v>
      </c>
      <c r="H50" s="238">
        <v>361.33</v>
      </c>
      <c r="I50" s="238">
        <v>420.7</v>
      </c>
      <c r="J50" s="238">
        <v>333.23</v>
      </c>
      <c r="K50" s="238">
        <v>364.5</v>
      </c>
      <c r="L50" s="238">
        <v>328.3827</v>
      </c>
      <c r="M50" s="238">
        <v>354.89</v>
      </c>
      <c r="N50" s="238" t="s">
        <v>171</v>
      </c>
      <c r="O50" s="238">
        <v>221.82</v>
      </c>
      <c r="P50" s="238">
        <v>263.32</v>
      </c>
      <c r="Q50" s="238">
        <v>347.74</v>
      </c>
      <c r="R50" s="238" t="s">
        <v>171</v>
      </c>
      <c r="S50" s="238" t="s">
        <v>171</v>
      </c>
      <c r="T50" s="238">
        <v>274</v>
      </c>
      <c r="U50" s="238">
        <v>375.4</v>
      </c>
      <c r="V50" s="238">
        <v>292.45080000000002</v>
      </c>
      <c r="W50" s="238">
        <v>360.51</v>
      </c>
      <c r="X50" s="238">
        <v>335.45519999999999</v>
      </c>
      <c r="Y50" s="238">
        <v>310.35000000000002</v>
      </c>
      <c r="Z50" s="238">
        <v>356.82</v>
      </c>
      <c r="AA50" s="238">
        <v>373.35</v>
      </c>
      <c r="AB50" s="238">
        <v>432.29230000000001</v>
      </c>
      <c r="AC50" s="239">
        <v>346.23110000000003</v>
      </c>
      <c r="AD50" s="350">
        <v>-1.1148999999999774</v>
      </c>
      <c r="AE50" s="351">
        <v>-3.20976778198101E-3</v>
      </c>
      <c r="AF50" s="345">
        <v>409.35969999999998</v>
      </c>
    </row>
    <row r="51" spans="1:32" ht="15" customHeight="1" x14ac:dyDescent="0.25"/>
    <row r="52" spans="1:32" ht="15" customHeight="1" x14ac:dyDescent="0.25"/>
    <row r="53" spans="1:32" ht="15" customHeight="1" x14ac:dyDescent="0.25">
      <c r="A53" t="s">
        <v>173</v>
      </c>
    </row>
    <row r="54" spans="1:32" ht="15" customHeight="1" x14ac:dyDescent="0.25"/>
    <row r="55" spans="1:32" ht="15" customHeight="1" x14ac:dyDescent="0.25"/>
    <row r="56" spans="1:32" ht="15" customHeight="1" x14ac:dyDescent="0.25"/>
    <row r="57" spans="1:32" ht="15" customHeight="1" x14ac:dyDescent="0.25"/>
    <row r="58" spans="1:32" ht="15" customHeight="1" x14ac:dyDescent="0.25"/>
    <row r="59" spans="1:32" ht="15" customHeight="1" x14ac:dyDescent="0.25"/>
    <row r="60" spans="1:32" ht="15" customHeight="1" x14ac:dyDescent="0.25"/>
    <row r="61" spans="1:32" ht="15" customHeight="1" x14ac:dyDescent="0.25"/>
    <row r="62" spans="1:32" ht="15" customHeight="1" x14ac:dyDescent="0.25"/>
    <row r="63" spans="1:32" ht="15" customHeight="1" x14ac:dyDescent="0.25"/>
    <row r="64" spans="1:32" ht="15" customHeight="1" x14ac:dyDescent="0.25"/>
    <row r="65" ht="15" customHeight="1" x14ac:dyDescent="0.25"/>
    <row r="66" ht="15" customHeight="1" x14ac:dyDescent="0.25"/>
    <row r="67" ht="15" customHeight="1" x14ac:dyDescent="0.25"/>
    <row r="82" spans="1:96" x14ac:dyDescent="0.25">
      <c r="B82" s="192">
        <v>2019</v>
      </c>
      <c r="BB82" s="192">
        <v>2020</v>
      </c>
    </row>
    <row r="83" spans="1:96" x14ac:dyDescent="0.25">
      <c r="A83" s="192" t="s">
        <v>160</v>
      </c>
      <c r="B83" s="192">
        <v>1</v>
      </c>
      <c r="C83" s="192">
        <v>2</v>
      </c>
      <c r="D83" s="192">
        <v>3</v>
      </c>
      <c r="E83" s="192">
        <v>4</v>
      </c>
      <c r="F83" s="192">
        <v>5</v>
      </c>
      <c r="G83" s="192">
        <v>6</v>
      </c>
      <c r="H83" s="192">
        <v>7</v>
      </c>
      <c r="I83" s="192">
        <v>8</v>
      </c>
      <c r="J83" s="192">
        <v>9</v>
      </c>
      <c r="K83" s="192">
        <v>10</v>
      </c>
      <c r="L83" s="192">
        <v>11</v>
      </c>
      <c r="M83" s="192">
        <v>12</v>
      </c>
      <c r="N83" s="192">
        <v>13</v>
      </c>
      <c r="O83" s="192">
        <v>14</v>
      </c>
      <c r="P83" s="192">
        <v>15</v>
      </c>
      <c r="Q83" s="192">
        <v>16</v>
      </c>
      <c r="R83" s="192">
        <v>17</v>
      </c>
      <c r="S83" s="192">
        <v>18</v>
      </c>
      <c r="T83" s="192">
        <v>19</v>
      </c>
      <c r="U83" s="192">
        <v>20</v>
      </c>
      <c r="V83" s="192">
        <v>21</v>
      </c>
      <c r="W83" s="192">
        <v>22</v>
      </c>
      <c r="X83" s="192">
        <v>23</v>
      </c>
      <c r="Y83" s="192">
        <v>24</v>
      </c>
      <c r="Z83" s="192">
        <v>25</v>
      </c>
      <c r="AA83" s="192">
        <v>26</v>
      </c>
      <c r="AB83" s="192">
        <v>27</v>
      </c>
      <c r="AC83" s="192">
        <v>28</v>
      </c>
      <c r="AD83" s="192">
        <v>29</v>
      </c>
      <c r="AE83" s="192">
        <v>30</v>
      </c>
      <c r="AF83" s="192">
        <v>31</v>
      </c>
      <c r="AG83" s="192">
        <v>32</v>
      </c>
      <c r="AH83" s="192">
        <v>33</v>
      </c>
      <c r="AI83" s="192">
        <v>34</v>
      </c>
      <c r="AJ83" s="192">
        <v>35</v>
      </c>
      <c r="AK83" s="192">
        <v>36</v>
      </c>
      <c r="AL83" s="192">
        <v>37</v>
      </c>
      <c r="AM83" s="192">
        <v>38</v>
      </c>
      <c r="AN83" s="192">
        <v>39</v>
      </c>
      <c r="AO83" s="192">
        <v>40</v>
      </c>
      <c r="AP83" s="192">
        <v>41</v>
      </c>
      <c r="AQ83" s="192">
        <v>42</v>
      </c>
      <c r="AR83" s="192">
        <v>43</v>
      </c>
      <c r="AS83" s="192">
        <v>44</v>
      </c>
      <c r="AT83" s="192">
        <v>45</v>
      </c>
      <c r="AU83" s="192">
        <v>46</v>
      </c>
      <c r="AV83" s="192">
        <v>47</v>
      </c>
      <c r="AW83" s="192">
        <v>48</v>
      </c>
      <c r="AX83" s="192">
        <v>49</v>
      </c>
      <c r="AY83" s="192">
        <v>50</v>
      </c>
      <c r="AZ83" s="192">
        <v>51</v>
      </c>
      <c r="BA83" s="192">
        <v>52</v>
      </c>
      <c r="BB83" s="192">
        <v>1</v>
      </c>
      <c r="BC83" s="192">
        <v>2</v>
      </c>
      <c r="BD83" s="192">
        <v>3</v>
      </c>
      <c r="BE83" s="192">
        <v>4</v>
      </c>
      <c r="BF83" s="192">
        <v>5</v>
      </c>
      <c r="BG83" s="192">
        <v>6</v>
      </c>
      <c r="BH83" s="192">
        <v>7</v>
      </c>
      <c r="BI83" s="192">
        <v>8</v>
      </c>
      <c r="BJ83" s="192">
        <v>9</v>
      </c>
      <c r="BK83" s="192">
        <v>10</v>
      </c>
      <c r="BL83" s="192">
        <v>11</v>
      </c>
      <c r="BM83" s="192">
        <v>12</v>
      </c>
      <c r="BN83" s="192">
        <v>13</v>
      </c>
      <c r="BO83" s="192">
        <v>14</v>
      </c>
      <c r="BP83" s="192">
        <v>15</v>
      </c>
      <c r="BQ83" s="192">
        <v>16</v>
      </c>
      <c r="BR83" s="192">
        <v>17</v>
      </c>
      <c r="BS83" s="192">
        <v>18</v>
      </c>
      <c r="BT83" s="192">
        <v>19</v>
      </c>
      <c r="BU83" s="192">
        <v>20</v>
      </c>
      <c r="BV83" s="192">
        <v>21</v>
      </c>
      <c r="BW83" s="192">
        <v>22</v>
      </c>
      <c r="BX83" s="192">
        <v>23</v>
      </c>
      <c r="BY83" s="192">
        <v>24</v>
      </c>
      <c r="BZ83" s="192">
        <v>25</v>
      </c>
      <c r="CA83" s="192">
        <v>26</v>
      </c>
      <c r="CB83" s="192">
        <v>27</v>
      </c>
      <c r="CC83" s="192">
        <v>28</v>
      </c>
      <c r="CD83" s="192">
        <v>29</v>
      </c>
      <c r="CE83" s="192">
        <v>30</v>
      </c>
      <c r="CF83" s="192">
        <v>31</v>
      </c>
      <c r="CG83" s="192">
        <v>32</v>
      </c>
      <c r="CH83" s="192">
        <v>33</v>
      </c>
      <c r="CI83" s="192">
        <v>34</v>
      </c>
      <c r="CJ83" s="192">
        <v>35</v>
      </c>
      <c r="CK83" s="192">
        <v>36</v>
      </c>
      <c r="CL83" s="192">
        <v>37</v>
      </c>
      <c r="CM83" s="192">
        <v>38</v>
      </c>
      <c r="CN83" s="192">
        <v>39</v>
      </c>
      <c r="CO83" s="192">
        <v>40</v>
      </c>
      <c r="CP83" s="192">
        <v>41</v>
      </c>
      <c r="CQ83" s="192">
        <v>42</v>
      </c>
      <c r="CR83" s="192">
        <v>43</v>
      </c>
    </row>
    <row r="84" spans="1:96" x14ac:dyDescent="0.25">
      <c r="A84" s="192" t="s">
        <v>161</v>
      </c>
      <c r="B84" s="191">
        <v>229.07</v>
      </c>
      <c r="C84" s="191">
        <v>229.07</v>
      </c>
      <c r="D84" s="191">
        <v>229.07</v>
      </c>
      <c r="E84" s="191">
        <v>229.07</v>
      </c>
      <c r="F84" s="191">
        <v>229.07</v>
      </c>
      <c r="G84" s="191">
        <v>229.07</v>
      </c>
      <c r="H84" s="191">
        <v>229.07</v>
      </c>
      <c r="I84" s="191">
        <v>229.07</v>
      </c>
      <c r="J84" s="191">
        <v>229.07</v>
      </c>
      <c r="K84" s="191">
        <v>229.07</v>
      </c>
      <c r="L84" s="191">
        <v>229.07</v>
      </c>
      <c r="M84" s="191">
        <v>229.07</v>
      </c>
      <c r="N84" s="191">
        <v>229.07</v>
      </c>
      <c r="O84" s="191">
        <v>229.07</v>
      </c>
      <c r="P84" s="191">
        <v>229.07</v>
      </c>
      <c r="Q84" s="191">
        <v>229.07</v>
      </c>
      <c r="R84" s="191">
        <v>229.07</v>
      </c>
      <c r="S84" s="191">
        <v>229.07</v>
      </c>
      <c r="T84" s="191">
        <v>229.07</v>
      </c>
      <c r="U84" s="191">
        <v>229.07</v>
      </c>
      <c r="V84" s="191">
        <v>229.07</v>
      </c>
      <c r="W84" s="191">
        <v>229.07</v>
      </c>
      <c r="X84" s="191">
        <v>229.07</v>
      </c>
      <c r="Y84" s="191">
        <v>229.07</v>
      </c>
      <c r="Z84" s="191">
        <v>229.07</v>
      </c>
      <c r="AA84" s="191">
        <v>229.07</v>
      </c>
      <c r="AB84" s="191">
        <v>229.07</v>
      </c>
      <c r="AC84" s="191">
        <v>229.07</v>
      </c>
      <c r="AD84" s="191">
        <v>229.07</v>
      </c>
      <c r="AE84" s="191">
        <v>229.07</v>
      </c>
      <c r="AF84" s="191">
        <v>229.07</v>
      </c>
      <c r="AG84" s="191">
        <v>229.07</v>
      </c>
      <c r="AH84" s="191">
        <v>229.07</v>
      </c>
      <c r="AI84" s="191">
        <v>229.07</v>
      </c>
      <c r="AJ84" s="191">
        <v>229.07</v>
      </c>
      <c r="AK84" s="191">
        <v>229.07</v>
      </c>
      <c r="AL84" s="191">
        <v>229.07</v>
      </c>
      <c r="AM84" s="191">
        <v>229.07</v>
      </c>
      <c r="AN84" s="191">
        <v>229.07</v>
      </c>
      <c r="AO84" s="191">
        <v>229.07</v>
      </c>
      <c r="AP84" s="191">
        <v>229.07</v>
      </c>
      <c r="AQ84" s="191">
        <v>229.07</v>
      </c>
      <c r="AR84" s="191">
        <v>229.07</v>
      </c>
      <c r="AS84" s="191">
        <v>229.07</v>
      </c>
      <c r="AT84" s="191">
        <v>229.07</v>
      </c>
      <c r="AU84" s="191">
        <v>229.07</v>
      </c>
      <c r="AV84" s="191">
        <v>229.07</v>
      </c>
      <c r="AW84" s="191">
        <v>229.07</v>
      </c>
      <c r="AX84" s="191">
        <v>229.07</v>
      </c>
      <c r="AY84" s="191">
        <v>229.07</v>
      </c>
      <c r="AZ84" s="191">
        <v>229.07</v>
      </c>
      <c r="BA84" s="191">
        <v>229.07</v>
      </c>
      <c r="BB84" s="191">
        <v>229.07</v>
      </c>
      <c r="BC84" s="191">
        <v>229.07</v>
      </c>
      <c r="BD84" s="191">
        <v>229.07</v>
      </c>
      <c r="BE84" s="191">
        <v>229.07</v>
      </c>
      <c r="BF84" s="191">
        <v>229.07</v>
      </c>
      <c r="BG84" s="191">
        <v>229.07</v>
      </c>
      <c r="BH84" s="191">
        <v>229.07</v>
      </c>
      <c r="BI84" s="191">
        <v>229.07</v>
      </c>
      <c r="BJ84" s="191">
        <v>229.07</v>
      </c>
      <c r="BK84" s="191">
        <v>229.07</v>
      </c>
      <c r="BL84" s="191">
        <v>229.07</v>
      </c>
      <c r="BM84" s="191">
        <v>229.07</v>
      </c>
      <c r="BN84" s="191">
        <v>229.07</v>
      </c>
      <c r="BO84" s="191">
        <v>229.07</v>
      </c>
      <c r="BP84" s="191">
        <v>229.07</v>
      </c>
      <c r="BQ84" s="191">
        <v>229.07</v>
      </c>
      <c r="BR84" s="191">
        <v>229.07</v>
      </c>
      <c r="BS84" s="191">
        <v>229.07</v>
      </c>
      <c r="BT84" s="191">
        <v>229.07</v>
      </c>
      <c r="BU84" s="191">
        <v>229.07</v>
      </c>
      <c r="BV84" s="191">
        <v>229.07</v>
      </c>
      <c r="BW84" s="191">
        <v>229.07</v>
      </c>
      <c r="BX84" s="191">
        <v>229.07</v>
      </c>
      <c r="BY84" s="191">
        <v>229.07</v>
      </c>
      <c r="BZ84" s="191">
        <v>229.07</v>
      </c>
      <c r="CA84" s="191">
        <v>229.07</v>
      </c>
      <c r="CB84" s="191">
        <v>229.07</v>
      </c>
      <c r="CC84" s="191">
        <v>229.07</v>
      </c>
      <c r="CD84" s="191">
        <v>229.07</v>
      </c>
      <c r="CE84" s="191">
        <v>229.07</v>
      </c>
      <c r="CF84" s="191">
        <v>229.07</v>
      </c>
      <c r="CG84" s="191">
        <v>229.07</v>
      </c>
      <c r="CH84" s="191">
        <v>229.07</v>
      </c>
      <c r="CI84" s="191">
        <v>229.07</v>
      </c>
      <c r="CJ84" s="191">
        <v>229.07</v>
      </c>
      <c r="CK84" s="191">
        <v>229.07</v>
      </c>
      <c r="CL84" s="191">
        <v>229.07</v>
      </c>
      <c r="CM84" s="191">
        <v>229.07</v>
      </c>
      <c r="CN84" s="191">
        <v>229.07</v>
      </c>
      <c r="CO84" s="191">
        <v>229.07</v>
      </c>
      <c r="CP84" s="191">
        <v>229.07</v>
      </c>
      <c r="CQ84" s="191">
        <v>229.07</v>
      </c>
      <c r="CR84" s="191">
        <v>229.07</v>
      </c>
    </row>
    <row r="85" spans="1:96" x14ac:dyDescent="0.25">
      <c r="A85" s="192" t="s">
        <v>162</v>
      </c>
      <c r="B85" s="191">
        <v>377.03</v>
      </c>
      <c r="C85" s="191">
        <v>375.13</v>
      </c>
      <c r="D85" s="191">
        <v>375.22</v>
      </c>
      <c r="E85" s="191">
        <v>375.74</v>
      </c>
      <c r="F85" s="191">
        <v>375.01</v>
      </c>
      <c r="G85" s="191">
        <v>373.91</v>
      </c>
      <c r="H85" s="191">
        <v>374.34</v>
      </c>
      <c r="I85" s="191">
        <v>374.31</v>
      </c>
      <c r="J85" s="191">
        <v>372.95</v>
      </c>
      <c r="K85" s="191">
        <v>372.1</v>
      </c>
      <c r="L85" s="191">
        <v>371.57</v>
      </c>
      <c r="M85" s="191">
        <v>371.1</v>
      </c>
      <c r="N85" s="191">
        <v>370.03</v>
      </c>
      <c r="O85" s="191">
        <v>368.33</v>
      </c>
      <c r="P85" s="191">
        <v>367.21</v>
      </c>
      <c r="Q85" s="191">
        <v>366.63</v>
      </c>
      <c r="R85" s="191">
        <v>366.7</v>
      </c>
      <c r="S85" s="191">
        <v>367.57</v>
      </c>
      <c r="T85" s="191">
        <v>368.34</v>
      </c>
      <c r="U85" s="191">
        <v>367.05</v>
      </c>
      <c r="V85" s="191">
        <v>365.51</v>
      </c>
      <c r="W85" s="191">
        <v>364.11</v>
      </c>
      <c r="X85" s="191">
        <v>361.8</v>
      </c>
      <c r="Y85" s="191">
        <v>359.47</v>
      </c>
      <c r="Z85" s="191">
        <v>358.39</v>
      </c>
      <c r="AA85" s="191">
        <v>356.45</v>
      </c>
      <c r="AB85" s="191">
        <v>353.84</v>
      </c>
      <c r="AC85" s="191">
        <v>352.99</v>
      </c>
      <c r="AD85" s="191">
        <v>350.85</v>
      </c>
      <c r="AE85" s="191">
        <v>351.99</v>
      </c>
      <c r="AF85" s="191">
        <v>350.86</v>
      </c>
      <c r="AG85" s="191">
        <v>351.43</v>
      </c>
      <c r="AH85" s="191">
        <v>352.98</v>
      </c>
      <c r="AI85" s="191">
        <v>353.13</v>
      </c>
      <c r="AJ85" s="191">
        <v>355.1</v>
      </c>
      <c r="AK85" s="191">
        <v>354.16</v>
      </c>
      <c r="AL85" s="191">
        <v>354.46</v>
      </c>
      <c r="AM85" s="191">
        <v>355.28</v>
      </c>
      <c r="AN85" s="191">
        <v>355.97</v>
      </c>
      <c r="AO85" s="191">
        <v>356.64</v>
      </c>
      <c r="AP85" s="191">
        <v>358.28</v>
      </c>
      <c r="AQ85" s="191">
        <v>361.67</v>
      </c>
      <c r="AR85" s="191">
        <v>363.11</v>
      </c>
      <c r="AS85" s="191">
        <v>363.69</v>
      </c>
      <c r="AT85" s="191">
        <v>365.59</v>
      </c>
      <c r="AU85" s="191">
        <v>366.29</v>
      </c>
      <c r="AV85" s="191">
        <v>367.32</v>
      </c>
      <c r="AW85" s="191">
        <v>368.94</v>
      </c>
      <c r="AX85" s="191">
        <v>370</v>
      </c>
      <c r="AY85" s="191">
        <v>370.9</v>
      </c>
      <c r="AZ85" s="191">
        <v>371.37</v>
      </c>
      <c r="BA85" s="191">
        <v>371.13</v>
      </c>
      <c r="BB85" s="191">
        <v>372.2704</v>
      </c>
      <c r="BC85" s="191">
        <v>372.06180000000001</v>
      </c>
      <c r="BD85" s="191">
        <v>371.96589999999998</v>
      </c>
      <c r="BE85" s="191">
        <v>372.29500000000002</v>
      </c>
      <c r="BF85" s="191">
        <v>369.26589999999999</v>
      </c>
      <c r="BG85" s="191">
        <v>368.8184</v>
      </c>
      <c r="BH85" s="191">
        <v>369.07619999999997</v>
      </c>
      <c r="BI85" s="191">
        <v>370.75709999999998</v>
      </c>
      <c r="BJ85" s="191">
        <v>369.54</v>
      </c>
      <c r="BK85" s="191">
        <v>368.97390000000001</v>
      </c>
      <c r="BL85" s="191">
        <v>367.22789999999998</v>
      </c>
      <c r="BM85" s="191">
        <v>362.2484</v>
      </c>
      <c r="BN85" s="191">
        <v>360.84949999999998</v>
      </c>
      <c r="BO85" s="191">
        <v>356.62040000000002</v>
      </c>
      <c r="BP85" s="191">
        <v>351.80290000000002</v>
      </c>
      <c r="BQ85" s="191">
        <v>349.70830000000001</v>
      </c>
      <c r="BR85" s="191">
        <v>350.40179999999998</v>
      </c>
      <c r="BS85" s="191">
        <v>348.02030000000002</v>
      </c>
      <c r="BT85" s="191">
        <v>345.81479999999999</v>
      </c>
      <c r="BU85" s="191">
        <v>346.6146</v>
      </c>
      <c r="BV85" s="191">
        <v>348.48840000000001</v>
      </c>
      <c r="BW85" s="191">
        <v>331.87</v>
      </c>
      <c r="BX85" s="191">
        <v>352.13240000000002</v>
      </c>
      <c r="BY85" s="191">
        <v>357.85419999999999</v>
      </c>
      <c r="BZ85" s="191">
        <v>357.15170000000001</v>
      </c>
      <c r="CA85" s="191">
        <v>349.68419999999998</v>
      </c>
      <c r="CB85" s="191">
        <v>349.6</v>
      </c>
      <c r="CC85" s="191">
        <v>347.28620000000001</v>
      </c>
      <c r="CD85" s="191">
        <v>349.28280000000001</v>
      </c>
      <c r="CE85" s="191">
        <v>349.74610000000001</v>
      </c>
      <c r="CF85" s="191">
        <v>351.34100000000001</v>
      </c>
      <c r="CG85" s="191">
        <v>352.13139999999999</v>
      </c>
      <c r="CH85" s="191">
        <v>353.61649999999997</v>
      </c>
      <c r="CI85" s="191">
        <v>350.75279999999998</v>
      </c>
      <c r="CJ85" s="191">
        <v>352.94450000000001</v>
      </c>
      <c r="CK85" s="191">
        <v>351.72230000000002</v>
      </c>
      <c r="CL85" s="191">
        <v>351.54629999999997</v>
      </c>
      <c r="CM85" s="191">
        <v>351.28699999999998</v>
      </c>
      <c r="CN85" s="191">
        <v>351.91180000000003</v>
      </c>
      <c r="CO85" s="191">
        <v>352.17790000000002</v>
      </c>
      <c r="CP85" s="191">
        <v>352.26</v>
      </c>
      <c r="CQ85" s="191">
        <v>352.55590000000001</v>
      </c>
      <c r="CR85" s="191">
        <v>353.68540000000002</v>
      </c>
    </row>
    <row r="86" spans="1:96" x14ac:dyDescent="0.25">
      <c r="A86" s="192" t="s">
        <v>163</v>
      </c>
      <c r="B86" s="191">
        <v>417.5</v>
      </c>
      <c r="C86" s="191">
        <v>416</v>
      </c>
      <c r="D86" s="191">
        <v>416</v>
      </c>
      <c r="E86" s="191">
        <v>417.6</v>
      </c>
      <c r="F86" s="191">
        <v>415.85</v>
      </c>
      <c r="G86" s="191">
        <v>416</v>
      </c>
      <c r="H86" s="191">
        <v>423.59</v>
      </c>
      <c r="I86" s="191">
        <v>423.59</v>
      </c>
      <c r="J86" s="191">
        <v>423.59</v>
      </c>
      <c r="K86" s="191">
        <v>423.59</v>
      </c>
      <c r="L86" s="191">
        <v>423.59</v>
      </c>
      <c r="M86" s="191">
        <v>423.59</v>
      </c>
      <c r="N86" s="191">
        <v>423.59</v>
      </c>
      <c r="O86" s="191">
        <v>423.59</v>
      </c>
      <c r="P86" s="191">
        <v>413.14</v>
      </c>
      <c r="Q86" s="191">
        <v>413.14</v>
      </c>
      <c r="R86" s="191">
        <v>413.14</v>
      </c>
      <c r="S86" s="191">
        <v>413.14</v>
      </c>
      <c r="T86" s="191">
        <v>414.58</v>
      </c>
      <c r="U86" s="191">
        <v>413.14</v>
      </c>
      <c r="V86" s="191">
        <v>413.14</v>
      </c>
      <c r="W86" s="191">
        <v>407.48</v>
      </c>
      <c r="X86" s="191">
        <v>396.99</v>
      </c>
      <c r="Y86" s="191">
        <v>396.97</v>
      </c>
      <c r="Z86" s="191">
        <v>396.97</v>
      </c>
      <c r="AA86" s="191">
        <v>399.88</v>
      </c>
      <c r="AB86" s="191">
        <v>404.73</v>
      </c>
      <c r="AC86" s="191">
        <v>398.5</v>
      </c>
      <c r="AD86" s="191">
        <v>403.07</v>
      </c>
      <c r="AE86" s="191">
        <v>402.71</v>
      </c>
      <c r="AF86" s="191">
        <v>397.73</v>
      </c>
      <c r="AG86" s="191">
        <v>398.2</v>
      </c>
      <c r="AH86" s="191">
        <v>395.41</v>
      </c>
      <c r="AI86" s="191">
        <v>395.61</v>
      </c>
      <c r="AJ86" s="191">
        <v>399.1</v>
      </c>
      <c r="AK86" s="191">
        <v>397.86</v>
      </c>
      <c r="AL86" s="191">
        <v>397.22</v>
      </c>
      <c r="AM86" s="191">
        <v>398.14</v>
      </c>
      <c r="AN86" s="191">
        <v>395.62</v>
      </c>
      <c r="AO86" s="191">
        <v>401.29</v>
      </c>
      <c r="AP86" s="191">
        <v>419.01</v>
      </c>
      <c r="AQ86" s="191">
        <v>416.18</v>
      </c>
      <c r="AR86" s="191">
        <v>416.18</v>
      </c>
      <c r="AS86" s="191">
        <v>416.18</v>
      </c>
      <c r="AT86" s="191">
        <v>416.18</v>
      </c>
      <c r="AU86" s="191">
        <v>416.18</v>
      </c>
      <c r="AV86" s="191">
        <v>416.18</v>
      </c>
      <c r="AW86" s="191">
        <v>416.18</v>
      </c>
      <c r="AX86" s="191">
        <v>412.42</v>
      </c>
      <c r="AY86" s="191">
        <v>409.6</v>
      </c>
      <c r="AZ86" s="191">
        <v>414.08</v>
      </c>
      <c r="BA86" s="191">
        <v>411.55</v>
      </c>
      <c r="BB86" s="191">
        <v>410.14510000000001</v>
      </c>
      <c r="BC86" s="191">
        <v>413.55470000000003</v>
      </c>
      <c r="BD86" s="191">
        <v>411.87880000000001</v>
      </c>
      <c r="BE86" s="191">
        <v>411.10469999999998</v>
      </c>
      <c r="BF86" s="191">
        <v>415.3415</v>
      </c>
      <c r="BG86" s="191">
        <v>412.18689999999998</v>
      </c>
      <c r="BH86" s="191">
        <v>410.0401</v>
      </c>
      <c r="BI86" s="191">
        <v>421.1071</v>
      </c>
      <c r="BJ86" s="191">
        <v>421.11</v>
      </c>
      <c r="BK86" s="191">
        <v>421.1071</v>
      </c>
      <c r="BL86" s="191">
        <v>421.1071</v>
      </c>
      <c r="BM86" s="191">
        <v>421.1071</v>
      </c>
      <c r="BN86" s="191">
        <v>421.1071</v>
      </c>
      <c r="BO86" s="191">
        <v>421.1071</v>
      </c>
      <c r="BP86" s="191">
        <v>421.1071</v>
      </c>
      <c r="BQ86" s="191">
        <v>421.1071</v>
      </c>
      <c r="BR86" s="191">
        <v>421.1071</v>
      </c>
      <c r="BS86" s="191">
        <v>421.1071</v>
      </c>
      <c r="BT86" s="191">
        <v>420.63290000000001</v>
      </c>
      <c r="BU86" s="191">
        <v>419.14819999999997</v>
      </c>
      <c r="BV86" s="191">
        <v>421.70299999999997</v>
      </c>
      <c r="BW86" s="191">
        <v>389.55</v>
      </c>
      <c r="BX86" s="191">
        <v>426.42970000000003</v>
      </c>
      <c r="BY86" s="191">
        <v>570.16380000000004</v>
      </c>
      <c r="BZ86" s="191">
        <v>569.98779999999999</v>
      </c>
      <c r="CA86" s="191">
        <v>420.82870000000003</v>
      </c>
      <c r="CB86" s="191">
        <v>425.97</v>
      </c>
      <c r="CC86" s="191">
        <v>435.73360000000002</v>
      </c>
      <c r="CD86" s="191">
        <v>432.33629999999999</v>
      </c>
      <c r="CE86" s="191">
        <v>439.1345</v>
      </c>
      <c r="CF86" s="191">
        <v>438.74959999999999</v>
      </c>
      <c r="CG86" s="191">
        <v>437.91120000000001</v>
      </c>
      <c r="CH86" s="191">
        <v>439.05430000000001</v>
      </c>
      <c r="CI86" s="191">
        <v>438.47300000000001</v>
      </c>
      <c r="CJ86" s="191">
        <v>432.04399999999998</v>
      </c>
      <c r="CK86" s="191">
        <v>431.2396</v>
      </c>
      <c r="CL86" s="191">
        <v>428.66039999999998</v>
      </c>
      <c r="CM86" s="191">
        <v>434.18020000000001</v>
      </c>
      <c r="CN86" s="191">
        <v>440.7448</v>
      </c>
      <c r="CO86" s="191">
        <v>440.7448</v>
      </c>
      <c r="CP86" s="191">
        <v>458.25</v>
      </c>
      <c r="CQ86" s="191">
        <v>458.25200000000001</v>
      </c>
      <c r="CR86" s="191">
        <v>458.25200000000001</v>
      </c>
    </row>
    <row r="87" spans="1:96" x14ac:dyDescent="0.25">
      <c r="A87" s="192" t="s">
        <v>164</v>
      </c>
      <c r="B87" s="191">
        <v>194.96</v>
      </c>
      <c r="C87" s="191">
        <v>249.56</v>
      </c>
      <c r="D87" s="191">
        <v>270.08999999999997</v>
      </c>
      <c r="E87" s="191">
        <v>236.78</v>
      </c>
      <c r="F87" s="191">
        <v>258.17</v>
      </c>
      <c r="G87" s="191">
        <v>258.63</v>
      </c>
      <c r="H87" s="191">
        <v>258.38</v>
      </c>
      <c r="I87" s="191">
        <v>244.41</v>
      </c>
      <c r="J87" s="191">
        <v>259.26</v>
      </c>
      <c r="K87" s="191">
        <v>255.53</v>
      </c>
      <c r="L87" s="191">
        <v>237.9</v>
      </c>
      <c r="M87" s="191">
        <v>257.57</v>
      </c>
      <c r="N87" s="191">
        <v>254.22</v>
      </c>
      <c r="O87" s="191">
        <v>241.54</v>
      </c>
      <c r="P87" s="191">
        <v>285.07</v>
      </c>
      <c r="Q87" s="191">
        <v>272.39</v>
      </c>
      <c r="R87" s="191">
        <v>247.41</v>
      </c>
      <c r="S87" s="191">
        <v>273.39</v>
      </c>
      <c r="T87" s="191">
        <v>258.14999999999998</v>
      </c>
      <c r="U87" s="191">
        <v>260.13</v>
      </c>
      <c r="V87" s="191">
        <v>262.27</v>
      </c>
      <c r="W87" s="191">
        <v>269.67</v>
      </c>
      <c r="X87" s="191">
        <v>273.3</v>
      </c>
      <c r="Y87" s="191">
        <v>233.33</v>
      </c>
      <c r="Z87" s="191">
        <v>263.95</v>
      </c>
      <c r="AA87" s="191">
        <v>256.20999999999998</v>
      </c>
      <c r="AB87" s="191">
        <v>257.49</v>
      </c>
      <c r="AC87" s="191">
        <v>260.93</v>
      </c>
      <c r="AD87" s="191">
        <v>235.12</v>
      </c>
      <c r="AE87" s="191">
        <v>238.2</v>
      </c>
      <c r="AF87" s="191">
        <v>227.84</v>
      </c>
      <c r="AG87" s="191">
        <v>233.41</v>
      </c>
      <c r="AH87" s="191">
        <v>225.67</v>
      </c>
      <c r="AI87" s="191">
        <v>214.69</v>
      </c>
      <c r="AJ87" s="191">
        <v>234.53</v>
      </c>
      <c r="AK87" s="191">
        <v>214.82</v>
      </c>
      <c r="AL87" s="191">
        <v>203.43</v>
      </c>
      <c r="AM87" s="191">
        <v>212.39</v>
      </c>
      <c r="AN87" s="191">
        <v>240.35</v>
      </c>
      <c r="AO87" s="191">
        <v>235.11</v>
      </c>
      <c r="AP87" s="191">
        <v>224.79</v>
      </c>
      <c r="AQ87" s="191">
        <v>259.91000000000003</v>
      </c>
      <c r="AR87" s="191">
        <v>221.34</v>
      </c>
      <c r="AS87" s="191">
        <v>218.27</v>
      </c>
      <c r="AT87" s="191">
        <v>236.71</v>
      </c>
      <c r="AU87" s="191">
        <v>219.19</v>
      </c>
      <c r="AV87" s="191">
        <v>247.54</v>
      </c>
      <c r="AW87" s="191">
        <v>230.94</v>
      </c>
      <c r="AX87" s="191">
        <v>221.91</v>
      </c>
      <c r="AY87" s="191">
        <v>239.37</v>
      </c>
      <c r="AZ87" s="191">
        <v>229.17</v>
      </c>
      <c r="BA87" s="191">
        <v>200.49</v>
      </c>
      <c r="BB87" s="191">
        <v>229.97040000000001</v>
      </c>
      <c r="BC87" s="191">
        <v>265.69529999999997</v>
      </c>
      <c r="BD87" s="191">
        <v>225.93520000000001</v>
      </c>
      <c r="BE87" s="191">
        <v>283.97129999999999</v>
      </c>
      <c r="BF87" s="191">
        <v>244.83369999999999</v>
      </c>
      <c r="BG87" s="191">
        <v>247.51609999999999</v>
      </c>
      <c r="BH87" s="191">
        <v>245.9982</v>
      </c>
      <c r="BI87" s="191">
        <v>250.41220000000001</v>
      </c>
      <c r="BJ87" s="191">
        <v>234.15</v>
      </c>
      <c r="BK87" s="191">
        <v>249.43510000000001</v>
      </c>
      <c r="BL87" s="191">
        <v>260.45359999999999</v>
      </c>
      <c r="BM87" s="191">
        <v>271.48599999999999</v>
      </c>
      <c r="BN87" s="191">
        <v>236.47139999999999</v>
      </c>
      <c r="BO87" s="191">
        <v>224.17250000000001</v>
      </c>
      <c r="BP87" s="191">
        <v>243.36179999999999</v>
      </c>
      <c r="BQ87" s="191">
        <v>256.75619999999998</v>
      </c>
      <c r="BR87" s="191">
        <v>247.33</v>
      </c>
      <c r="BS87" s="191">
        <v>239.1814</v>
      </c>
      <c r="BT87" s="191">
        <v>251.89189999999999</v>
      </c>
      <c r="BU87" s="191">
        <v>237.14930000000001</v>
      </c>
      <c r="BV87" s="191">
        <v>248.39850000000001</v>
      </c>
      <c r="BW87" s="191">
        <v>233.79310000000001</v>
      </c>
      <c r="BX87" s="191">
        <v>259.70159999999998</v>
      </c>
      <c r="BY87" s="191">
        <v>259.31040000000002</v>
      </c>
      <c r="BZ87" s="191">
        <v>224.4367</v>
      </c>
      <c r="CA87" s="191">
        <v>192.37440000000001</v>
      </c>
      <c r="CB87" s="191">
        <v>202.22</v>
      </c>
      <c r="CC87" s="191">
        <v>213.6217</v>
      </c>
      <c r="CD87" s="191">
        <v>219.33930000000001</v>
      </c>
      <c r="CE87" s="191">
        <v>203.86920000000001</v>
      </c>
      <c r="CF87" s="191">
        <v>191.11240000000001</v>
      </c>
      <c r="CG87" s="191">
        <v>211.73849999999999</v>
      </c>
      <c r="CH87" s="191">
        <v>206.21680000000001</v>
      </c>
      <c r="CI87" s="191">
        <v>258.4701</v>
      </c>
      <c r="CJ87" s="191">
        <v>207.02</v>
      </c>
      <c r="CK87" s="191">
        <v>197.76060000000001</v>
      </c>
      <c r="CL87" s="191">
        <v>220.03919999999999</v>
      </c>
      <c r="CM87" s="191">
        <v>197.82929999999999</v>
      </c>
      <c r="CN87" s="191">
        <v>203.77250000000001</v>
      </c>
      <c r="CO87" s="191">
        <v>183.40819999999999</v>
      </c>
      <c r="CP87" s="191">
        <v>178.62</v>
      </c>
      <c r="CQ87" s="191">
        <v>191.6131</v>
      </c>
      <c r="CR87" s="191">
        <v>235.02459999999999</v>
      </c>
    </row>
    <row r="88" spans="1:96" x14ac:dyDescent="0.25">
      <c r="A88" s="192" t="s">
        <v>98</v>
      </c>
      <c r="B88" s="191">
        <v>356.82</v>
      </c>
      <c r="C88" s="191">
        <v>358.27</v>
      </c>
      <c r="D88" s="191">
        <v>353.4</v>
      </c>
      <c r="E88" s="191">
        <v>350.78</v>
      </c>
      <c r="F88" s="191">
        <v>361.79</v>
      </c>
      <c r="G88" s="191">
        <v>355.7</v>
      </c>
      <c r="H88" s="191">
        <v>356.24</v>
      </c>
      <c r="I88" s="191">
        <v>350.55</v>
      </c>
      <c r="J88" s="191">
        <v>351.79</v>
      </c>
      <c r="K88" s="191">
        <v>346.23</v>
      </c>
      <c r="L88" s="191">
        <v>347.66</v>
      </c>
      <c r="M88" s="191">
        <v>346.16</v>
      </c>
      <c r="N88" s="191">
        <v>341.7</v>
      </c>
      <c r="O88" s="191">
        <v>345.15</v>
      </c>
      <c r="P88" s="191">
        <v>337.03</v>
      </c>
      <c r="Q88" s="191">
        <v>339.34</v>
      </c>
      <c r="R88" s="191">
        <v>340.69</v>
      </c>
      <c r="S88" s="191">
        <v>337.89</v>
      </c>
      <c r="T88" s="191">
        <v>341.22</v>
      </c>
      <c r="U88" s="191">
        <v>341.65</v>
      </c>
      <c r="V88" s="191">
        <v>340.31</v>
      </c>
      <c r="W88" s="191">
        <v>342.17</v>
      </c>
      <c r="X88" s="191">
        <v>336.15</v>
      </c>
      <c r="Y88" s="191">
        <v>337.49</v>
      </c>
      <c r="Z88" s="191">
        <v>333.01</v>
      </c>
      <c r="AA88" s="191">
        <v>340.07</v>
      </c>
      <c r="AB88" s="191">
        <v>332.86</v>
      </c>
      <c r="AC88" s="191">
        <v>332.67</v>
      </c>
      <c r="AD88" s="191">
        <v>330.2</v>
      </c>
      <c r="AE88" s="191">
        <v>332.83</v>
      </c>
      <c r="AF88" s="191">
        <v>336.66</v>
      </c>
      <c r="AG88" s="191">
        <v>335.87</v>
      </c>
      <c r="AH88" s="191">
        <v>338.35</v>
      </c>
      <c r="AI88" s="191">
        <v>334.54</v>
      </c>
      <c r="AJ88" s="191">
        <v>336.6</v>
      </c>
      <c r="AK88" s="191">
        <v>338.46</v>
      </c>
      <c r="AL88" s="191">
        <v>334.57</v>
      </c>
      <c r="AM88" s="191">
        <v>338.14</v>
      </c>
      <c r="AN88" s="191">
        <v>321.86</v>
      </c>
      <c r="AO88" s="191">
        <v>342.38</v>
      </c>
      <c r="AP88" s="191">
        <v>337.97</v>
      </c>
      <c r="AQ88" s="191">
        <v>326.83</v>
      </c>
      <c r="AR88" s="191">
        <v>338.39</v>
      </c>
      <c r="AS88" s="191">
        <v>337.33</v>
      </c>
      <c r="AT88" s="191">
        <v>344.71</v>
      </c>
      <c r="AU88" s="191">
        <v>339.41</v>
      </c>
      <c r="AV88" s="191">
        <v>330.33</v>
      </c>
      <c r="AW88" s="191">
        <v>332.3</v>
      </c>
      <c r="AX88" s="191">
        <v>327.9</v>
      </c>
      <c r="AY88" s="191">
        <v>329.82</v>
      </c>
      <c r="AZ88" s="191">
        <v>324.52999999999997</v>
      </c>
      <c r="BA88" s="191">
        <v>327.02999999999997</v>
      </c>
      <c r="BB88" s="191">
        <v>333.42020000000002</v>
      </c>
      <c r="BC88" s="191">
        <v>328.41800000000001</v>
      </c>
      <c r="BD88" s="191">
        <v>331.77760000000001</v>
      </c>
      <c r="BE88" s="191">
        <v>334.44799999999998</v>
      </c>
      <c r="BF88" s="191">
        <v>335.50369999999998</v>
      </c>
      <c r="BG88" s="191">
        <v>336.87860000000001</v>
      </c>
      <c r="BH88" s="191">
        <v>333.83760000000001</v>
      </c>
      <c r="BI88" s="191">
        <v>333.57080000000002</v>
      </c>
      <c r="BJ88" s="191">
        <v>333.77</v>
      </c>
      <c r="BK88" s="191">
        <v>324.11739999999998</v>
      </c>
      <c r="BL88" s="191">
        <v>334.28820000000002</v>
      </c>
      <c r="BM88" s="191">
        <v>328.4812</v>
      </c>
      <c r="BN88" s="191">
        <v>327.70949999999999</v>
      </c>
      <c r="BO88" s="191">
        <v>309.60520000000002</v>
      </c>
      <c r="BP88" s="191">
        <v>315.6576</v>
      </c>
      <c r="BQ88" s="191">
        <v>317.0684</v>
      </c>
      <c r="BR88" s="191">
        <v>312.66180000000003</v>
      </c>
      <c r="BS88" s="191">
        <v>322.73590000000002</v>
      </c>
      <c r="BT88" s="191">
        <v>299.83969999999999</v>
      </c>
      <c r="BU88" s="191">
        <v>302.1678</v>
      </c>
      <c r="BV88" s="191">
        <v>299.99979999999999</v>
      </c>
      <c r="BW88" s="191">
        <v>298.99349999999998</v>
      </c>
      <c r="BX88" s="191">
        <v>299.98579999999998</v>
      </c>
      <c r="BY88" s="191">
        <v>301.53379999999999</v>
      </c>
      <c r="BZ88" s="191">
        <v>297.69409999999999</v>
      </c>
      <c r="CA88" s="191">
        <v>306.46359999999999</v>
      </c>
      <c r="CB88" s="191">
        <v>302.42</v>
      </c>
      <c r="CC88" s="191">
        <v>304.3159</v>
      </c>
      <c r="CD88" s="191">
        <v>305.47829999999999</v>
      </c>
      <c r="CE88" s="191">
        <v>302.40359999999998</v>
      </c>
      <c r="CF88" s="191">
        <v>304.59070000000003</v>
      </c>
      <c r="CG88" s="191">
        <v>302.12279999999998</v>
      </c>
      <c r="CH88" s="191">
        <v>304.00650000000002</v>
      </c>
      <c r="CI88" s="191">
        <v>300.68799999999999</v>
      </c>
      <c r="CJ88" s="191">
        <v>304.98739999999998</v>
      </c>
      <c r="CK88" s="191">
        <v>311.50689999999997</v>
      </c>
      <c r="CL88" s="191">
        <v>305.1327</v>
      </c>
      <c r="CM88" s="191">
        <v>299.31029999999998</v>
      </c>
      <c r="CN88" s="191">
        <v>306.73759999999999</v>
      </c>
      <c r="CO88" s="191">
        <v>304.74149999999997</v>
      </c>
      <c r="CP88" s="191">
        <v>303.77</v>
      </c>
      <c r="CQ88" s="191">
        <v>304.13920000000002</v>
      </c>
      <c r="CR88" s="191">
        <v>304.78390000000002</v>
      </c>
    </row>
  </sheetData>
  <mergeCells count="33">
    <mergeCell ref="A2:AD2"/>
    <mergeCell ref="A4:A5"/>
    <mergeCell ref="B4:B5"/>
    <mergeCell ref="C4:C5"/>
    <mergeCell ref="D4:D5"/>
    <mergeCell ref="E4:E5"/>
    <mergeCell ref="F4:F5"/>
    <mergeCell ref="G4:G5"/>
    <mergeCell ref="H4:H5"/>
    <mergeCell ref="I4:I5"/>
    <mergeCell ref="J4:J5"/>
    <mergeCell ref="K4:K5"/>
    <mergeCell ref="W4:W5"/>
    <mergeCell ref="L4:L5"/>
    <mergeCell ref="M4:M5"/>
    <mergeCell ref="N4:N5"/>
    <mergeCell ref="O4:O5"/>
    <mergeCell ref="P4:P5"/>
    <mergeCell ref="Q4:Q5"/>
    <mergeCell ref="R4:R5"/>
    <mergeCell ref="S4:S5"/>
    <mergeCell ref="T4:T5"/>
    <mergeCell ref="U4:U5"/>
    <mergeCell ref="V4:V5"/>
    <mergeCell ref="AD4:AD5"/>
    <mergeCell ref="AE4:AE5"/>
    <mergeCell ref="AF4:AF5"/>
    <mergeCell ref="X4:X5"/>
    <mergeCell ref="Y4:Y5"/>
    <mergeCell ref="Z4:Z5"/>
    <mergeCell ref="AA4:AA5"/>
    <mergeCell ref="AB4:AB5"/>
    <mergeCell ref="AC4:AC5"/>
  </mergeCells>
  <conditionalFormatting sqref="B6">
    <cfRule type="expression" dxfId="13" priority="14" stopIfTrue="1">
      <formula>ISERROR(B6)</formula>
    </cfRule>
  </conditionalFormatting>
  <conditionalFormatting sqref="B48:AB48">
    <cfRule type="expression" dxfId="12" priority="13" stopIfTrue="1">
      <formula>ISERROR(B48)</formula>
    </cfRule>
  </conditionalFormatting>
  <conditionalFormatting sqref="B13:AB13">
    <cfRule type="expression" dxfId="11" priority="12" stopIfTrue="1">
      <formula>ISERROR(B13)</formula>
    </cfRule>
  </conditionalFormatting>
  <conditionalFormatting sqref="B20:AB20">
    <cfRule type="expression" dxfId="10" priority="11" stopIfTrue="1">
      <formula>ISERROR(B20)</formula>
    </cfRule>
  </conditionalFormatting>
  <conditionalFormatting sqref="B22:AB22 B27:AB27">
    <cfRule type="expression" dxfId="9" priority="10" stopIfTrue="1">
      <formula>ISERROR(B22)</formula>
    </cfRule>
  </conditionalFormatting>
  <conditionalFormatting sqref="B30:AB30 B35:AB36">
    <cfRule type="expression" dxfId="8" priority="9" stopIfTrue="1">
      <formula>ISERROR(B30)</formula>
    </cfRule>
  </conditionalFormatting>
  <conditionalFormatting sqref="B39:AB39 B44:AB45">
    <cfRule type="expression" dxfId="7" priority="8" stopIfTrue="1">
      <formula>ISERROR(B39)</formula>
    </cfRule>
  </conditionalFormatting>
  <conditionalFormatting sqref="AF48">
    <cfRule type="expression" dxfId="6" priority="7" stopIfTrue="1">
      <formula>ISERROR(AF48)</formula>
    </cfRule>
  </conditionalFormatting>
  <conditionalFormatting sqref="AF13">
    <cfRule type="expression" dxfId="5" priority="6" stopIfTrue="1">
      <formula>ISERROR(AF13)</formula>
    </cfRule>
  </conditionalFormatting>
  <conditionalFormatting sqref="AF20">
    <cfRule type="expression" dxfId="4" priority="5" stopIfTrue="1">
      <formula>ISERROR(AF20)</formula>
    </cfRule>
  </conditionalFormatting>
  <conditionalFormatting sqref="AF22 AF27">
    <cfRule type="expression" dxfId="3" priority="4" stopIfTrue="1">
      <formula>ISERROR(AF22)</formula>
    </cfRule>
  </conditionalFormatting>
  <conditionalFormatting sqref="AF30 AF35:AF36">
    <cfRule type="expression" dxfId="2" priority="3" stopIfTrue="1">
      <formula>ISERROR(AF30)</formula>
    </cfRule>
  </conditionalFormatting>
  <conditionalFormatting sqref="AF39 AF44:AF45">
    <cfRule type="expression" dxfId="1" priority="2" stopIfTrue="1">
      <formula>ISERROR(AF39)</formula>
    </cfRule>
  </conditionalFormatting>
  <conditionalFormatting sqref="AC48">
    <cfRule type="expression" dxfId="0" priority="1" stopIfTrue="1">
      <formula>ISERROR(AC48)</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4</vt:i4>
      </vt:variant>
    </vt:vector>
  </HeadingPairs>
  <TitlesOfParts>
    <vt:vector size="10" baseType="lpstr">
      <vt:lpstr>OSNOVNO POROČILO</vt:lpstr>
      <vt:lpstr>CENA IN MASA PO RAZREDIH</vt:lpstr>
      <vt:lpstr>CENE PO TEDNIH</vt:lpstr>
      <vt:lpstr>SKUPNI ZAKOL PO TEDNIH</vt:lpstr>
      <vt:lpstr>EVROPSKE CENE</vt:lpstr>
      <vt:lpstr>EU CENE R3</vt:lpstr>
      <vt:lpstr>'OSNOVNO POROČILO'!_ftn1</vt:lpstr>
      <vt:lpstr>'OSNOVNO POROČILO'!_ftnref1</vt:lpstr>
      <vt:lpstr>'CENE PO TEDNIH'!_Toc374617593</vt:lpstr>
      <vt:lpstr>'EU CENE R3'!OLE_LINK8</vt:lpstr>
    </vt:vector>
  </TitlesOfParts>
  <Company>ARSKTRP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Polona Bezlaj</cp:lastModifiedBy>
  <dcterms:created xsi:type="dcterms:W3CDTF">2020-09-29T09:23:28Z</dcterms:created>
  <dcterms:modified xsi:type="dcterms:W3CDTF">2020-11-12T10:47:58Z</dcterms:modified>
</cp:coreProperties>
</file>