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ŽITA\2025\letno\"/>
    </mc:Choice>
  </mc:AlternateContent>
  <xr:revisionPtr revIDLastSave="0" documentId="13_ncr:1_{88E05268-A763-4D6E-AAE8-469C0EF5A879}" xr6:coauthVersionLast="47" xr6:coauthVersionMax="47" xr10:uidLastSave="{00000000-0000-0000-0000-000000000000}"/>
  <bookViews>
    <workbookView xWindow="13215" yWindow="-16395" windowWidth="29040" windowHeight="15840" xr2:uid="{00000000-000D-0000-FFFF-FFFF00000000}"/>
  </bookViews>
  <sheets>
    <sheet name="Letno poročilo 2024" sheetId="1" r:id="rId1"/>
    <sheet name="Uvod-žita" sheetId="2" r:id="rId2"/>
    <sheet name="Pšenica" sheetId="3" r:id="rId3"/>
    <sheet name="Odkup pšenice v času žetve" sheetId="4" r:id="rId4"/>
    <sheet name="Koruza" sheetId="5" r:id="rId5"/>
  </sheets>
  <definedNames>
    <definedName name="_Toc351108475" localSheetId="3">'Odkup pšenice v času žetve'!$B$1</definedName>
    <definedName name="_Toc351108477" localSheetId="1">'Uvod-žita'!#REF!</definedName>
    <definedName name="_Toc351108478" localSheetId="1">'Uvod-žita'!#REF!</definedName>
    <definedName name="_Toc351108479" localSheetId="2">Pšenica!$A$3</definedName>
    <definedName name="_Toc351108480" localSheetId="2">Pšenica!$A$23</definedName>
    <definedName name="_Toc351108481" localSheetId="2">Pšenica!$A$80</definedName>
    <definedName name="_Toc351108482" localSheetId="3">'Odkup pšenice v času žetve'!$A$4</definedName>
    <definedName name="_Toc351108483" localSheetId="4">Koruza!$A$3</definedName>
    <definedName name="_Toc351108484" localSheetId="4">Koruza!$A$23</definedName>
    <definedName name="_Toc351108485" localSheetId="4">Koruza!$A$80</definedName>
    <definedName name="_Toc351108486" localSheetId="2">Pšenica!$G$25</definedName>
    <definedName name="_Toc351108487" localSheetId="2">Pšenica!$K$3</definedName>
    <definedName name="_Toc351108488" localSheetId="2">Pšenica!$H$49</definedName>
    <definedName name="_Toc351108489" localSheetId="3">'Odkup pšenice v času žetve'!$N$4</definedName>
    <definedName name="_Toc351108491" localSheetId="3">'Odkup pšenice v času žetve'!$N$41</definedName>
    <definedName name="_Toc351108492" localSheetId="4">Koruza!$G$25</definedName>
    <definedName name="_Toc351108493" localSheetId="4">Koruza!$G$47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K8" i="4"/>
  <c r="K9" i="4"/>
  <c r="K10" i="4"/>
  <c r="K11" i="4"/>
  <c r="K12" i="4"/>
  <c r="K13" i="4"/>
  <c r="K14" i="4"/>
  <c r="K15" i="4"/>
  <c r="L7" i="4"/>
  <c r="K7" i="4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T105" i="5"/>
  <c r="T106" i="5"/>
  <c r="T107" i="5"/>
  <c r="T108" i="5"/>
  <c r="T109" i="5"/>
  <c r="T110" i="5"/>
  <c r="T111" i="5"/>
  <c r="T112" i="5"/>
  <c r="T113" i="5"/>
  <c r="T114" i="5"/>
  <c r="T115" i="5"/>
  <c r="T116" i="5"/>
  <c r="T117" i="5"/>
  <c r="T118" i="5"/>
  <c r="T119" i="5"/>
  <c r="T120" i="5"/>
  <c r="T121" i="5"/>
  <c r="T122" i="5"/>
  <c r="T123" i="5"/>
  <c r="T124" i="5"/>
  <c r="T125" i="5"/>
  <c r="T126" i="5"/>
  <c r="T127" i="5"/>
  <c r="T128" i="5"/>
  <c r="T129" i="5"/>
  <c r="T130" i="5"/>
  <c r="T131" i="5"/>
  <c r="T132" i="5"/>
  <c r="T133" i="5"/>
  <c r="T134" i="5"/>
  <c r="T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83" i="5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83" i="3"/>
</calcChain>
</file>

<file path=xl/sharedStrings.xml><?xml version="1.0" encoding="utf-8"?>
<sst xmlns="http://schemas.openxmlformats.org/spreadsheetml/2006/main" count="115" uniqueCount="88">
  <si>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</si>
  <si>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</si>
  <si>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</si>
  <si>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</si>
  <si>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</si>
  <si>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</si>
  <si>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LETNO TRŽNO POROČILO ZA TRG PŠENICE IN KORUZE</t>
  </si>
  <si>
    <t>Pšenica</t>
  </si>
  <si>
    <t>Količina odkupa (v tonah)</t>
  </si>
  <si>
    <t>Domači nakup</t>
  </si>
  <si>
    <t>Nakup iz EU</t>
  </si>
  <si>
    <t>Nakup iz tretjih držav</t>
  </si>
  <si>
    <t>Koruza</t>
  </si>
  <si>
    <t>Vir: Tržno informacijski sistem</t>
  </si>
  <si>
    <t>PŠENICA</t>
  </si>
  <si>
    <t>Teden</t>
  </si>
  <si>
    <t>Cena (EUR/t)</t>
  </si>
  <si>
    <t>Količina odkupa (kg)</t>
  </si>
  <si>
    <t>BE</t>
  </si>
  <si>
    <t>BG</t>
  </si>
  <si>
    <t>CZ</t>
  </si>
  <si>
    <t>DE</t>
  </si>
  <si>
    <t>GR</t>
  </si>
  <si>
    <t>ES</t>
  </si>
  <si>
    <t>FR</t>
  </si>
  <si>
    <t>HR</t>
  </si>
  <si>
    <t>IT</t>
  </si>
  <si>
    <t>LT</t>
  </si>
  <si>
    <t>HU</t>
  </si>
  <si>
    <t>AT</t>
  </si>
  <si>
    <t>PT</t>
  </si>
  <si>
    <t>RO</t>
  </si>
  <si>
    <t>SI</t>
  </si>
  <si>
    <t>SK</t>
  </si>
  <si>
    <t>FI</t>
  </si>
  <si>
    <t>SE</t>
  </si>
  <si>
    <t>EU</t>
  </si>
  <si>
    <t>Odkup pšenice v času žetve*</t>
  </si>
  <si>
    <t>TEDEN</t>
  </si>
  <si>
    <t>PREVZETO kg BRUTO SKUPAJ</t>
  </si>
  <si>
    <t>od tega KRUŠNA PŠENICA</t>
  </si>
  <si>
    <t>ODKUPNA CENA (EUR/100 KG)</t>
  </si>
  <si>
    <t>VLAGA %</t>
  </si>
  <si>
    <t>PRIMESI %</t>
  </si>
  <si>
    <t>HEKTOLITRSKA MASA kg/hl</t>
  </si>
  <si>
    <t>BELJAKOVINE %</t>
  </si>
  <si>
    <t>PADNO ŠTEVILO</t>
  </si>
  <si>
    <t>SEDIMENTACIJA</t>
  </si>
  <si>
    <t>KORUZA</t>
  </si>
  <si>
    <t>NL</t>
  </si>
  <si>
    <t>Uvod - žita</t>
  </si>
  <si>
    <t>Agencija RS za kmetijske trge in razvoj podeželja</t>
  </si>
  <si>
    <t>Oddelek za tržne ukrepe</t>
  </si>
  <si>
    <t>E: tis.aktrp@gov.si</t>
  </si>
  <si>
    <t>Poreklo</t>
  </si>
  <si>
    <t>*na podlagi poročil odkupovalcev, ki so v preteklem letu odkupili/prevzeli več kot 1.000 t pšenice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</si>
  <si>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Primerjava cene in kvalitete krušne pšenice od leta 2016 dalje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</si>
  <si>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Ponderirane tržne cene v EUR/t in skupna količina odkupa koruze v tonah od leta 2012 dalje</t>
    </r>
  </si>
  <si>
    <t>Skupna količina (t)</t>
  </si>
  <si>
    <t>Ponderirana cena (EUR/t)</t>
  </si>
  <si>
    <t>EU Max</t>
  </si>
  <si>
    <t>EU Min</t>
  </si>
  <si>
    <t>Absolutna primerjava med leti 2023/2022</t>
  </si>
  <si>
    <t>Relativna primerjava med leti 2023/2022</t>
  </si>
  <si>
    <t>Ponderirana cena  (EUR/t)</t>
  </si>
  <si>
    <t>Leto: 2024</t>
  </si>
  <si>
    <t>Datum: 17.3.2025</t>
  </si>
  <si>
    <t>Pravilnik o tržno informacijskem sistemu za trg s pšenico in s koruzo (Uradni list RS, št. 49/24)</t>
  </si>
  <si>
    <t>Reprezentativni trg predstavljajo mlinska podjetja oziroma tovarne krmil, ki letno odkupijo več kot 500 t pšenice oziroma koruze.</t>
  </si>
  <si>
    <t>Namen izvajanja Pravilnika o tržno informacijskem sistemu za trg pšenice in koruze (Ur. l. RS, št. 49/24) je ugotavljanje tržne cene na reprezentativnem trgu. Tržna cena služi kot osnova za izvajanje tržne politike na področju trga z žitom. Podatki se zbirajo tedensko in se posredujejo pristojnemu ministrstvu in pristojnim organom EU. Podatke tedensko poročajo mlinska podjetja oz. tovarne krmil, ki spadajo v reprezentativni trg.</t>
  </si>
  <si>
    <t>Reprezentativni trg pšenice in koruze predstavljajo mlinska podjetja oziroma tovarne krmil, ki letno odkupijo več kot 500 ton pšenice oziroma koruze. Mlinska podjetja oziroma tovarne krmil agenciji vsak teden poročajo o količinah in cenah za v predhodnem tednu odkupljene, nakupljene, uvožene količine pšenice oziroma koruze. Posredovane cene morajo biti navedene v EUR/100 kg pšenice oziroma koruze brez DDV in na dve decimalki natančno.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</si>
  <si>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Odkup pšenice in koruze (v tonah) po vrstah odkupa mlinskih podjetij oz. tovarn krmil v letu 2024 v Sloveniji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</si>
  <si>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tržne cene pšenice v Sloveniji od leta 2012 – 2024, v EUR/t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</si>
  <si>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Ponderirana tržna cena v EUR/t in skupna količina odkupljene pšenice v tonah za leta 2012 – 2024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</si>
  <si>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Gibanje tržne cene pšenice v EUR/kg in količina odkupa v kg, po tednih v letu 2024 v Sloveniji, po podatkih mlinskih podjetij, ki tedensko sporočajo podatke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</si>
  <si>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v EUR/kg in odkupljene količine pšenice v tonah za leto 2024 (tedensko zbiranje podatkov)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</si>
  <si>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Gibanje tržne cene pšenice v Sloveniji in EU po tednih v letu 2024 v EUR/t (Vir: Evropska komisija)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</si>
  <si>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Gibanje tržne cene pšenice v Sloveniji v primerjavi z Evropsko unijo po tednih v letu 2024 v EUR/t kg</t>
    </r>
  </si>
  <si>
    <r>
      <rPr>
        <u/>
        <sz val="11"/>
        <rFont val="Calibri"/>
        <family val="2"/>
        <charset val="238"/>
        <scheme val="minor"/>
      </rPr>
      <t>GRAFIKON 9:</t>
    </r>
    <r>
      <rPr>
        <sz val="11"/>
        <rFont val="Calibri"/>
        <family val="2"/>
        <charset val="238"/>
        <scheme val="minor"/>
      </rPr>
      <t xml:space="preserve"> Gibanje tržne cene koruze v Sloveniji v primerjavi z Evropsko unijo po tednih v letu 2024 v EUR/100 kg</t>
    </r>
  </si>
  <si>
    <t>Tabela 8: Gibanje tržne cene koruze v Sloveniji in EU po tednih v letu 2024 v EUR/t (Vir: Evropska komisija)</t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</si>
  <si>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tržne cene koruze v Sloveniji za leta 2012 – 2024, v EUR/t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</si>
  <si>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Gibanje tržne cene koruze v EUR/t in količina odkupa v kg, po tednih v letu 2024 v Sloveniji, po podatkih mlinskih podjetij, ki tedensko sporočajo podatke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</si>
  <si>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Gibanje tržne cene (EUR/t) in odkupljene količine koruze v tonah za leto 2024 (tedensko zbiranje podatkov)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</si>
  <si>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Primerjava kvalitete pšenice med leti 2019 - 2024 - vlaga (%), beljakovine (%), primesi (%)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</si>
  <si>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Primerjava kvalitete pšenice v letih 2019 - 2024 - hektolitrska masa (kg/hl), padno število, sedimentacija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</si>
  <si>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Primerjava količine prevzete pšenice v času žetve v letih 2020 - 2024 po tednih (v tonah)</t>
    </r>
  </si>
  <si>
    <t>V letu 2023 je bila ponderirana letna cena za odkupljeno pšenico 215,71 EUR/t, kar je v primerjavi z letom prej za 11,53 % nižja cena. Ponderirana cena za koruzo pa je bila 177,58 EUR/t, kar je za 15,62 % nižja kot leto prej. Ponderirana tržna cena odkupljene pšenice je med letom 2024 nihala. Najnižjo vrednost je dosegla v 29. tednu – 188,91 EUR/t, najvišjo vrednost pa 273,58 EUR/t v 52. tednu. Ponderirana tržna cena odkupljene koruze je v letu 2024 nihala. Najnižjo vrednost je dosegla v 10. tednu – 150,59 EUR/t, najvišjo vrednost pa 217,45 EUR/t v 51. tednu.</t>
  </si>
  <si>
    <t>Številka: 3305-10/2025/159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</si>
</sst>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_S_I_T_-;\-* #,##0.00\ _S_I_T_-;_-* &quot;-&quot;??\ _S_I_T_-;_-@_-"/>
    <numFmt numFmtId="165" formatCode="_-* #,##0\ _S_I_T_-;\-* #,##0\ _S_I_T_-;_-* &quot;-&quot;??\ _S_I_T_-;_-@_-"/>
    <numFmt numFmtId="166" formatCode="0.00;[Red]0.00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7E7F5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9" fillId="0" borderId="0"/>
    <xf numFmtId="0" fontId="20" fillId="0" borderId="0"/>
    <xf numFmtId="0" fontId="1" fillId="0" borderId="0"/>
    <xf numFmtId="164" fontId="18" fillId="0" borderId="0" applyFon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0" fillId="0" borderId="0" xfId="0" applyFont="1"/>
    <xf numFmtId="0" fontId="16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16" fillId="34" borderId="14" xfId="0" applyFont="1" applyFill="1" applyBorder="1" applyAlignment="1">
      <alignment horizontal="center" vertical="center" wrapText="1"/>
    </xf>
    <xf numFmtId="0" fontId="16" fillId="35" borderId="27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3" fontId="0" fillId="0" borderId="16" xfId="0" applyNumberFormat="1" applyFont="1" applyBorder="1" applyAlignment="1">
      <alignment horizontal="center" vertical="center" wrapText="1"/>
    </xf>
    <xf numFmtId="3" fontId="0" fillId="0" borderId="0" xfId="0" applyNumberFormat="1" applyFont="1"/>
    <xf numFmtId="0" fontId="16" fillId="34" borderId="17" xfId="0" applyFont="1" applyFill="1" applyBorder="1" applyAlignment="1">
      <alignment horizontal="center" vertical="center" wrapText="1"/>
    </xf>
    <xf numFmtId="3" fontId="21" fillId="0" borderId="16" xfId="0" applyNumberFormat="1" applyFont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0" fontId="16" fillId="35" borderId="15" xfId="0" applyFont="1" applyFill="1" applyBorder="1" applyAlignment="1">
      <alignment horizontal="center" vertical="center" wrapText="1"/>
    </xf>
    <xf numFmtId="0" fontId="0" fillId="33" borderId="16" xfId="0" applyFont="1" applyFill="1" applyBorder="1" applyAlignment="1">
      <alignment horizontal="center" vertical="center" wrapText="1"/>
    </xf>
    <xf numFmtId="3" fontId="0" fillId="33" borderId="16" xfId="0" applyNumberFormat="1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2" fontId="21" fillId="33" borderId="19" xfId="42" applyNumberFormat="1" applyFont="1" applyFill="1" applyBorder="1" applyAlignment="1">
      <alignment horizontal="center"/>
    </xf>
    <xf numFmtId="3" fontId="21" fillId="33" borderId="20" xfId="42" applyNumberFormat="1" applyFont="1" applyFill="1" applyBorder="1" applyAlignment="1">
      <alignment horizontal="center"/>
    </xf>
    <xf numFmtId="2" fontId="21" fillId="33" borderId="21" xfId="42" applyNumberFormat="1" applyFont="1" applyFill="1" applyBorder="1" applyAlignment="1">
      <alignment horizontal="center"/>
    </xf>
    <xf numFmtId="3" fontId="21" fillId="33" borderId="22" xfId="42" applyNumberFormat="1" applyFont="1" applyFill="1" applyBorder="1" applyAlignment="1">
      <alignment horizontal="center"/>
    </xf>
    <xf numFmtId="0" fontId="14" fillId="0" borderId="0" xfId="0" applyFont="1"/>
    <xf numFmtId="0" fontId="21" fillId="34" borderId="18" xfId="0" applyFont="1" applyFill="1" applyBorder="1" applyAlignment="1">
      <alignment horizontal="center" vertical="center" wrapText="1"/>
    </xf>
    <xf numFmtId="2" fontId="21" fillId="33" borderId="23" xfId="42" applyNumberFormat="1" applyFont="1" applyFill="1" applyBorder="1" applyAlignment="1">
      <alignment horizontal="center"/>
    </xf>
    <xf numFmtId="3" fontId="21" fillId="33" borderId="24" xfId="42" applyNumberFormat="1" applyFont="1" applyFill="1" applyBorder="1" applyAlignment="1">
      <alignment horizontal="center"/>
    </xf>
    <xf numFmtId="0" fontId="21" fillId="34" borderId="10" xfId="0" applyFont="1" applyFill="1" applyBorder="1" applyAlignment="1">
      <alignment horizontal="center" vertical="center" wrapText="1"/>
    </xf>
    <xf numFmtId="2" fontId="21" fillId="33" borderId="25" xfId="42" applyNumberFormat="1" applyFont="1" applyFill="1" applyBorder="1" applyAlignment="1">
      <alignment horizontal="center"/>
    </xf>
    <xf numFmtId="3" fontId="21" fillId="33" borderId="26" xfId="42" applyNumberFormat="1" applyFont="1" applyFill="1" applyBorder="1" applyAlignment="1">
      <alignment horizontal="center"/>
    </xf>
    <xf numFmtId="0" fontId="21" fillId="0" borderId="0" xfId="0" applyFont="1" applyAlignment="1">
      <alignment vertical="center"/>
    </xf>
    <xf numFmtId="0" fontId="26" fillId="36" borderId="10" xfId="0" applyFont="1" applyFill="1" applyBorder="1" applyAlignment="1">
      <alignment horizontal="center" vertical="center" wrapText="1"/>
    </xf>
    <xf numFmtId="0" fontId="26" fillId="36" borderId="11" xfId="0" applyFont="1" applyFill="1" applyBorder="1" applyAlignment="1">
      <alignment horizontal="center" vertical="center"/>
    </xf>
    <xf numFmtId="0" fontId="26" fillId="36" borderId="11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 wrapText="1"/>
    </xf>
    <xf numFmtId="2" fontId="27" fillId="0" borderId="12" xfId="0" applyNumberFormat="1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center" vertical="center" wrapText="1"/>
    </xf>
    <xf numFmtId="2" fontId="27" fillId="37" borderId="12" xfId="0" applyNumberFormat="1" applyFont="1" applyFill="1" applyBorder="1" applyAlignment="1">
      <alignment horizontal="center" vertical="center" wrapText="1"/>
    </xf>
    <xf numFmtId="2" fontId="26" fillId="0" borderId="12" xfId="0" applyNumberFormat="1" applyFont="1" applyBorder="1" applyAlignment="1">
      <alignment horizontal="center" vertical="center" wrapText="1"/>
    </xf>
    <xf numFmtId="2" fontId="27" fillId="0" borderId="11" xfId="0" applyNumberFormat="1" applyFont="1" applyBorder="1" applyAlignment="1">
      <alignment horizontal="center" vertical="center"/>
    </xf>
    <xf numFmtId="2" fontId="27" fillId="0" borderId="11" xfId="0" applyNumberFormat="1" applyFont="1" applyBorder="1" applyAlignment="1">
      <alignment horizontal="center" vertical="center" wrapText="1"/>
    </xf>
    <xf numFmtId="2" fontId="26" fillId="0" borderId="11" xfId="0" applyNumberFormat="1" applyFont="1" applyBorder="1" applyAlignment="1">
      <alignment horizontal="center" vertical="center" wrapText="1"/>
    </xf>
    <xf numFmtId="0" fontId="22" fillId="0" borderId="0" xfId="0" applyFont="1"/>
    <xf numFmtId="0" fontId="16" fillId="34" borderId="10" xfId="0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3" xfId="0" applyFont="1" applyFill="1" applyBorder="1" applyAlignment="1">
      <alignment horizontal="center" vertical="center" wrapText="1"/>
    </xf>
    <xf numFmtId="3" fontId="0" fillId="0" borderId="12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8" fontId="0" fillId="0" borderId="12" xfId="0" applyNumberFormat="1" applyFont="1" applyBorder="1" applyAlignment="1">
      <alignment horizontal="center" vertical="center" wrapText="1"/>
    </xf>
    <xf numFmtId="10" fontId="21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3" fontId="21" fillId="33" borderId="16" xfId="0" applyNumberFormat="1" applyFont="1" applyFill="1" applyBorder="1" applyAlignment="1">
      <alignment horizontal="center" vertical="center" wrapText="1"/>
    </xf>
    <xf numFmtId="0" fontId="25" fillId="34" borderId="13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16" fillId="35" borderId="11" xfId="0" applyFont="1" applyFill="1" applyBorder="1" applyAlignment="1">
      <alignment horizontal="center" vertical="center"/>
    </xf>
    <xf numFmtId="0" fontId="16" fillId="35" borderId="11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center" vertical="center" wrapText="1"/>
    </xf>
    <xf numFmtId="0" fontId="16" fillId="34" borderId="27" xfId="0" applyFont="1" applyFill="1" applyBorder="1" applyAlignment="1">
      <alignment horizontal="center" vertical="center" wrapText="1"/>
    </xf>
    <xf numFmtId="0" fontId="0" fillId="0" borderId="0" xfId="0" applyFont="1" applyFill="1"/>
    <xf numFmtId="3" fontId="21" fillId="0" borderId="0" xfId="42" applyNumberFormat="1" applyFont="1" applyFill="1" applyBorder="1" applyAlignment="1">
      <alignment horizontal="center"/>
    </xf>
    <xf numFmtId="2" fontId="21" fillId="0" borderId="0" xfId="42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" fontId="21" fillId="0" borderId="0" xfId="42" applyNumberFormat="1" applyFont="1" applyFill="1" applyBorder="1" applyAlignment="1">
      <alignment horizontal="center"/>
    </xf>
    <xf numFmtId="2" fontId="0" fillId="0" borderId="0" xfId="0" applyNumberFormat="1" applyFont="1"/>
    <xf numFmtId="165" fontId="0" fillId="0" borderId="12" xfId="0" applyNumberFormat="1" applyFont="1" applyBorder="1" applyAlignment="1">
      <alignment horizontal="center" vertical="center" wrapText="1"/>
    </xf>
    <xf numFmtId="3" fontId="21" fillId="0" borderId="12" xfId="0" applyNumberFormat="1" applyFont="1" applyBorder="1" applyAlignment="1">
      <alignment horizontal="center" vertical="center" wrapText="1"/>
    </xf>
    <xf numFmtId="166" fontId="26" fillId="0" borderId="12" xfId="0" applyNumberFormat="1" applyFont="1" applyBorder="1" applyAlignment="1">
      <alignment horizontal="center" vertical="center" wrapText="1"/>
    </xf>
    <xf numFmtId="166" fontId="26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50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3" xr:uid="{00000000-0005-0000-0000-00001A000000}"/>
    <cellStyle name="Navadno 2 2" xfId="47" xr:uid="{00000000-0005-0000-0000-00001B000000}"/>
    <cellStyle name="Navadno 2 2 2" xfId="48" xr:uid="{00000000-0005-0000-0000-00001C000000}"/>
    <cellStyle name="Navadno 3" xfId="42" xr:uid="{00000000-0005-0000-0000-00001D000000}"/>
    <cellStyle name="Nevtralno" xfId="8" builtinId="28" customBuiltin="1"/>
    <cellStyle name="Normal_Podatki" xfId="46" xr:uid="{00000000-0005-0000-0000-00001F000000}"/>
    <cellStyle name="Odstotek 2" xfId="45" xr:uid="{00000000-0005-0000-0000-000020000000}"/>
    <cellStyle name="Opomba" xfId="15" builtinId="10" customBuiltin="1"/>
    <cellStyle name="Opomba 2" xfId="44" xr:uid="{00000000-0005-0000-0000-000022000000}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ejica 2" xfId="49" xr:uid="{00000000-0005-0000-0000-00002F000000}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Pšenica!$C$25</c:f>
              <c:strCache>
                <c:ptCount val="1"/>
                <c:pt idx="0">
                  <c:v>Količina odkupa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Pšenica!$C$26:$C$77</c:f>
              <c:numCache>
                <c:formatCode>#,##0</c:formatCode>
                <c:ptCount val="52"/>
                <c:pt idx="1">
                  <c:v>2431320</c:v>
                </c:pt>
                <c:pt idx="2">
                  <c:v>2398720</c:v>
                </c:pt>
                <c:pt idx="3">
                  <c:v>2771520</c:v>
                </c:pt>
                <c:pt idx="4">
                  <c:v>5684520</c:v>
                </c:pt>
                <c:pt idx="5">
                  <c:v>2793190</c:v>
                </c:pt>
                <c:pt idx="6">
                  <c:v>4408800</c:v>
                </c:pt>
                <c:pt idx="7">
                  <c:v>2121990</c:v>
                </c:pt>
                <c:pt idx="8">
                  <c:v>788540</c:v>
                </c:pt>
                <c:pt idx="9">
                  <c:v>1403840</c:v>
                </c:pt>
                <c:pt idx="10">
                  <c:v>1093724</c:v>
                </c:pt>
                <c:pt idx="11">
                  <c:v>842260</c:v>
                </c:pt>
                <c:pt idx="12">
                  <c:v>1248206</c:v>
                </c:pt>
                <c:pt idx="13">
                  <c:v>1052456</c:v>
                </c:pt>
                <c:pt idx="14">
                  <c:v>2217235</c:v>
                </c:pt>
                <c:pt idx="15">
                  <c:v>1700291</c:v>
                </c:pt>
                <c:pt idx="16">
                  <c:v>2424866</c:v>
                </c:pt>
                <c:pt idx="17">
                  <c:v>1166805</c:v>
                </c:pt>
                <c:pt idx="18">
                  <c:v>866429</c:v>
                </c:pt>
                <c:pt idx="19">
                  <c:v>1537284</c:v>
                </c:pt>
                <c:pt idx="20">
                  <c:v>1109102</c:v>
                </c:pt>
                <c:pt idx="21">
                  <c:v>1346136</c:v>
                </c:pt>
                <c:pt idx="22">
                  <c:v>1659952</c:v>
                </c:pt>
                <c:pt idx="23">
                  <c:v>252859</c:v>
                </c:pt>
                <c:pt idx="24">
                  <c:v>1199901</c:v>
                </c:pt>
                <c:pt idx="25">
                  <c:v>3625310</c:v>
                </c:pt>
                <c:pt idx="26">
                  <c:v>5199359</c:v>
                </c:pt>
                <c:pt idx="27">
                  <c:v>7240130</c:v>
                </c:pt>
                <c:pt idx="28">
                  <c:v>12527631</c:v>
                </c:pt>
                <c:pt idx="29">
                  <c:v>6638112</c:v>
                </c:pt>
                <c:pt idx="30">
                  <c:v>5036639</c:v>
                </c:pt>
                <c:pt idx="31">
                  <c:v>9651706</c:v>
                </c:pt>
                <c:pt idx="32">
                  <c:v>2517202</c:v>
                </c:pt>
                <c:pt idx="33">
                  <c:v>3018814</c:v>
                </c:pt>
                <c:pt idx="34">
                  <c:v>3341701</c:v>
                </c:pt>
                <c:pt idx="35">
                  <c:v>7236162</c:v>
                </c:pt>
                <c:pt idx="36">
                  <c:v>3830353</c:v>
                </c:pt>
                <c:pt idx="37">
                  <c:v>3015350</c:v>
                </c:pt>
                <c:pt idx="38">
                  <c:v>3083095</c:v>
                </c:pt>
                <c:pt idx="39">
                  <c:v>2391740</c:v>
                </c:pt>
                <c:pt idx="40">
                  <c:v>3779189</c:v>
                </c:pt>
                <c:pt idx="41">
                  <c:v>1591730</c:v>
                </c:pt>
                <c:pt idx="42">
                  <c:v>391246</c:v>
                </c:pt>
                <c:pt idx="43">
                  <c:v>1155014</c:v>
                </c:pt>
                <c:pt idx="44">
                  <c:v>1785829</c:v>
                </c:pt>
                <c:pt idx="45">
                  <c:v>2249445</c:v>
                </c:pt>
                <c:pt idx="46">
                  <c:v>1543841</c:v>
                </c:pt>
                <c:pt idx="47">
                  <c:v>2099052</c:v>
                </c:pt>
                <c:pt idx="48">
                  <c:v>2113141</c:v>
                </c:pt>
                <c:pt idx="49">
                  <c:v>2941901</c:v>
                </c:pt>
                <c:pt idx="50">
                  <c:v>711300</c:v>
                </c:pt>
                <c:pt idx="51">
                  <c:v>572120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A-40FD-A0F2-25DAD1F4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0501800"/>
        <c:axId val="381201576"/>
      </c:barChart>
      <c:lineChart>
        <c:grouping val="standard"/>
        <c:varyColors val="0"/>
        <c:ser>
          <c:idx val="0"/>
          <c:order val="0"/>
          <c:tx>
            <c:strRef>
              <c:f>Pšenica!$B$25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Pšenica!$B$26:$B$77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A-40FD-A0F2-25DAD1F4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839120"/>
        <c:axId val="564836960"/>
      </c:lineChart>
      <c:catAx>
        <c:axId val="710501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81201576"/>
        <c:crosses val="autoZero"/>
        <c:auto val="1"/>
        <c:lblAlgn val="ctr"/>
        <c:lblOffset val="100"/>
        <c:noMultiLvlLbl val="0"/>
      </c:catAx>
      <c:valAx>
        <c:axId val="38120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0501800"/>
        <c:crosses val="autoZero"/>
        <c:crossBetween val="between"/>
      </c:valAx>
      <c:valAx>
        <c:axId val="564836960"/>
        <c:scaling>
          <c:orientation val="minMax"/>
          <c:min val="18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4839120"/>
        <c:crosses val="max"/>
        <c:crossBetween val="between"/>
      </c:valAx>
      <c:catAx>
        <c:axId val="56483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56483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Pšenica</a:t>
            </a:r>
            <a:r>
              <a:rPr lang="sl-SI" baseline="0"/>
              <a:t> 2012 - 2023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Pšenica!$C$5</c:f>
              <c:strCache>
                <c:ptCount val="1"/>
                <c:pt idx="0">
                  <c:v>Skupna količina 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Pšenica!$A$6:$A$18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Pšenica!$C$6:$C$18</c:f>
              <c:numCache>
                <c:formatCode>#,##0</c:formatCode>
                <c:ptCount val="13"/>
                <c:pt idx="0">
                  <c:v>131242</c:v>
                </c:pt>
                <c:pt idx="1">
                  <c:v>114451</c:v>
                </c:pt>
                <c:pt idx="2">
                  <c:v>110387</c:v>
                </c:pt>
                <c:pt idx="3">
                  <c:v>128571</c:v>
                </c:pt>
                <c:pt idx="4">
                  <c:v>118738</c:v>
                </c:pt>
                <c:pt idx="5">
                  <c:v>93213</c:v>
                </c:pt>
                <c:pt idx="6">
                  <c:v>96565</c:v>
                </c:pt>
                <c:pt idx="7">
                  <c:v>126495</c:v>
                </c:pt>
                <c:pt idx="8">
                  <c:v>95103</c:v>
                </c:pt>
                <c:pt idx="9">
                  <c:v>96894</c:v>
                </c:pt>
                <c:pt idx="10">
                  <c:v>130192</c:v>
                </c:pt>
                <c:pt idx="11">
                  <c:v>112326.507</c:v>
                </c:pt>
                <c:pt idx="12">
                  <c:v>144859.758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D53-BF68-32E54284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6414224"/>
        <c:axId val="576409904"/>
      </c:barChart>
      <c:lineChart>
        <c:grouping val="standard"/>
        <c:varyColors val="0"/>
        <c:ser>
          <c:idx val="0"/>
          <c:order val="0"/>
          <c:tx>
            <c:strRef>
              <c:f>Pšenica!$B$5</c:f>
              <c:strCache>
                <c:ptCount val="1"/>
                <c:pt idx="0">
                  <c:v>Ponderirana cena (EUR/t)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Pšenica!$A$6:$A$18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Pšenica!$B$6:$B$18</c:f>
              <c:numCache>
                <c:formatCode>General</c:formatCode>
                <c:ptCount val="13"/>
                <c:pt idx="0">
                  <c:v>222.58</c:v>
                </c:pt>
                <c:pt idx="1">
                  <c:v>206.38</c:v>
                </c:pt>
                <c:pt idx="2">
                  <c:v>184.69</c:v>
                </c:pt>
                <c:pt idx="3">
                  <c:v>184.91</c:v>
                </c:pt>
                <c:pt idx="4">
                  <c:v>159.09</c:v>
                </c:pt>
                <c:pt idx="5">
                  <c:v>170.04</c:v>
                </c:pt>
                <c:pt idx="6">
                  <c:v>189.7</c:v>
                </c:pt>
                <c:pt idx="7">
                  <c:v>191.17</c:v>
                </c:pt>
                <c:pt idx="8">
                  <c:v>176.98</c:v>
                </c:pt>
                <c:pt idx="9">
                  <c:v>232.7</c:v>
                </c:pt>
                <c:pt idx="10">
                  <c:v>357.76</c:v>
                </c:pt>
                <c:pt idx="11">
                  <c:v>240.59</c:v>
                </c:pt>
                <c:pt idx="12">
                  <c:v>215.71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4-4D53-BF68-32E54284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83408"/>
        <c:axId val="609909768"/>
      </c:lineChart>
      <c:catAx>
        <c:axId val="57641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6409904"/>
        <c:crosses val="autoZero"/>
        <c:auto val="1"/>
        <c:lblAlgn val="ctr"/>
        <c:lblOffset val="100"/>
        <c:noMultiLvlLbl val="0"/>
      </c:catAx>
      <c:valAx>
        <c:axId val="576409904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6414224"/>
        <c:crosses val="autoZero"/>
        <c:crossBetween val="between"/>
      </c:valAx>
      <c:valAx>
        <c:axId val="609909768"/>
        <c:scaling>
          <c:orientation val="minMax"/>
          <c:min val="1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73083408"/>
        <c:crosses val="max"/>
        <c:crossBetween val="between"/>
      </c:valAx>
      <c:catAx>
        <c:axId val="87308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909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Pšenica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0.13708565499080058"/>
          <c:y val="0.12872883273556865"/>
          <c:w val="0.83785369852024316"/>
          <c:h val="0.64541996749005515"/>
        </c:manualLayout>
      </c:layout>
      <c:lineChart>
        <c:grouping val="standard"/>
        <c:varyColors val="0"/>
        <c:ser>
          <c:idx val="0"/>
          <c:order val="0"/>
          <c:tx>
            <c:strRef>
              <c:f>Pšenica!$P$82</c:f>
              <c:strCache>
                <c:ptCount val="1"/>
                <c:pt idx="0">
                  <c:v>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Pšenica!$P$83:$P$134</c:f>
              <c:numCache>
                <c:formatCode>0.00</c:formatCode>
                <c:ptCount val="52"/>
                <c:pt idx="0">
                  <c:v>217.28</c:v>
                </c:pt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202.4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2-48D7-ADA2-A78391EE537C}"/>
            </c:ext>
          </c:extLst>
        </c:ser>
        <c:ser>
          <c:idx val="1"/>
          <c:order val="1"/>
          <c:tx>
            <c:strRef>
              <c:f>Pšenica!$T$82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Pšenica!$T$83:$T$134</c:f>
              <c:numCache>
                <c:formatCode>0.00</c:formatCode>
                <c:ptCount val="52"/>
                <c:pt idx="0">
                  <c:v>220.05718681318683</c:v>
                </c:pt>
                <c:pt idx="1">
                  <c:v>217.76755182072827</c:v>
                </c:pt>
                <c:pt idx="2">
                  <c:v>222.37595555555552</c:v>
                </c:pt>
                <c:pt idx="3">
                  <c:v>217.27304761904756</c:v>
                </c:pt>
                <c:pt idx="4">
                  <c:v>217.88619682539684</c:v>
                </c:pt>
                <c:pt idx="5">
                  <c:v>208.45611111111108</c:v>
                </c:pt>
                <c:pt idx="6">
                  <c:v>210.06644841269841</c:v>
                </c:pt>
                <c:pt idx="7">
                  <c:v>207.99094246031743</c:v>
                </c:pt>
                <c:pt idx="8">
                  <c:v>205.57702116402118</c:v>
                </c:pt>
                <c:pt idx="9">
                  <c:v>202.02729225023342</c:v>
                </c:pt>
                <c:pt idx="10">
                  <c:v>199.44290249433107</c:v>
                </c:pt>
                <c:pt idx="11">
                  <c:v>196.69332866479928</c:v>
                </c:pt>
                <c:pt idx="12">
                  <c:v>203.10794708994712</c:v>
                </c:pt>
                <c:pt idx="13">
                  <c:v>203.99963151927437</c:v>
                </c:pt>
                <c:pt idx="14">
                  <c:v>199.80772175536882</c:v>
                </c:pt>
                <c:pt idx="15">
                  <c:v>199.9112838468721</c:v>
                </c:pt>
                <c:pt idx="16">
                  <c:v>196.09229024943309</c:v>
                </c:pt>
                <c:pt idx="17">
                  <c:v>196.19882653061225</c:v>
                </c:pt>
                <c:pt idx="18">
                  <c:v>207.73327228327233</c:v>
                </c:pt>
                <c:pt idx="19">
                  <c:v>212.09720238095235</c:v>
                </c:pt>
                <c:pt idx="20">
                  <c:v>214.72081269841271</c:v>
                </c:pt>
                <c:pt idx="21">
                  <c:v>217.00588095238095</c:v>
                </c:pt>
                <c:pt idx="22">
                  <c:v>217.32484981684985</c:v>
                </c:pt>
                <c:pt idx="23">
                  <c:v>216.84281547619048</c:v>
                </c:pt>
                <c:pt idx="24">
                  <c:v>209.85460317460317</c:v>
                </c:pt>
                <c:pt idx="25">
                  <c:v>203.90659340659343</c:v>
                </c:pt>
                <c:pt idx="26">
                  <c:v>205.74914285714286</c:v>
                </c:pt>
                <c:pt idx="27">
                  <c:v>208.59336734693878</c:v>
                </c:pt>
                <c:pt idx="28">
                  <c:v>200.3155873015873</c:v>
                </c:pt>
                <c:pt idx="29">
                  <c:v>200.92440136054421</c:v>
                </c:pt>
                <c:pt idx="30">
                  <c:v>203.53802380952379</c:v>
                </c:pt>
                <c:pt idx="31">
                  <c:v>203.75484249084249</c:v>
                </c:pt>
                <c:pt idx="32">
                  <c:v>204.83733333333328</c:v>
                </c:pt>
                <c:pt idx="33">
                  <c:v>202.62877142857144</c:v>
                </c:pt>
                <c:pt idx="34">
                  <c:v>200.64519365079369</c:v>
                </c:pt>
                <c:pt idx="35">
                  <c:v>204.30925079365082</c:v>
                </c:pt>
                <c:pt idx="36">
                  <c:v>206.2732761904762</c:v>
                </c:pt>
                <c:pt idx="37">
                  <c:v>207.24467994227996</c:v>
                </c:pt>
                <c:pt idx="38">
                  <c:v>207.81683405483403</c:v>
                </c:pt>
                <c:pt idx="39">
                  <c:v>210.90370303030301</c:v>
                </c:pt>
                <c:pt idx="40">
                  <c:v>217.90910649350647</c:v>
                </c:pt>
                <c:pt idx="41">
                  <c:v>218.48095571095567</c:v>
                </c:pt>
                <c:pt idx="42">
                  <c:v>216.36230735930738</c:v>
                </c:pt>
                <c:pt idx="43">
                  <c:v>217.06545068027211</c:v>
                </c:pt>
                <c:pt idx="44">
                  <c:v>216.6733756957328</c:v>
                </c:pt>
                <c:pt idx="45">
                  <c:v>212.23294624819627</c:v>
                </c:pt>
                <c:pt idx="46">
                  <c:v>222.73787067099568</c:v>
                </c:pt>
                <c:pt idx="47">
                  <c:v>217.56618326118326</c:v>
                </c:pt>
                <c:pt idx="48">
                  <c:v>219.23746753246755</c:v>
                </c:pt>
                <c:pt idx="49">
                  <c:v>221.39716071428575</c:v>
                </c:pt>
                <c:pt idx="50">
                  <c:v>223.69500396825399</c:v>
                </c:pt>
                <c:pt idx="51">
                  <c:v>234.593619047619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2-48D7-ADA2-A78391EE537C}"/>
            </c:ext>
          </c:extLst>
        </c:ser>
        <c:ser>
          <c:idx val="2"/>
          <c:order val="2"/>
          <c:tx>
            <c:strRef>
              <c:f>Pšenica!$U$82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Pšenica!$U$83:$U$134</c:f>
              <c:numCache>
                <c:formatCode>0.00</c:formatCode>
                <c:ptCount val="52"/>
                <c:pt idx="0">
                  <c:v>253</c:v>
                </c:pt>
                <c:pt idx="1">
                  <c:v>253</c:v>
                </c:pt>
                <c:pt idx="2">
                  <c:v>316.10000000000002</c:v>
                </c:pt>
                <c:pt idx="3">
                  <c:v>250</c:v>
                </c:pt>
                <c:pt idx="4">
                  <c:v>252.32</c:v>
                </c:pt>
                <c:pt idx="5">
                  <c:v>235</c:v>
                </c:pt>
                <c:pt idx="6">
                  <c:v>250</c:v>
                </c:pt>
                <c:pt idx="7">
                  <c:v>250</c:v>
                </c:pt>
                <c:pt idx="8">
                  <c:v>250</c:v>
                </c:pt>
                <c:pt idx="9">
                  <c:v>250</c:v>
                </c:pt>
                <c:pt idx="10">
                  <c:v>250</c:v>
                </c:pt>
                <c:pt idx="11">
                  <c:v>240</c:v>
                </c:pt>
                <c:pt idx="12">
                  <c:v>250</c:v>
                </c:pt>
                <c:pt idx="13">
                  <c:v>250</c:v>
                </c:pt>
                <c:pt idx="14">
                  <c:v>250</c:v>
                </c:pt>
                <c:pt idx="15">
                  <c:v>240</c:v>
                </c:pt>
                <c:pt idx="16">
                  <c:v>242</c:v>
                </c:pt>
                <c:pt idx="17">
                  <c:v>242</c:v>
                </c:pt>
                <c:pt idx="18">
                  <c:v>252</c:v>
                </c:pt>
                <c:pt idx="19">
                  <c:v>269</c:v>
                </c:pt>
                <c:pt idx="20">
                  <c:v>269</c:v>
                </c:pt>
                <c:pt idx="21">
                  <c:v>273</c:v>
                </c:pt>
                <c:pt idx="22">
                  <c:v>273</c:v>
                </c:pt>
                <c:pt idx="23">
                  <c:v>273</c:v>
                </c:pt>
                <c:pt idx="24">
                  <c:v>252</c:v>
                </c:pt>
                <c:pt idx="25">
                  <c:v>255</c:v>
                </c:pt>
                <c:pt idx="26">
                  <c:v>255</c:v>
                </c:pt>
                <c:pt idx="27">
                  <c:v>300</c:v>
                </c:pt>
                <c:pt idx="28">
                  <c:v>241.25</c:v>
                </c:pt>
                <c:pt idx="29">
                  <c:v>224</c:v>
                </c:pt>
                <c:pt idx="30">
                  <c:v>222.39</c:v>
                </c:pt>
                <c:pt idx="31">
                  <c:v>230</c:v>
                </c:pt>
                <c:pt idx="32">
                  <c:v>237.5</c:v>
                </c:pt>
                <c:pt idx="33">
                  <c:v>220</c:v>
                </c:pt>
                <c:pt idx="34">
                  <c:v>231</c:v>
                </c:pt>
                <c:pt idx="35">
                  <c:v>231</c:v>
                </c:pt>
                <c:pt idx="36">
                  <c:v>231</c:v>
                </c:pt>
                <c:pt idx="37">
                  <c:v>231.5</c:v>
                </c:pt>
                <c:pt idx="38">
                  <c:v>232.5</c:v>
                </c:pt>
                <c:pt idx="39">
                  <c:v>260</c:v>
                </c:pt>
                <c:pt idx="40">
                  <c:v>260</c:v>
                </c:pt>
                <c:pt idx="41">
                  <c:v>260</c:v>
                </c:pt>
                <c:pt idx="42">
                  <c:v>260</c:v>
                </c:pt>
                <c:pt idx="43">
                  <c:v>248</c:v>
                </c:pt>
                <c:pt idx="44">
                  <c:v>248</c:v>
                </c:pt>
                <c:pt idx="45">
                  <c:v>228.18199999999996</c:v>
                </c:pt>
                <c:pt idx="46">
                  <c:v>277.5</c:v>
                </c:pt>
                <c:pt idx="47">
                  <c:v>258</c:v>
                </c:pt>
                <c:pt idx="48">
                  <c:v>258</c:v>
                </c:pt>
                <c:pt idx="49">
                  <c:v>258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2-48D7-ADA2-A78391EE537C}"/>
            </c:ext>
          </c:extLst>
        </c:ser>
        <c:ser>
          <c:idx val="3"/>
          <c:order val="3"/>
          <c:tx>
            <c:strRef>
              <c:f>Pšenica!$V$82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Pšenica!$V$83:$V$134</c:f>
              <c:numCache>
                <c:formatCode>0.00</c:formatCode>
                <c:ptCount val="52"/>
                <c:pt idx="0">
                  <c:v>144.53</c:v>
                </c:pt>
                <c:pt idx="1">
                  <c:v>165</c:v>
                </c:pt>
                <c:pt idx="2">
                  <c:v>169.98</c:v>
                </c:pt>
                <c:pt idx="3">
                  <c:v>175.03</c:v>
                </c:pt>
                <c:pt idx="4">
                  <c:v>169.71</c:v>
                </c:pt>
                <c:pt idx="5">
                  <c:v>168.87</c:v>
                </c:pt>
                <c:pt idx="6">
                  <c:v>169.61333333333332</c:v>
                </c:pt>
                <c:pt idx="7">
                  <c:v>168.04666666666665</c:v>
                </c:pt>
                <c:pt idx="8">
                  <c:v>158.405</c:v>
                </c:pt>
                <c:pt idx="9">
                  <c:v>161.42000000000002</c:v>
                </c:pt>
                <c:pt idx="10">
                  <c:v>160.44</c:v>
                </c:pt>
                <c:pt idx="11">
                  <c:v>165.995</c:v>
                </c:pt>
                <c:pt idx="12">
                  <c:v>167.30500000000001</c:v>
                </c:pt>
                <c:pt idx="13">
                  <c:v>165.91333333333333</c:v>
                </c:pt>
                <c:pt idx="14">
                  <c:v>151.41333333333333</c:v>
                </c:pt>
                <c:pt idx="15">
                  <c:v>166.59</c:v>
                </c:pt>
                <c:pt idx="16">
                  <c:v>158.69499999999999</c:v>
                </c:pt>
                <c:pt idx="17">
                  <c:v>167.05</c:v>
                </c:pt>
                <c:pt idx="18">
                  <c:v>178.61500000000001</c:v>
                </c:pt>
                <c:pt idx="19">
                  <c:v>179.75</c:v>
                </c:pt>
                <c:pt idx="20">
                  <c:v>186.66666666666666</c:v>
                </c:pt>
                <c:pt idx="21">
                  <c:v>177.89</c:v>
                </c:pt>
                <c:pt idx="22">
                  <c:v>182.25</c:v>
                </c:pt>
                <c:pt idx="23">
                  <c:v>181.03</c:v>
                </c:pt>
                <c:pt idx="24">
                  <c:v>173.33999999999997</c:v>
                </c:pt>
                <c:pt idx="25">
                  <c:v>171.49</c:v>
                </c:pt>
                <c:pt idx="26">
                  <c:v>168.74666666666667</c:v>
                </c:pt>
                <c:pt idx="27">
                  <c:v>177.03333333333333</c:v>
                </c:pt>
                <c:pt idx="28">
                  <c:v>174.5</c:v>
                </c:pt>
                <c:pt idx="29">
                  <c:v>179.3</c:v>
                </c:pt>
                <c:pt idx="30">
                  <c:v>179.90428571428569</c:v>
                </c:pt>
                <c:pt idx="31">
                  <c:v>178.44428571428574</c:v>
                </c:pt>
                <c:pt idx="32">
                  <c:v>179.55</c:v>
                </c:pt>
                <c:pt idx="33">
                  <c:v>175</c:v>
                </c:pt>
                <c:pt idx="34">
                  <c:v>179.53857142857143</c:v>
                </c:pt>
                <c:pt idx="35">
                  <c:v>176.25142857142856</c:v>
                </c:pt>
                <c:pt idx="36">
                  <c:v>175.88714285714286</c:v>
                </c:pt>
                <c:pt idx="37">
                  <c:v>179.24571428571426</c:v>
                </c:pt>
                <c:pt idx="38">
                  <c:v>180.26857142857145</c:v>
                </c:pt>
                <c:pt idx="39">
                  <c:v>181.73</c:v>
                </c:pt>
                <c:pt idx="40">
                  <c:v>191.73714285714286</c:v>
                </c:pt>
                <c:pt idx="41">
                  <c:v>193.25333333333333</c:v>
                </c:pt>
                <c:pt idx="42">
                  <c:v>197.55500000000001</c:v>
                </c:pt>
                <c:pt idx="43">
                  <c:v>183.60500000000002</c:v>
                </c:pt>
                <c:pt idx="44">
                  <c:v>195.35000000000002</c:v>
                </c:pt>
                <c:pt idx="45">
                  <c:v>195.42666666666665</c:v>
                </c:pt>
                <c:pt idx="46">
                  <c:v>197.54333333333332</c:v>
                </c:pt>
                <c:pt idx="47">
                  <c:v>191.91499999999999</c:v>
                </c:pt>
                <c:pt idx="48">
                  <c:v>192.74666666666667</c:v>
                </c:pt>
                <c:pt idx="49">
                  <c:v>192.03</c:v>
                </c:pt>
                <c:pt idx="50">
                  <c:v>199.04333333333332</c:v>
                </c:pt>
                <c:pt idx="51">
                  <c:v>201.08571428571432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12-48D7-ADA2-A78391EE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817584"/>
        <c:axId val="719817224"/>
      </c:lineChart>
      <c:catAx>
        <c:axId val="719817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9817224"/>
        <c:crosses val="autoZero"/>
        <c:auto val="1"/>
        <c:lblAlgn val="ctr"/>
        <c:lblOffset val="100"/>
        <c:noMultiLvlLbl val="0"/>
      </c:catAx>
      <c:valAx>
        <c:axId val="719817224"/>
        <c:scaling>
          <c:orientation val="minMax"/>
          <c:max val="33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981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aseline="0"/>
              <a:t>Koruza</a:t>
            </a:r>
            <a:endParaRPr lang="sl-S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Koruza!$C$5</c:f>
              <c:strCache>
                <c:ptCount val="1"/>
                <c:pt idx="0">
                  <c:v>Skupna količina 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Koruza!$A$6:$A$18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Koruza!$C$6:$C$18</c:f>
              <c:numCache>
                <c:formatCode>#,##0</c:formatCode>
                <c:ptCount val="13"/>
                <c:pt idx="0">
                  <c:v>106961</c:v>
                </c:pt>
                <c:pt idx="1">
                  <c:v>117776</c:v>
                </c:pt>
                <c:pt idx="2">
                  <c:v>144345</c:v>
                </c:pt>
                <c:pt idx="3">
                  <c:v>89532</c:v>
                </c:pt>
                <c:pt idx="4">
                  <c:v>87841</c:v>
                </c:pt>
                <c:pt idx="5">
                  <c:v>71697</c:v>
                </c:pt>
                <c:pt idx="6">
                  <c:v>111260</c:v>
                </c:pt>
                <c:pt idx="7">
                  <c:v>125311</c:v>
                </c:pt>
                <c:pt idx="8">
                  <c:v>123031</c:v>
                </c:pt>
                <c:pt idx="9">
                  <c:v>118577</c:v>
                </c:pt>
                <c:pt idx="10">
                  <c:v>135163</c:v>
                </c:pt>
                <c:pt idx="11">
                  <c:v>115967</c:v>
                </c:pt>
                <c:pt idx="12">
                  <c:v>185365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0-4349-AEB9-A3FE6092B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6414224"/>
        <c:axId val="576409904"/>
      </c:barChart>
      <c:lineChart>
        <c:grouping val="standard"/>
        <c:varyColors val="0"/>
        <c:ser>
          <c:idx val="0"/>
          <c:order val="0"/>
          <c:tx>
            <c:strRef>
              <c:f>Koruza!$B$5</c:f>
              <c:strCache>
                <c:ptCount val="1"/>
                <c:pt idx="0">
                  <c:v>Ponderirana cena  (EUR/t)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Koruza!$A$6:$A$18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Koruza!$B$6:$B$18</c:f>
              <c:numCache>
                <c:formatCode>General</c:formatCode>
                <c:ptCount val="13"/>
                <c:pt idx="0">
                  <c:v>215.24</c:v>
                </c:pt>
                <c:pt idx="1">
                  <c:v>209.87</c:v>
                </c:pt>
                <c:pt idx="2">
                  <c:v>159.86000000000001</c:v>
                </c:pt>
                <c:pt idx="3">
                  <c:v>145.28</c:v>
                </c:pt>
                <c:pt idx="4">
                  <c:v>149.41999999999999</c:v>
                </c:pt>
                <c:pt idx="5">
                  <c:v>157.96</c:v>
                </c:pt>
                <c:pt idx="6">
                  <c:v>158.91999999999999</c:v>
                </c:pt>
                <c:pt idx="7">
                  <c:v>141.53</c:v>
                </c:pt>
                <c:pt idx="8">
                  <c:v>146.99</c:v>
                </c:pt>
                <c:pt idx="9">
                  <c:v>228.2</c:v>
                </c:pt>
                <c:pt idx="10">
                  <c:v>302.13</c:v>
                </c:pt>
                <c:pt idx="11">
                  <c:v>205.32</c:v>
                </c:pt>
                <c:pt idx="12">
                  <c:v>177.58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349-AEB9-A3FE6092B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083408"/>
        <c:axId val="609909768"/>
      </c:lineChart>
      <c:catAx>
        <c:axId val="57641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6409904"/>
        <c:crosses val="autoZero"/>
        <c:auto val="1"/>
        <c:lblAlgn val="ctr"/>
        <c:lblOffset val="100"/>
        <c:noMultiLvlLbl val="0"/>
      </c:catAx>
      <c:valAx>
        <c:axId val="576409904"/>
        <c:scaling>
          <c:orientation val="minMax"/>
          <c:min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76414224"/>
        <c:crosses val="autoZero"/>
        <c:crossBetween val="between"/>
      </c:valAx>
      <c:valAx>
        <c:axId val="609909768"/>
        <c:scaling>
          <c:orientation val="minMax"/>
          <c:min val="13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73083408"/>
        <c:crosses val="max"/>
        <c:crossBetween val="between"/>
      </c:valAx>
      <c:catAx>
        <c:axId val="87308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909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Koruza!$C$25</c:f>
              <c:strCache>
                <c:ptCount val="1"/>
                <c:pt idx="0">
                  <c:v>Količina odkupa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Koruza!$C$26:$C$77</c:f>
              <c:numCache>
                <c:formatCode>#,##0</c:formatCode>
                <c:ptCount val="52"/>
                <c:pt idx="0">
                  <c:v>229660</c:v>
                </c:pt>
                <c:pt idx="1">
                  <c:v>1401179</c:v>
                </c:pt>
                <c:pt idx="2">
                  <c:v>1311376</c:v>
                </c:pt>
                <c:pt idx="3">
                  <c:v>251860</c:v>
                </c:pt>
                <c:pt idx="4">
                  <c:v>510649</c:v>
                </c:pt>
                <c:pt idx="5">
                  <c:v>330194</c:v>
                </c:pt>
                <c:pt idx="6">
                  <c:v>562967</c:v>
                </c:pt>
                <c:pt idx="7">
                  <c:v>1446448</c:v>
                </c:pt>
                <c:pt idx="8">
                  <c:v>518722</c:v>
                </c:pt>
                <c:pt idx="9">
                  <c:v>104306</c:v>
                </c:pt>
                <c:pt idx="10">
                  <c:v>217063</c:v>
                </c:pt>
                <c:pt idx="11">
                  <c:v>203475</c:v>
                </c:pt>
                <c:pt idx="12">
                  <c:v>349314</c:v>
                </c:pt>
                <c:pt idx="13">
                  <c:v>238750</c:v>
                </c:pt>
                <c:pt idx="14">
                  <c:v>353499</c:v>
                </c:pt>
                <c:pt idx="15">
                  <c:v>170003</c:v>
                </c:pt>
                <c:pt idx="16">
                  <c:v>310502</c:v>
                </c:pt>
                <c:pt idx="17">
                  <c:v>538369</c:v>
                </c:pt>
                <c:pt idx="18">
                  <c:v>1348992</c:v>
                </c:pt>
                <c:pt idx="19">
                  <c:v>997938</c:v>
                </c:pt>
                <c:pt idx="20">
                  <c:v>1666925</c:v>
                </c:pt>
                <c:pt idx="21">
                  <c:v>2583420</c:v>
                </c:pt>
                <c:pt idx="22">
                  <c:v>1671676</c:v>
                </c:pt>
                <c:pt idx="23">
                  <c:v>96514</c:v>
                </c:pt>
                <c:pt idx="24">
                  <c:v>1322548</c:v>
                </c:pt>
                <c:pt idx="25">
                  <c:v>428412</c:v>
                </c:pt>
                <c:pt idx="26">
                  <c:v>1167987</c:v>
                </c:pt>
                <c:pt idx="27">
                  <c:v>1435357</c:v>
                </c:pt>
                <c:pt idx="28">
                  <c:v>1116536</c:v>
                </c:pt>
                <c:pt idx="29">
                  <c:v>4620</c:v>
                </c:pt>
                <c:pt idx="30">
                  <c:v>1308401</c:v>
                </c:pt>
                <c:pt idx="31">
                  <c:v>1025665</c:v>
                </c:pt>
                <c:pt idx="32">
                  <c:v>1407042</c:v>
                </c:pt>
                <c:pt idx="33">
                  <c:v>758002</c:v>
                </c:pt>
                <c:pt idx="34">
                  <c:v>927127</c:v>
                </c:pt>
                <c:pt idx="35">
                  <c:v>1014958</c:v>
                </c:pt>
                <c:pt idx="36">
                  <c:v>10961800</c:v>
                </c:pt>
                <c:pt idx="37">
                  <c:v>32611811</c:v>
                </c:pt>
                <c:pt idx="38">
                  <c:v>35036747</c:v>
                </c:pt>
                <c:pt idx="39">
                  <c:v>23519262</c:v>
                </c:pt>
                <c:pt idx="40">
                  <c:v>22599153</c:v>
                </c:pt>
                <c:pt idx="41">
                  <c:v>4788885</c:v>
                </c:pt>
                <c:pt idx="42">
                  <c:v>11635173</c:v>
                </c:pt>
                <c:pt idx="43">
                  <c:v>3617668</c:v>
                </c:pt>
                <c:pt idx="44">
                  <c:v>3071260</c:v>
                </c:pt>
                <c:pt idx="45">
                  <c:v>1685450</c:v>
                </c:pt>
                <c:pt idx="46">
                  <c:v>1486927</c:v>
                </c:pt>
                <c:pt idx="47">
                  <c:v>1015262</c:v>
                </c:pt>
                <c:pt idx="48">
                  <c:v>979661</c:v>
                </c:pt>
                <c:pt idx="49">
                  <c:v>843560</c:v>
                </c:pt>
                <c:pt idx="50">
                  <c:v>761999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0-424F-8F8D-FC43FBE4E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0501800"/>
        <c:axId val="381201576"/>
      </c:barChart>
      <c:lineChart>
        <c:grouping val="standard"/>
        <c:varyColors val="0"/>
        <c:ser>
          <c:idx val="0"/>
          <c:order val="0"/>
          <c:tx>
            <c:strRef>
              <c:f>Koruza!$B$25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Koruza!$B$26:$B$77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0-424F-8F8D-FC43FBE4E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839120"/>
        <c:axId val="564836960"/>
      </c:lineChart>
      <c:catAx>
        <c:axId val="710501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81201576"/>
        <c:crosses val="autoZero"/>
        <c:auto val="1"/>
        <c:lblAlgn val="ctr"/>
        <c:lblOffset val="100"/>
        <c:noMultiLvlLbl val="0"/>
      </c:catAx>
      <c:valAx>
        <c:axId val="381201576"/>
        <c:scaling>
          <c:orientation val="minMax"/>
          <c:max val="36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0501800"/>
        <c:crosses val="autoZero"/>
        <c:crossBetween val="between"/>
      </c:valAx>
      <c:valAx>
        <c:axId val="564836960"/>
        <c:scaling>
          <c:orientation val="minMax"/>
          <c:max val="220"/>
          <c:min val="14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64839120"/>
        <c:crosses val="max"/>
        <c:crossBetween val="between"/>
      </c:valAx>
      <c:catAx>
        <c:axId val="564839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483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KORUZA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Koruza!$P$82</c:f>
              <c:strCache>
                <c:ptCount val="1"/>
                <c:pt idx="0">
                  <c:v>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Koruza!$P$83:$P$134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3-4C9F-AC4F-489B08770D7B}"/>
            </c:ext>
          </c:extLst>
        </c:ser>
        <c:ser>
          <c:idx val="1"/>
          <c:order val="1"/>
          <c:tx>
            <c:strRef>
              <c:f>Koruza!$R$82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Koruza!$R$83:$R$134</c:f>
              <c:numCache>
                <c:formatCode>0.00;[Red]0.00</c:formatCode>
                <c:ptCount val="52"/>
                <c:pt idx="0">
                  <c:v>302.51410714285709</c:v>
                </c:pt>
                <c:pt idx="1">
                  <c:v>299.96314814814815</c:v>
                </c:pt>
                <c:pt idx="2">
                  <c:v>294.02925925925933</c:v>
                </c:pt>
                <c:pt idx="3">
                  <c:v>294.95904761904757</c:v>
                </c:pt>
                <c:pt idx="4">
                  <c:v>291.44684523809525</c:v>
                </c:pt>
                <c:pt idx="5">
                  <c:v>289.35486666666668</c:v>
                </c:pt>
                <c:pt idx="6">
                  <c:v>293.77946428571425</c:v>
                </c:pt>
                <c:pt idx="7">
                  <c:v>286.76510416666667</c:v>
                </c:pt>
                <c:pt idx="8">
                  <c:v>291.77866666666671</c:v>
                </c:pt>
                <c:pt idx="9">
                  <c:v>282.1979365079365</c:v>
                </c:pt>
                <c:pt idx="10">
                  <c:v>275.66677380952382</c:v>
                </c:pt>
                <c:pt idx="11">
                  <c:v>270.16994017094015</c:v>
                </c:pt>
                <c:pt idx="12">
                  <c:v>260.97864682539682</c:v>
                </c:pt>
                <c:pt idx="13">
                  <c:v>269.13355158730155</c:v>
                </c:pt>
                <c:pt idx="14">
                  <c:v>262.80138888888888</c:v>
                </c:pt>
                <c:pt idx="15">
                  <c:v>253.14741269841267</c:v>
                </c:pt>
                <c:pt idx="16">
                  <c:v>251.23370578231291</c:v>
                </c:pt>
                <c:pt idx="17">
                  <c:v>246.78779914529912</c:v>
                </c:pt>
                <c:pt idx="18">
                  <c:v>240.85673076923078</c:v>
                </c:pt>
                <c:pt idx="19">
                  <c:v>240.40966269841269</c:v>
                </c:pt>
                <c:pt idx="20">
                  <c:v>235.21525</c:v>
                </c:pt>
                <c:pt idx="21">
                  <c:v>228.66684183673468</c:v>
                </c:pt>
                <c:pt idx="22">
                  <c:v>231.13386904761904</c:v>
                </c:pt>
                <c:pt idx="23">
                  <c:v>231.09212301587303</c:v>
                </c:pt>
                <c:pt idx="24">
                  <c:v>232.02925000000002</c:v>
                </c:pt>
                <c:pt idx="25">
                  <c:v>233.28517857142859</c:v>
                </c:pt>
                <c:pt idx="26">
                  <c:v>226.75221428571427</c:v>
                </c:pt>
                <c:pt idx="27">
                  <c:v>232.22804761904763</c:v>
                </c:pt>
                <c:pt idx="28">
                  <c:v>229.39692307692309</c:v>
                </c:pt>
                <c:pt idx="29">
                  <c:v>239.42764957264959</c:v>
                </c:pt>
                <c:pt idx="30">
                  <c:v>227.31416666666667</c:v>
                </c:pt>
                <c:pt idx="31">
                  <c:v>233.99858974358975</c:v>
                </c:pt>
                <c:pt idx="32">
                  <c:v>226.86493055555556</c:v>
                </c:pt>
                <c:pt idx="33">
                  <c:v>224.73576923076922</c:v>
                </c:pt>
                <c:pt idx="34">
                  <c:v>224.01493589743592</c:v>
                </c:pt>
                <c:pt idx="35">
                  <c:v>222.89846153846153</c:v>
                </c:pt>
                <c:pt idx="36">
                  <c:v>215.04500000000004</c:v>
                </c:pt>
                <c:pt idx="37">
                  <c:v>205.76215384615384</c:v>
                </c:pt>
                <c:pt idx="38">
                  <c:v>200.40638888888893</c:v>
                </c:pt>
                <c:pt idx="39">
                  <c:v>199.72571428571428</c:v>
                </c:pt>
                <c:pt idx="40">
                  <c:v>199.59378205128206</c:v>
                </c:pt>
                <c:pt idx="41">
                  <c:v>195.16355555555555</c:v>
                </c:pt>
                <c:pt idx="42">
                  <c:v>195.7446153846154</c:v>
                </c:pt>
                <c:pt idx="43">
                  <c:v>198.11988095238095</c:v>
                </c:pt>
                <c:pt idx="44">
                  <c:v>193.38257936507938</c:v>
                </c:pt>
                <c:pt idx="45">
                  <c:v>196.92444444444445</c:v>
                </c:pt>
                <c:pt idx="46">
                  <c:v>196.08089285714283</c:v>
                </c:pt>
                <c:pt idx="47">
                  <c:v>198.22711111111113</c:v>
                </c:pt>
                <c:pt idx="48">
                  <c:v>198.35666666666668</c:v>
                </c:pt>
                <c:pt idx="49">
                  <c:v>198.11652564102562</c:v>
                </c:pt>
                <c:pt idx="50">
                  <c:v>193.27638888888887</c:v>
                </c:pt>
                <c:pt idx="51">
                  <c:v>195.09976190476189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3-4C9F-AC4F-489B08770D7B}"/>
            </c:ext>
          </c:extLst>
        </c:ser>
        <c:ser>
          <c:idx val="2"/>
          <c:order val="2"/>
          <c:tx>
            <c:strRef>
              <c:f>Koruza!$S$82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Koruza!$S$83:$S$134</c:f>
              <c:numCache>
                <c:formatCode>0.00;[Red]0.00</c:formatCode>
                <c:ptCount val="52"/>
                <c:pt idx="0">
                  <c:v>238.75</c:v>
                </c:pt>
                <c:pt idx="1">
                  <c:v>229.66666666666666</c:v>
                </c:pt>
                <c:pt idx="2">
                  <c:v>279.64</c:v>
                </c:pt>
                <c:pt idx="3">
                  <c:v>235</c:v>
                </c:pt>
                <c:pt idx="4">
                  <c:v>235</c:v>
                </c:pt>
                <c:pt idx="5">
                  <c:v>217.33749999999998</c:v>
                </c:pt>
                <c:pt idx="6">
                  <c:v>235</c:v>
                </c:pt>
                <c:pt idx="7">
                  <c:v>211.3175</c:v>
                </c:pt>
                <c:pt idx="8">
                  <c:v>235</c:v>
                </c:pt>
                <c:pt idx="9">
                  <c:v>235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220</c:v>
                </c:pt>
                <c:pt idx="16">
                  <c:v>218.17500000000001</c:v>
                </c:pt>
                <c:pt idx="17">
                  <c:v>222.25</c:v>
                </c:pt>
                <c:pt idx="18">
                  <c:v>224.67750000000001</c:v>
                </c:pt>
                <c:pt idx="19">
                  <c:v>230.83333333333334</c:v>
                </c:pt>
                <c:pt idx="20">
                  <c:v>231.47500000000002</c:v>
                </c:pt>
                <c:pt idx="21">
                  <c:v>231.47500000000002</c:v>
                </c:pt>
                <c:pt idx="22">
                  <c:v>231.34444444444443</c:v>
                </c:pt>
                <c:pt idx="23">
                  <c:v>237.5</c:v>
                </c:pt>
                <c:pt idx="24">
                  <c:v>227.72499999999999</c:v>
                </c:pt>
                <c:pt idx="25">
                  <c:v>226.875</c:v>
                </c:pt>
                <c:pt idx="26">
                  <c:v>225.67500000000001</c:v>
                </c:pt>
                <c:pt idx="27">
                  <c:v>225.375</c:v>
                </c:pt>
                <c:pt idx="28">
                  <c:v>225.47499999999999</c:v>
                </c:pt>
                <c:pt idx="29">
                  <c:v>228.89999999999998</c:v>
                </c:pt>
                <c:pt idx="30">
                  <c:v>228.67500000000001</c:v>
                </c:pt>
                <c:pt idx="31">
                  <c:v>228.67500000000001</c:v>
                </c:pt>
                <c:pt idx="32">
                  <c:v>235.5</c:v>
                </c:pt>
                <c:pt idx="33">
                  <c:v>232.75</c:v>
                </c:pt>
                <c:pt idx="34">
                  <c:v>232.75</c:v>
                </c:pt>
                <c:pt idx="35">
                  <c:v>225.14249999999998</c:v>
                </c:pt>
                <c:pt idx="36">
                  <c:v>227.88499999999999</c:v>
                </c:pt>
                <c:pt idx="37">
                  <c:v>227.46749999999997</c:v>
                </c:pt>
                <c:pt idx="38">
                  <c:v>229.41749999999999</c:v>
                </c:pt>
                <c:pt idx="39">
                  <c:v>232.51750000000001</c:v>
                </c:pt>
                <c:pt idx="40">
                  <c:v>237.41749999999999</c:v>
                </c:pt>
                <c:pt idx="41">
                  <c:v>237.71749999999997</c:v>
                </c:pt>
                <c:pt idx="42">
                  <c:v>236.1925</c:v>
                </c:pt>
                <c:pt idx="43">
                  <c:v>236.04250000000002</c:v>
                </c:pt>
                <c:pt idx="44">
                  <c:v>234.15</c:v>
                </c:pt>
                <c:pt idx="45">
                  <c:v>242</c:v>
                </c:pt>
                <c:pt idx="46">
                  <c:v>234.32500000000002</c:v>
                </c:pt>
                <c:pt idx="47">
                  <c:v>233.875</c:v>
                </c:pt>
                <c:pt idx="48">
                  <c:v>234.57499999999999</c:v>
                </c:pt>
                <c:pt idx="49">
                  <c:v>235.45</c:v>
                </c:pt>
                <c:pt idx="50">
                  <c:v>236.25</c:v>
                </c:pt>
                <c:pt idx="51">
                  <c:v>236.25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53-4C9F-AC4F-489B08770D7B}"/>
            </c:ext>
          </c:extLst>
        </c:ser>
        <c:ser>
          <c:idx val="3"/>
          <c:order val="3"/>
          <c:tx>
            <c:strRef>
              <c:f>Koruza!$T$82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Koruza!$T$83:$T$134</c:f>
              <c:numCache>
                <c:formatCode>0.00;[Red]0.00</c:formatCode>
                <c:ptCount val="52"/>
                <c:pt idx="0">
                  <c:v>160.30000000000001</c:v>
                </c:pt>
                <c:pt idx="1">
                  <c:v>145.57</c:v>
                </c:pt>
                <c:pt idx="2">
                  <c:v>156.67666666666665</c:v>
                </c:pt>
                <c:pt idx="3">
                  <c:v>151.505</c:v>
                </c:pt>
                <c:pt idx="4">
                  <c:v>137.43</c:v>
                </c:pt>
                <c:pt idx="5">
                  <c:v>154.09</c:v>
                </c:pt>
                <c:pt idx="6">
                  <c:v>152.09333333333333</c:v>
                </c:pt>
                <c:pt idx="7">
                  <c:v>148.33666666666667</c:v>
                </c:pt>
                <c:pt idx="8">
                  <c:v>146.86666666666667</c:v>
                </c:pt>
                <c:pt idx="9">
                  <c:v>147.12</c:v>
                </c:pt>
                <c:pt idx="10">
                  <c:v>144.5675</c:v>
                </c:pt>
                <c:pt idx="11">
                  <c:v>151.60666666666668</c:v>
                </c:pt>
                <c:pt idx="12">
                  <c:v>137.33000000000001</c:v>
                </c:pt>
                <c:pt idx="13">
                  <c:v>149.92499999999998</c:v>
                </c:pt>
                <c:pt idx="14">
                  <c:v>156.16666666666666</c:v>
                </c:pt>
                <c:pt idx="15">
                  <c:v>156.83500000000001</c:v>
                </c:pt>
                <c:pt idx="16">
                  <c:v>160.60999999999999</c:v>
                </c:pt>
                <c:pt idx="17">
                  <c:v>162.64666666666665</c:v>
                </c:pt>
                <c:pt idx="18">
                  <c:v>166.79250000000002</c:v>
                </c:pt>
                <c:pt idx="19">
                  <c:v>168.57249999999999</c:v>
                </c:pt>
                <c:pt idx="20">
                  <c:v>171.33</c:v>
                </c:pt>
                <c:pt idx="21">
                  <c:v>174.8</c:v>
                </c:pt>
                <c:pt idx="22">
                  <c:v>170.82</c:v>
                </c:pt>
                <c:pt idx="23">
                  <c:v>180.65</c:v>
                </c:pt>
                <c:pt idx="24">
                  <c:v>179.77333333333331</c:v>
                </c:pt>
                <c:pt idx="25">
                  <c:v>171.3125</c:v>
                </c:pt>
                <c:pt idx="26">
                  <c:v>174.15</c:v>
                </c:pt>
                <c:pt idx="27">
                  <c:v>169.5</c:v>
                </c:pt>
                <c:pt idx="28">
                  <c:v>173.07</c:v>
                </c:pt>
                <c:pt idx="29">
                  <c:v>155</c:v>
                </c:pt>
                <c:pt idx="30">
                  <c:v>180.7</c:v>
                </c:pt>
                <c:pt idx="31">
                  <c:v>179.55</c:v>
                </c:pt>
                <c:pt idx="32">
                  <c:v>178.95599999999999</c:v>
                </c:pt>
                <c:pt idx="33">
                  <c:v>168.13</c:v>
                </c:pt>
                <c:pt idx="34">
                  <c:v>169.99</c:v>
                </c:pt>
                <c:pt idx="35">
                  <c:v>169.02333333333334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160.87</c:v>
                </c:pt>
                <c:pt idx="40">
                  <c:v>173.02499999999998</c:v>
                </c:pt>
                <c:pt idx="41">
                  <c:v>168.9</c:v>
                </c:pt>
                <c:pt idx="42">
                  <c:v>174.47</c:v>
                </c:pt>
                <c:pt idx="43">
                  <c:v>174.21</c:v>
                </c:pt>
                <c:pt idx="44">
                  <c:v>170.04</c:v>
                </c:pt>
                <c:pt idx="45">
                  <c:v>154.34</c:v>
                </c:pt>
                <c:pt idx="46">
                  <c:v>185.32</c:v>
                </c:pt>
                <c:pt idx="47">
                  <c:v>181.4</c:v>
                </c:pt>
                <c:pt idx="48">
                  <c:v>179.71</c:v>
                </c:pt>
                <c:pt idx="49">
                  <c:v>179.3</c:v>
                </c:pt>
                <c:pt idx="50">
                  <c:v>181.05</c:v>
                </c:pt>
                <c:pt idx="51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3-4C9F-AC4F-489B08770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122120"/>
        <c:axId val="861119600"/>
      </c:lineChart>
      <c:catAx>
        <c:axId val="8611221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61119600"/>
        <c:crosses val="autoZero"/>
        <c:auto val="1"/>
        <c:lblAlgn val="ctr"/>
        <c:lblOffset val="100"/>
        <c:noMultiLvlLbl val="0"/>
      </c:catAx>
      <c:valAx>
        <c:axId val="861119600"/>
        <c:scaling>
          <c:orientation val="minMax"/>
          <c:max val="32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61122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25</xdr:row>
      <xdr:rowOff>153985</xdr:rowOff>
    </xdr:from>
    <xdr:to>
      <xdr:col>17</xdr:col>
      <xdr:colOff>76200</xdr:colOff>
      <xdr:row>44</xdr:row>
      <xdr:rowOff>123824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E23DEB84-D3AA-F1B4-D5A3-C3EFA7798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92075</xdr:colOff>
      <xdr:row>3</xdr:row>
      <xdr:rowOff>115887</xdr:rowOff>
    </xdr:from>
    <xdr:to>
      <xdr:col>17</xdr:col>
      <xdr:colOff>196850</xdr:colOff>
      <xdr:row>17</xdr:row>
      <xdr:rowOff>77787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91B88470-866F-068A-58D3-EA9976D15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498474</xdr:colOff>
      <xdr:row>58</xdr:row>
      <xdr:rowOff>150811</xdr:rowOff>
    </xdr:from>
    <xdr:to>
      <xdr:col>18</xdr:col>
      <xdr:colOff>488949</xdr:colOff>
      <xdr:row>78</xdr:row>
      <xdr:rowOff>9524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E4441CDA-5B28-BE4A-16D8-E53007DAD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73025</xdr:colOff>
      <xdr:row>4</xdr:row>
      <xdr:rowOff>133350</xdr:rowOff>
    </xdr:from>
    <xdr:to>
      <xdr:col>23</xdr:col>
      <xdr:colOff>159653</xdr:colOff>
      <xdr:row>15</xdr:row>
      <xdr:rowOff>124269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96D326B-27D3-99FB-15B3-399A1C6F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3900" y="914400"/>
          <a:ext cx="6471553" cy="3178619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18</xdr:row>
      <xdr:rowOff>123825</xdr:rowOff>
    </xdr:from>
    <xdr:to>
      <xdr:col>23</xdr:col>
      <xdr:colOff>267617</xdr:colOff>
      <xdr:row>35</xdr:row>
      <xdr:rowOff>152833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22174D49-CDE3-9C9A-891F-E911F5342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7075" y="4638675"/>
          <a:ext cx="6573167" cy="310558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18</xdr:row>
      <xdr:rowOff>177800</xdr:rowOff>
    </xdr:from>
    <xdr:to>
      <xdr:col>9</xdr:col>
      <xdr:colOff>444500</xdr:colOff>
      <xdr:row>34</xdr:row>
      <xdr:rowOff>170868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FC2B803D-FE68-D6D1-F8F5-F1AC6B522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4692650"/>
          <a:ext cx="6457950" cy="28886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625475</xdr:colOff>
      <xdr:row>3</xdr:row>
      <xdr:rowOff>171450</xdr:rowOff>
    </xdr:from>
    <xdr:to>
      <xdr:col>17</xdr:col>
      <xdr:colOff>95250</xdr:colOff>
      <xdr:row>17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BCFAE15-7008-416B-8DCC-4081CDE45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26</xdr:row>
      <xdr:rowOff>6350</xdr:rowOff>
    </xdr:from>
    <xdr:to>
      <xdr:col>17</xdr:col>
      <xdr:colOff>66675</xdr:colOff>
      <xdr:row>44</xdr:row>
      <xdr:rowOff>169864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12DA383-DBF8-428F-BCC1-EE9078002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31749</xdr:colOff>
      <xdr:row>56</xdr:row>
      <xdr:rowOff>131763</xdr:rowOff>
    </xdr:from>
    <xdr:to>
      <xdr:col>17</xdr:col>
      <xdr:colOff>238125</xdr:colOff>
      <xdr:row>76</xdr:row>
      <xdr:rowOff>152401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E53F39DB-181A-5829-31A9-387B095E1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/>
  </sheetViews>
  <sheetFormatPr defaultColWidth="9.1796875" defaultRowHeight="14.5" x14ac:dyDescent="0.35"/>
  <cols>
    <col min="1" max="1" width="50.6328125" style="2" customWidth="1"/>
    <col min="2" max="2" width="111.81640625" style="2" customWidth="1"/>
    <col min="3" max="16384" width="9.1796875" style="2"/>
  </cols>
  <sheetData>
    <row r="1" spans="1:12" x14ac:dyDescent="0.35">
      <c r="A1" s="2" t="s">
        <v>0</v>
      </c>
    </row>
    <row r="2" spans="1:12" ht="21" x14ac:dyDescent="0.5">
      <c r="A2" s="2" t="s">
        <v>1</v>
      </c>
      <c r="B2" s="4" t="s">
        <v>6</v>
      </c>
      <c r="C2" s="3"/>
      <c r="D2" s="3"/>
      <c r="E2" s="3"/>
      <c r="F2" s="3"/>
      <c r="G2" s="3"/>
    </row>
    <row r="3" spans="1:12" x14ac:dyDescent="0.35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3" t="s">
        <v>2</v>
      </c>
    </row>
    <row r="5" spans="1:12" x14ac:dyDescent="0.35">
      <c r="A5" s="3" t="s">
        <v>52</v>
      </c>
    </row>
    <row r="6" spans="1:12" x14ac:dyDescent="0.35">
      <c r="A6" s="2" t="s">
        <v>3</v>
      </c>
      <c r="B6" s="2" t="s">
        <v>68</v>
      </c>
    </row>
    <row r="8" spans="1:12" x14ac:dyDescent="0.35">
      <c r="A8" s="2" t="s">
        <v>4</v>
      </c>
    </row>
    <row r="9" spans="1:12" x14ac:dyDescent="0.35">
      <c r="A9" s="2" t="s">
        <v>53</v>
      </c>
    </row>
    <row r="10" spans="1:12" x14ac:dyDescent="0.35">
      <c r="A10" s="2" t="s">
        <v>5</v>
      </c>
    </row>
    <row r="11" spans="1:12" x14ac:dyDescent="0.35">
      <c r="B11" s="2" t="s">
        <v>67</v>
      </c>
    </row>
    <row r="13" spans="1:12" x14ac:dyDescent="0.35">
      <c r="A13" s="2" t="s">
        <v>65</v>
      </c>
    </row>
    <row r="14" spans="1:12" x14ac:dyDescent="0.35">
      <c r="A14" s="2" t="s">
        <v>87</v>
      </c>
    </row>
    <row r="15" spans="1:12" x14ac:dyDescent="0.35">
      <c r="A15" s="2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/>
  </sheetViews>
  <sheetFormatPr defaultColWidth="9.1796875" defaultRowHeight="14.5" x14ac:dyDescent="0.35"/>
  <cols>
    <col min="1" max="1" width="11" style="2" customWidth="1"/>
    <col min="2" max="2" width="22.90625" style="2" customWidth="1"/>
    <col min="3" max="3" width="23.81640625" style="2" customWidth="1"/>
    <col min="4" max="11" width="9.1796875" style="2"/>
    <col min="12" max="12" width="10.54296875" style="2" customWidth="1"/>
    <col min="13" max="16384" width="9.1796875" style="2"/>
  </cols>
  <sheetData>
    <row r="1" spans="1:12" ht="18.5" x14ac:dyDescent="0.45">
      <c r="B1" s="15" t="s">
        <v>50</v>
      </c>
    </row>
    <row r="3" spans="1:12" ht="44.5" customHeight="1" x14ac:dyDescent="0.35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41" customHeight="1" x14ac:dyDescent="0.35">
      <c r="A4" s="73" t="s">
        <v>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s="1" customFormat="1" ht="43.5" customHeight="1" x14ac:dyDescent="0.35">
      <c r="A5" s="76" t="s">
        <v>86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</row>
    <row r="7" spans="1:12" x14ac:dyDescent="0.35">
      <c r="A7" s="5" t="s">
        <v>71</v>
      </c>
    </row>
    <row r="8" spans="1:12" ht="15" thickBot="1" x14ac:dyDescent="0.4"/>
    <row r="9" spans="1:12" ht="15.5" thickTop="1" thickBot="1" x14ac:dyDescent="0.4">
      <c r="A9" s="6">
        <v>2023</v>
      </c>
      <c r="B9" s="7" t="s">
        <v>54</v>
      </c>
      <c r="C9" s="8" t="s">
        <v>8</v>
      </c>
    </row>
    <row r="10" spans="1:12" ht="17" customHeight="1" thickTop="1" thickBot="1" x14ac:dyDescent="0.4">
      <c r="A10" s="6" t="s">
        <v>7</v>
      </c>
      <c r="B10" s="9" t="s">
        <v>9</v>
      </c>
      <c r="C10" s="10">
        <v>69296.014999999999</v>
      </c>
      <c r="D10" s="11"/>
    </row>
    <row r="11" spans="1:12" ht="17" customHeight="1" thickTop="1" thickBot="1" x14ac:dyDescent="0.4">
      <c r="A11" s="12"/>
      <c r="B11" s="9" t="s">
        <v>10</v>
      </c>
      <c r="C11" s="13">
        <v>75563.743000000002</v>
      </c>
    </row>
    <row r="12" spans="1:12" ht="17" customHeight="1" thickTop="1" thickBot="1" x14ac:dyDescent="0.4">
      <c r="A12" s="14"/>
      <c r="B12" s="9" t="s">
        <v>11</v>
      </c>
      <c r="C12" s="13">
        <v>0</v>
      </c>
    </row>
    <row r="13" spans="1:12" ht="17" customHeight="1" thickTop="1" thickBot="1" x14ac:dyDescent="0.4">
      <c r="A13" s="6" t="s">
        <v>12</v>
      </c>
      <c r="B13" s="9" t="s">
        <v>9</v>
      </c>
      <c r="C13" s="13">
        <v>113115.231</v>
      </c>
    </row>
    <row r="14" spans="1:12" ht="17" customHeight="1" thickTop="1" thickBot="1" x14ac:dyDescent="0.4">
      <c r="A14" s="12"/>
      <c r="B14" s="9" t="s">
        <v>10</v>
      </c>
      <c r="C14" s="13">
        <v>72250.009999999995</v>
      </c>
    </row>
    <row r="15" spans="1:12" ht="17" customHeight="1" thickTop="1" thickBot="1" x14ac:dyDescent="0.4">
      <c r="A15" s="14"/>
      <c r="B15" s="9" t="s">
        <v>11</v>
      </c>
      <c r="C15" s="13">
        <v>0</v>
      </c>
    </row>
    <row r="16" spans="1:12" ht="15" thickTop="1" x14ac:dyDescent="0.35">
      <c r="A16" s="5" t="s">
        <v>13</v>
      </c>
    </row>
  </sheetData>
  <mergeCells count="3">
    <mergeCell ref="A3:L3"/>
    <mergeCell ref="A4:L4"/>
    <mergeCell ref="A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4"/>
  <sheetViews>
    <sheetView workbookViewId="0"/>
  </sheetViews>
  <sheetFormatPr defaultColWidth="9.1796875" defaultRowHeight="14.5" x14ac:dyDescent="0.35"/>
  <cols>
    <col min="1" max="1" width="8.36328125" style="2" customWidth="1"/>
    <col min="2" max="2" width="17.1796875" style="2" customWidth="1"/>
    <col min="3" max="3" width="18" style="2" customWidth="1"/>
    <col min="4" max="4" width="9.1796875" style="2"/>
    <col min="5" max="5" width="8.81640625" style="2" customWidth="1"/>
    <col min="6" max="16384" width="9.1796875" style="2"/>
  </cols>
  <sheetData>
    <row r="1" spans="1:11" ht="18.5" x14ac:dyDescent="0.45">
      <c r="B1" s="45" t="s">
        <v>14</v>
      </c>
    </row>
    <row r="3" spans="1:11" x14ac:dyDescent="0.35">
      <c r="A3" s="2" t="s">
        <v>73</v>
      </c>
      <c r="K3" s="2" t="s">
        <v>72</v>
      </c>
    </row>
    <row r="4" spans="1:11" ht="15" thickBot="1" x14ac:dyDescent="0.4"/>
    <row r="5" spans="1:11" ht="30" thickTop="1" thickBot="1" x14ac:dyDescent="0.4">
      <c r="A5" s="61"/>
      <c r="B5" s="7" t="s">
        <v>59</v>
      </c>
      <c r="C5" s="7" t="s">
        <v>58</v>
      </c>
    </row>
    <row r="6" spans="1:11" ht="15.5" thickTop="1" thickBot="1" x14ac:dyDescent="0.4">
      <c r="A6" s="16">
        <v>2012</v>
      </c>
      <c r="B6" s="17">
        <v>222.58</v>
      </c>
      <c r="C6" s="18">
        <v>131242</v>
      </c>
    </row>
    <row r="7" spans="1:11" ht="15.5" thickTop="1" thickBot="1" x14ac:dyDescent="0.4">
      <c r="A7" s="16">
        <v>2013</v>
      </c>
      <c r="B7" s="17">
        <v>206.38</v>
      </c>
      <c r="C7" s="18">
        <v>114451</v>
      </c>
    </row>
    <row r="8" spans="1:11" ht="15.5" thickTop="1" thickBot="1" x14ac:dyDescent="0.4">
      <c r="A8" s="16">
        <v>2014</v>
      </c>
      <c r="B8" s="17">
        <v>184.69</v>
      </c>
      <c r="C8" s="18">
        <v>110387</v>
      </c>
    </row>
    <row r="9" spans="1:11" ht="15.5" thickTop="1" thickBot="1" x14ac:dyDescent="0.4">
      <c r="A9" s="16">
        <v>2015</v>
      </c>
      <c r="B9" s="17">
        <v>184.91</v>
      </c>
      <c r="C9" s="18">
        <v>128571</v>
      </c>
    </row>
    <row r="10" spans="1:11" ht="15.5" thickTop="1" thickBot="1" x14ac:dyDescent="0.4">
      <c r="A10" s="16">
        <v>2016</v>
      </c>
      <c r="B10" s="17">
        <v>159.09</v>
      </c>
      <c r="C10" s="18">
        <v>118738</v>
      </c>
    </row>
    <row r="11" spans="1:11" ht="15.5" thickTop="1" thickBot="1" x14ac:dyDescent="0.4">
      <c r="A11" s="16">
        <v>2017</v>
      </c>
      <c r="B11" s="17">
        <v>170.04</v>
      </c>
      <c r="C11" s="18">
        <v>93213</v>
      </c>
    </row>
    <row r="12" spans="1:11" ht="15.5" thickTop="1" thickBot="1" x14ac:dyDescent="0.4">
      <c r="A12" s="16">
        <v>2018</v>
      </c>
      <c r="B12" s="17">
        <v>189.7</v>
      </c>
      <c r="C12" s="18">
        <v>96565</v>
      </c>
    </row>
    <row r="13" spans="1:11" ht="15.5" thickTop="1" thickBot="1" x14ac:dyDescent="0.4">
      <c r="A13" s="16">
        <v>2019</v>
      </c>
      <c r="B13" s="17">
        <v>191.17</v>
      </c>
      <c r="C13" s="18">
        <v>126495</v>
      </c>
    </row>
    <row r="14" spans="1:11" ht="15.5" thickTop="1" thickBot="1" x14ac:dyDescent="0.4">
      <c r="A14" s="16">
        <v>2020</v>
      </c>
      <c r="B14" s="17">
        <v>176.98</v>
      </c>
      <c r="C14" s="18">
        <v>95103</v>
      </c>
    </row>
    <row r="15" spans="1:11" ht="15.5" thickTop="1" thickBot="1" x14ac:dyDescent="0.4">
      <c r="A15" s="16">
        <v>2021</v>
      </c>
      <c r="B15" s="17">
        <v>232.7</v>
      </c>
      <c r="C15" s="18">
        <v>96894</v>
      </c>
      <c r="D15" s="11"/>
    </row>
    <row r="16" spans="1:11" ht="15.5" thickTop="1" thickBot="1" x14ac:dyDescent="0.4">
      <c r="A16" s="16">
        <v>2022</v>
      </c>
      <c r="B16" s="17">
        <v>357.76</v>
      </c>
      <c r="C16" s="18">
        <v>130192</v>
      </c>
    </row>
    <row r="17" spans="1:7" ht="15.5" thickTop="1" thickBot="1" x14ac:dyDescent="0.4">
      <c r="A17" s="16">
        <v>2023</v>
      </c>
      <c r="B17" s="17">
        <v>240.59</v>
      </c>
      <c r="C17" s="18">
        <v>112326.507</v>
      </c>
    </row>
    <row r="18" spans="1:7" ht="15.5" thickTop="1" thickBot="1" x14ac:dyDescent="0.4">
      <c r="A18" s="16">
        <v>2024</v>
      </c>
      <c r="B18" s="17">
        <v>215.71</v>
      </c>
      <c r="C18" s="18">
        <v>144859.758</v>
      </c>
    </row>
    <row r="19" spans="1:7" ht="15" thickTop="1" x14ac:dyDescent="0.35"/>
    <row r="23" spans="1:7" x14ac:dyDescent="0.35">
      <c r="A23" s="2" t="s">
        <v>74</v>
      </c>
    </row>
    <row r="24" spans="1:7" ht="15" thickBot="1" x14ac:dyDescent="0.4"/>
    <row r="25" spans="1:7" ht="17.399999999999999" customHeight="1" thickBot="1" x14ac:dyDescent="0.4">
      <c r="A25" s="19" t="s">
        <v>15</v>
      </c>
      <c r="B25" s="20" t="s">
        <v>16</v>
      </c>
      <c r="C25" s="20" t="s">
        <v>17</v>
      </c>
      <c r="G25" s="2" t="s">
        <v>75</v>
      </c>
    </row>
    <row r="26" spans="1:7" ht="15" thickBot="1" x14ac:dyDescent="0.4">
      <c r="A26" s="21">
        <v>1</v>
      </c>
      <c r="B26" s="22"/>
      <c r="C26" s="23"/>
    </row>
    <row r="27" spans="1:7" ht="15" thickBot="1" x14ac:dyDescent="0.4">
      <c r="A27" s="21">
        <v>2</v>
      </c>
      <c r="B27" s="24">
        <v>225.42</v>
      </c>
      <c r="C27" s="25">
        <v>2431320</v>
      </c>
      <c r="D27" s="1"/>
    </row>
    <row r="28" spans="1:7" ht="15" thickBot="1" x14ac:dyDescent="0.4">
      <c r="A28" s="21">
        <v>3</v>
      </c>
      <c r="B28" s="24">
        <v>230.9</v>
      </c>
      <c r="C28" s="25">
        <v>2398720</v>
      </c>
    </row>
    <row r="29" spans="1:7" ht="15" thickBot="1" x14ac:dyDescent="0.4">
      <c r="A29" s="21">
        <v>4</v>
      </c>
      <c r="B29" s="24">
        <v>228.39</v>
      </c>
      <c r="C29" s="25">
        <v>2771520</v>
      </c>
    </row>
    <row r="30" spans="1:7" ht="15" thickBot="1" x14ac:dyDescent="0.4">
      <c r="A30" s="21">
        <v>5</v>
      </c>
      <c r="B30" s="24">
        <v>227.83</v>
      </c>
      <c r="C30" s="25">
        <v>5684520</v>
      </c>
      <c r="E30" s="68"/>
    </row>
    <row r="31" spans="1:7" ht="15" thickBot="1" x14ac:dyDescent="0.4">
      <c r="A31" s="21">
        <v>6</v>
      </c>
      <c r="B31" s="24">
        <v>228.06</v>
      </c>
      <c r="C31" s="25">
        <v>2793190</v>
      </c>
    </row>
    <row r="32" spans="1:7" ht="15" thickBot="1" x14ac:dyDescent="0.4">
      <c r="A32" s="21">
        <v>7</v>
      </c>
      <c r="B32" s="24">
        <v>227.97</v>
      </c>
      <c r="C32" s="25">
        <v>4408800</v>
      </c>
    </row>
    <row r="33" spans="1:5" ht="15" thickBot="1" x14ac:dyDescent="0.4">
      <c r="A33" s="21">
        <v>8</v>
      </c>
      <c r="B33" s="24">
        <v>235.63</v>
      </c>
      <c r="C33" s="25">
        <v>2121990</v>
      </c>
      <c r="E33" s="68"/>
    </row>
    <row r="34" spans="1:5" ht="15" thickBot="1" x14ac:dyDescent="0.4">
      <c r="A34" s="21">
        <v>9</v>
      </c>
      <c r="B34" s="24">
        <v>218.96</v>
      </c>
      <c r="C34" s="25">
        <v>788540</v>
      </c>
    </row>
    <row r="35" spans="1:5" ht="15" thickBot="1" x14ac:dyDescent="0.4">
      <c r="A35" s="21">
        <v>10</v>
      </c>
      <c r="B35" s="24">
        <v>228.73</v>
      </c>
      <c r="C35" s="25">
        <v>1403840</v>
      </c>
    </row>
    <row r="36" spans="1:5" ht="15" thickBot="1" x14ac:dyDescent="0.4">
      <c r="A36" s="21">
        <v>11</v>
      </c>
      <c r="B36" s="24">
        <v>224.58</v>
      </c>
      <c r="C36" s="25">
        <v>1093724</v>
      </c>
      <c r="E36" s="68"/>
    </row>
    <row r="37" spans="1:5" ht="15" thickBot="1" x14ac:dyDescent="0.4">
      <c r="A37" s="21">
        <v>12</v>
      </c>
      <c r="B37" s="24">
        <v>218.09</v>
      </c>
      <c r="C37" s="25">
        <v>842260</v>
      </c>
    </row>
    <row r="38" spans="1:5" ht="15" thickBot="1" x14ac:dyDescent="0.4">
      <c r="A38" s="21">
        <v>13</v>
      </c>
      <c r="B38" s="24">
        <v>219.86</v>
      </c>
      <c r="C38" s="25">
        <v>1248206</v>
      </c>
    </row>
    <row r="39" spans="1:5" ht="15" thickBot="1" x14ac:dyDescent="0.4">
      <c r="A39" s="21">
        <v>14</v>
      </c>
      <c r="B39" s="24">
        <v>215.33</v>
      </c>
      <c r="C39" s="25">
        <v>1052456</v>
      </c>
    </row>
    <row r="40" spans="1:5" ht="15" thickBot="1" x14ac:dyDescent="0.4">
      <c r="A40" s="21">
        <v>15</v>
      </c>
      <c r="B40" s="24">
        <v>214.12</v>
      </c>
      <c r="C40" s="25">
        <v>2217235</v>
      </c>
    </row>
    <row r="41" spans="1:5" ht="15" thickBot="1" x14ac:dyDescent="0.4">
      <c r="A41" s="21">
        <v>16</v>
      </c>
      <c r="B41" s="24">
        <v>209.25</v>
      </c>
      <c r="C41" s="25">
        <v>1700291</v>
      </c>
    </row>
    <row r="42" spans="1:5" ht="15" thickBot="1" x14ac:dyDescent="0.4">
      <c r="A42" s="21">
        <v>17</v>
      </c>
      <c r="B42" s="24">
        <v>208.19</v>
      </c>
      <c r="C42" s="25">
        <v>2424866</v>
      </c>
    </row>
    <row r="43" spans="1:5" ht="15" thickBot="1" x14ac:dyDescent="0.4">
      <c r="A43" s="21">
        <v>18</v>
      </c>
      <c r="B43" s="24">
        <v>191.14</v>
      </c>
      <c r="C43" s="25">
        <v>1166805</v>
      </c>
    </row>
    <row r="44" spans="1:5" ht="15" thickBot="1" x14ac:dyDescent="0.4">
      <c r="A44" s="21">
        <v>19</v>
      </c>
      <c r="B44" s="24">
        <v>196.53</v>
      </c>
      <c r="C44" s="25">
        <v>866429</v>
      </c>
    </row>
    <row r="45" spans="1:5" ht="15" thickBot="1" x14ac:dyDescent="0.4">
      <c r="A45" s="21">
        <v>20</v>
      </c>
      <c r="B45" s="24">
        <v>200.46</v>
      </c>
      <c r="C45" s="25">
        <v>1537284</v>
      </c>
    </row>
    <row r="46" spans="1:5" ht="15" thickBot="1" x14ac:dyDescent="0.4">
      <c r="A46" s="21">
        <v>21</v>
      </c>
      <c r="B46" s="24">
        <v>197.53</v>
      </c>
      <c r="C46" s="25">
        <v>1109102</v>
      </c>
    </row>
    <row r="47" spans="1:5" ht="15" thickBot="1" x14ac:dyDescent="0.4">
      <c r="A47" s="21">
        <v>22</v>
      </c>
      <c r="B47" s="24">
        <v>200.51</v>
      </c>
      <c r="C47" s="25">
        <v>1346136</v>
      </c>
    </row>
    <row r="48" spans="1:5" ht="15" thickBot="1" x14ac:dyDescent="0.4">
      <c r="A48" s="21">
        <v>23</v>
      </c>
      <c r="B48" s="24">
        <v>206.01</v>
      </c>
      <c r="C48" s="25">
        <v>1659952</v>
      </c>
    </row>
    <row r="49" spans="1:19" ht="15" thickBot="1" x14ac:dyDescent="0.4">
      <c r="A49" s="21">
        <v>24</v>
      </c>
      <c r="B49" s="24">
        <v>210.09</v>
      </c>
      <c r="C49" s="25">
        <v>252859</v>
      </c>
    </row>
    <row r="50" spans="1:19" ht="15" thickBot="1" x14ac:dyDescent="0.4">
      <c r="A50" s="21">
        <v>25</v>
      </c>
      <c r="B50" s="24">
        <v>199.63</v>
      </c>
      <c r="C50" s="25">
        <v>1199901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15" thickBot="1" x14ac:dyDescent="0.4">
      <c r="A51" s="21">
        <v>26</v>
      </c>
      <c r="B51" s="24">
        <v>201.48</v>
      </c>
      <c r="C51" s="25">
        <v>3625310</v>
      </c>
    </row>
    <row r="52" spans="1:19" ht="15" thickBot="1" x14ac:dyDescent="0.4">
      <c r="A52" s="21">
        <v>27</v>
      </c>
      <c r="B52" s="24">
        <v>195.08</v>
      </c>
      <c r="C52" s="25">
        <v>5199359</v>
      </c>
    </row>
    <row r="53" spans="1:19" ht="15" thickBot="1" x14ac:dyDescent="0.4">
      <c r="A53" s="21">
        <v>28</v>
      </c>
      <c r="B53" s="24">
        <v>193.63</v>
      </c>
      <c r="C53" s="25">
        <v>7240130</v>
      </c>
    </row>
    <row r="54" spans="1:19" ht="15" thickBot="1" x14ac:dyDescent="0.4">
      <c r="A54" s="21">
        <v>29</v>
      </c>
      <c r="B54" s="24">
        <v>188.91</v>
      </c>
      <c r="C54" s="25">
        <v>12527631</v>
      </c>
    </row>
    <row r="55" spans="1:19" ht="15" thickBot="1" x14ac:dyDescent="0.4">
      <c r="A55" s="21">
        <v>30</v>
      </c>
      <c r="B55" s="24">
        <v>207.64</v>
      </c>
      <c r="C55" s="25">
        <v>6638112</v>
      </c>
    </row>
    <row r="56" spans="1:19" ht="15" thickBot="1" x14ac:dyDescent="0.4">
      <c r="A56" s="21">
        <v>31</v>
      </c>
      <c r="B56" s="24">
        <v>222.39</v>
      </c>
      <c r="C56" s="25">
        <v>5036639</v>
      </c>
    </row>
    <row r="57" spans="1:19" ht="15" thickBot="1" x14ac:dyDescent="0.4">
      <c r="A57" s="21">
        <v>32</v>
      </c>
      <c r="B57" s="24">
        <v>215.79</v>
      </c>
      <c r="C57" s="25">
        <v>9651706</v>
      </c>
    </row>
    <row r="58" spans="1:19" ht="15" thickBot="1" x14ac:dyDescent="0.4">
      <c r="A58" s="21">
        <v>33</v>
      </c>
      <c r="B58" s="24">
        <v>225.08</v>
      </c>
      <c r="C58" s="25">
        <v>2517202</v>
      </c>
      <c r="J58" s="1" t="s">
        <v>77</v>
      </c>
    </row>
    <row r="59" spans="1:19" ht="15" thickBot="1" x14ac:dyDescent="0.4">
      <c r="A59" s="21">
        <v>34</v>
      </c>
      <c r="B59" s="24">
        <v>214.28</v>
      </c>
      <c r="C59" s="25">
        <v>3018814</v>
      </c>
    </row>
    <row r="60" spans="1:19" ht="15" thickBot="1" x14ac:dyDescent="0.4">
      <c r="A60" s="21">
        <v>35</v>
      </c>
      <c r="B60" s="24">
        <v>215.04</v>
      </c>
      <c r="C60" s="25">
        <v>3341701</v>
      </c>
    </row>
    <row r="61" spans="1:19" ht="15" thickBot="1" x14ac:dyDescent="0.4">
      <c r="A61" s="21">
        <v>36</v>
      </c>
      <c r="B61" s="24">
        <v>198.7</v>
      </c>
      <c r="C61" s="25">
        <v>7236162</v>
      </c>
    </row>
    <row r="62" spans="1:19" ht="15" thickBot="1" x14ac:dyDescent="0.4">
      <c r="A62" s="21">
        <v>37</v>
      </c>
      <c r="B62" s="24">
        <v>223.83</v>
      </c>
      <c r="C62" s="25">
        <v>3830353</v>
      </c>
    </row>
    <row r="63" spans="1:19" ht="15" thickBot="1" x14ac:dyDescent="0.4">
      <c r="A63" s="21">
        <v>38</v>
      </c>
      <c r="B63" s="24">
        <v>228.5</v>
      </c>
      <c r="C63" s="25">
        <v>3015350</v>
      </c>
    </row>
    <row r="64" spans="1:19" ht="15" thickBot="1" x14ac:dyDescent="0.4">
      <c r="A64" s="21">
        <v>39</v>
      </c>
      <c r="B64" s="24">
        <v>230.64</v>
      </c>
      <c r="C64" s="25">
        <v>3083095</v>
      </c>
    </row>
    <row r="65" spans="1:5" ht="15" thickBot="1" x14ac:dyDescent="0.4">
      <c r="A65" s="21">
        <v>40</v>
      </c>
      <c r="B65" s="24">
        <v>204.98</v>
      </c>
      <c r="C65" s="25">
        <v>2391740</v>
      </c>
    </row>
    <row r="66" spans="1:5" ht="15" thickBot="1" x14ac:dyDescent="0.4">
      <c r="A66" s="21">
        <v>41</v>
      </c>
      <c r="B66" s="24">
        <v>251.22</v>
      </c>
      <c r="C66" s="25">
        <v>3779189</v>
      </c>
    </row>
    <row r="67" spans="1:5" ht="15" thickBot="1" x14ac:dyDescent="0.4">
      <c r="A67" s="21">
        <v>42</v>
      </c>
      <c r="B67" s="24">
        <v>228.39</v>
      </c>
      <c r="C67" s="25">
        <v>1591730</v>
      </c>
    </row>
    <row r="68" spans="1:5" ht="15" thickBot="1" x14ac:dyDescent="0.4">
      <c r="A68" s="21">
        <v>43</v>
      </c>
      <c r="B68" s="24">
        <v>222.37</v>
      </c>
      <c r="C68" s="25">
        <v>391246</v>
      </c>
    </row>
    <row r="69" spans="1:5" ht="15" thickBot="1" x14ac:dyDescent="0.4">
      <c r="A69" s="21">
        <v>44</v>
      </c>
      <c r="B69" s="24">
        <v>228.87</v>
      </c>
      <c r="C69" s="25">
        <v>1155014</v>
      </c>
    </row>
    <row r="70" spans="1:5" ht="15" thickBot="1" x14ac:dyDescent="0.4">
      <c r="A70" s="21">
        <v>45</v>
      </c>
      <c r="B70" s="24">
        <v>237.43</v>
      </c>
      <c r="C70" s="25">
        <v>1785829</v>
      </c>
    </row>
    <row r="71" spans="1:5" ht="15" thickBot="1" x14ac:dyDescent="0.4">
      <c r="A71" s="21">
        <v>46</v>
      </c>
      <c r="B71" s="24">
        <v>227.06</v>
      </c>
      <c r="C71" s="25">
        <v>2249445</v>
      </c>
    </row>
    <row r="72" spans="1:5" ht="15" thickBot="1" x14ac:dyDescent="0.4">
      <c r="A72" s="21">
        <v>47</v>
      </c>
      <c r="B72" s="24">
        <v>249.67</v>
      </c>
      <c r="C72" s="25">
        <v>1543841</v>
      </c>
    </row>
    <row r="73" spans="1:5" ht="15" thickBot="1" x14ac:dyDescent="0.4">
      <c r="A73" s="21">
        <v>48</v>
      </c>
      <c r="B73" s="24">
        <v>232.66</v>
      </c>
      <c r="C73" s="25">
        <v>2099052</v>
      </c>
    </row>
    <row r="74" spans="1:5" ht="15" thickBot="1" x14ac:dyDescent="0.4">
      <c r="A74" s="21">
        <v>49</v>
      </c>
      <c r="B74" s="24">
        <v>237.84</v>
      </c>
      <c r="C74" s="25">
        <v>2113141</v>
      </c>
    </row>
    <row r="75" spans="1:5" ht="15" thickBot="1" x14ac:dyDescent="0.4">
      <c r="A75" s="21">
        <v>50</v>
      </c>
      <c r="B75" s="24">
        <v>239.54</v>
      </c>
      <c r="C75" s="25">
        <v>2941901</v>
      </c>
    </row>
    <row r="76" spans="1:5" ht="15" thickBot="1" x14ac:dyDescent="0.4">
      <c r="A76" s="27">
        <v>51</v>
      </c>
      <c r="B76" s="28">
        <v>263.47000000000003</v>
      </c>
      <c r="C76" s="29">
        <v>711300</v>
      </c>
    </row>
    <row r="77" spans="1:5" ht="15" thickBot="1" x14ac:dyDescent="0.4">
      <c r="A77" s="30">
        <v>52</v>
      </c>
      <c r="B77" s="31">
        <v>273.58</v>
      </c>
      <c r="C77" s="32">
        <v>572120</v>
      </c>
    </row>
    <row r="78" spans="1:5" x14ac:dyDescent="0.35">
      <c r="A78" s="65"/>
      <c r="B78" s="64"/>
      <c r="C78" s="63"/>
      <c r="D78" s="62"/>
    </row>
    <row r="79" spans="1:5" x14ac:dyDescent="0.35">
      <c r="A79" s="62"/>
      <c r="B79" s="63"/>
      <c r="C79" s="64"/>
      <c r="D79" s="62"/>
      <c r="E79" s="62"/>
    </row>
    <row r="80" spans="1:5" x14ac:dyDescent="0.35">
      <c r="A80" s="33" t="s">
        <v>76</v>
      </c>
      <c r="B80" s="26"/>
      <c r="C80" s="26"/>
      <c r="E80" s="26"/>
    </row>
    <row r="81" spans="1:22" ht="15" thickBot="1" x14ac:dyDescent="0.4">
      <c r="D81" s="26"/>
    </row>
    <row r="82" spans="1:22" ht="15" thickBot="1" x14ac:dyDescent="0.4">
      <c r="A82" s="34" t="s">
        <v>15</v>
      </c>
      <c r="B82" s="35" t="s">
        <v>18</v>
      </c>
      <c r="C82" s="36" t="s">
        <v>19</v>
      </c>
      <c r="D82" s="35" t="s">
        <v>20</v>
      </c>
      <c r="E82" s="35" t="s">
        <v>21</v>
      </c>
      <c r="F82" s="35" t="s">
        <v>22</v>
      </c>
      <c r="G82" s="35" t="s">
        <v>23</v>
      </c>
      <c r="H82" s="35" t="s">
        <v>24</v>
      </c>
      <c r="I82" s="36" t="s">
        <v>25</v>
      </c>
      <c r="J82" s="35" t="s">
        <v>26</v>
      </c>
      <c r="K82" s="36" t="s">
        <v>27</v>
      </c>
      <c r="L82" s="35" t="s">
        <v>28</v>
      </c>
      <c r="M82" s="35" t="s">
        <v>29</v>
      </c>
      <c r="N82" s="36" t="s">
        <v>30</v>
      </c>
      <c r="O82" s="36" t="s">
        <v>31</v>
      </c>
      <c r="P82" s="36" t="s">
        <v>32</v>
      </c>
      <c r="Q82" s="36" t="s">
        <v>33</v>
      </c>
      <c r="R82" s="36" t="s">
        <v>34</v>
      </c>
      <c r="S82" s="36" t="s">
        <v>35</v>
      </c>
      <c r="T82" s="36" t="s">
        <v>36</v>
      </c>
      <c r="U82" s="36" t="s">
        <v>60</v>
      </c>
      <c r="V82" s="36" t="s">
        <v>61</v>
      </c>
    </row>
    <row r="83" spans="1:22" ht="15" thickBot="1" x14ac:dyDescent="0.4">
      <c r="A83" s="37">
        <v>1</v>
      </c>
      <c r="B83" s="38"/>
      <c r="C83" s="39">
        <v>199.04142857142855</v>
      </c>
      <c r="D83" s="38">
        <v>212.98</v>
      </c>
      <c r="E83" s="38">
        <v>227.25</v>
      </c>
      <c r="F83" s="38">
        <v>250</v>
      </c>
      <c r="G83" s="38">
        <v>242.23200000000003</v>
      </c>
      <c r="H83" s="38">
        <v>222.58</v>
      </c>
      <c r="I83" s="40"/>
      <c r="J83" s="38">
        <v>248.83333333333334</v>
      </c>
      <c r="K83" s="39">
        <v>205.67</v>
      </c>
      <c r="L83" s="38">
        <v>144.53</v>
      </c>
      <c r="M83" s="38"/>
      <c r="N83" s="39">
        <v>253</v>
      </c>
      <c r="O83" s="39">
        <v>204.34666666666666</v>
      </c>
      <c r="P83" s="39">
        <v>217.28</v>
      </c>
      <c r="Q83" s="39"/>
      <c r="R83" s="39">
        <v>233</v>
      </c>
      <c r="S83" s="39"/>
      <c r="T83" s="41">
        <v>220.05718681318683</v>
      </c>
      <c r="U83" s="41">
        <f>MAX(B83:S83)</f>
        <v>253</v>
      </c>
      <c r="V83" s="41">
        <f>MIN(B83:S83)</f>
        <v>144.53</v>
      </c>
    </row>
    <row r="84" spans="1:22" ht="15" thickBot="1" x14ac:dyDescent="0.4">
      <c r="A84" s="37">
        <v>2</v>
      </c>
      <c r="B84" s="38"/>
      <c r="C84" s="39">
        <v>197.9457142857143</v>
      </c>
      <c r="D84" s="38">
        <v>216.79</v>
      </c>
      <c r="E84" s="38">
        <v>222.83333333333334</v>
      </c>
      <c r="F84" s="38">
        <v>250</v>
      </c>
      <c r="G84" s="38">
        <v>241.666</v>
      </c>
      <c r="H84" s="38">
        <v>219.08</v>
      </c>
      <c r="I84" s="40">
        <v>165</v>
      </c>
      <c r="J84" s="38">
        <v>228.06</v>
      </c>
      <c r="K84" s="39">
        <v>202.43</v>
      </c>
      <c r="L84" s="38">
        <v>179.25</v>
      </c>
      <c r="M84" s="38">
        <v>225</v>
      </c>
      <c r="N84" s="39">
        <v>253</v>
      </c>
      <c r="O84" s="39">
        <v>194.67333333333332</v>
      </c>
      <c r="P84" s="39">
        <v>225.42</v>
      </c>
      <c r="Q84" s="39">
        <v>212.85</v>
      </c>
      <c r="R84" s="39">
        <v>234</v>
      </c>
      <c r="S84" s="39">
        <v>234.05</v>
      </c>
      <c r="T84" s="41">
        <v>217.76755182072827</v>
      </c>
      <c r="U84" s="41">
        <f t="shared" ref="U84:U134" si="0">MAX(B84:S84)</f>
        <v>253</v>
      </c>
      <c r="V84" s="41">
        <f t="shared" ref="V84:V134" si="1">MIN(B84:S84)</f>
        <v>165</v>
      </c>
    </row>
    <row r="85" spans="1:22" ht="15" thickBot="1" x14ac:dyDescent="0.4">
      <c r="A85" s="37">
        <v>3</v>
      </c>
      <c r="B85" s="38"/>
      <c r="C85" s="39">
        <v>198.31</v>
      </c>
      <c r="D85" s="38">
        <v>203.74</v>
      </c>
      <c r="E85" s="38">
        <v>217.5</v>
      </c>
      <c r="F85" s="38">
        <v>250</v>
      </c>
      <c r="G85" s="38">
        <v>238.87600000000003</v>
      </c>
      <c r="H85" s="38">
        <v>219.08</v>
      </c>
      <c r="I85" s="40">
        <v>178.1</v>
      </c>
      <c r="J85" s="38">
        <v>226.26</v>
      </c>
      <c r="K85" s="39">
        <v>209.54</v>
      </c>
      <c r="L85" s="38">
        <v>169.98</v>
      </c>
      <c r="M85" s="38"/>
      <c r="N85" s="39">
        <v>250</v>
      </c>
      <c r="O85" s="39">
        <v>191.25333333333333</v>
      </c>
      <c r="P85" s="39">
        <v>230.9</v>
      </c>
      <c r="Q85" s="39">
        <v>316.10000000000002</v>
      </c>
      <c r="R85" s="39">
        <v>236</v>
      </c>
      <c r="S85" s="39"/>
      <c r="T85" s="41">
        <v>222.37595555555552</v>
      </c>
      <c r="U85" s="41">
        <f t="shared" si="0"/>
        <v>316.10000000000002</v>
      </c>
      <c r="V85" s="41">
        <f t="shared" si="1"/>
        <v>169.98</v>
      </c>
    </row>
    <row r="86" spans="1:22" ht="15" thickBot="1" x14ac:dyDescent="0.4">
      <c r="A86" s="37">
        <v>4</v>
      </c>
      <c r="B86" s="38"/>
      <c r="C86" s="39">
        <v>198.31</v>
      </c>
      <c r="D86" s="38">
        <v>205.84</v>
      </c>
      <c r="E86" s="38">
        <v>216.25</v>
      </c>
      <c r="F86" s="38">
        <v>250</v>
      </c>
      <c r="G86" s="38">
        <v>234.946</v>
      </c>
      <c r="H86" s="38">
        <v>217.58</v>
      </c>
      <c r="I86" s="40">
        <v>182.1</v>
      </c>
      <c r="J86" s="38">
        <v>224.95999999999998</v>
      </c>
      <c r="K86" s="39"/>
      <c r="L86" s="38">
        <v>175.03</v>
      </c>
      <c r="M86" s="38">
        <v>222.5</v>
      </c>
      <c r="N86" s="39">
        <v>250</v>
      </c>
      <c r="O86" s="39">
        <v>199.91666666666666</v>
      </c>
      <c r="P86" s="39">
        <v>228.39</v>
      </c>
      <c r="Q86" s="39"/>
      <c r="R86" s="39">
        <v>236</v>
      </c>
      <c r="S86" s="39"/>
      <c r="T86" s="41">
        <v>217.27304761904756</v>
      </c>
      <c r="U86" s="41">
        <f t="shared" si="0"/>
        <v>250</v>
      </c>
      <c r="V86" s="41">
        <f t="shared" si="1"/>
        <v>175.03</v>
      </c>
    </row>
    <row r="87" spans="1:22" ht="15" thickBot="1" x14ac:dyDescent="0.4">
      <c r="A87" s="37">
        <v>5</v>
      </c>
      <c r="B87" s="38"/>
      <c r="C87" s="39">
        <v>197.94428571428571</v>
      </c>
      <c r="D87" s="38">
        <v>198.63</v>
      </c>
      <c r="E87" s="38">
        <v>213</v>
      </c>
      <c r="F87" s="38">
        <v>250</v>
      </c>
      <c r="G87" s="38">
        <v>230.352</v>
      </c>
      <c r="H87" s="38">
        <v>217.58</v>
      </c>
      <c r="I87" s="40">
        <v>183.2</v>
      </c>
      <c r="J87" s="38">
        <v>224.45999999999998</v>
      </c>
      <c r="K87" s="39">
        <v>208.57</v>
      </c>
      <c r="L87" s="38">
        <v>169.71</v>
      </c>
      <c r="M87" s="38"/>
      <c r="N87" s="39">
        <v>250</v>
      </c>
      <c r="O87" s="39">
        <v>206.69666666666669</v>
      </c>
      <c r="P87" s="39">
        <v>227.83</v>
      </c>
      <c r="Q87" s="39">
        <v>252.32</v>
      </c>
      <c r="R87" s="39">
        <v>238</v>
      </c>
      <c r="S87" s="39"/>
      <c r="T87" s="41">
        <v>217.88619682539684</v>
      </c>
      <c r="U87" s="41">
        <f t="shared" si="0"/>
        <v>252.32</v>
      </c>
      <c r="V87" s="41">
        <f t="shared" si="1"/>
        <v>169.71</v>
      </c>
    </row>
    <row r="88" spans="1:22" ht="15" thickBot="1" x14ac:dyDescent="0.4">
      <c r="A88" s="37">
        <v>6</v>
      </c>
      <c r="B88" s="38"/>
      <c r="C88" s="39">
        <v>198.31</v>
      </c>
      <c r="D88" s="38">
        <v>198.42</v>
      </c>
      <c r="E88" s="38">
        <v>205.75</v>
      </c>
      <c r="F88" s="38"/>
      <c r="G88" s="38">
        <v>228.9</v>
      </c>
      <c r="H88" s="38">
        <v>218.51</v>
      </c>
      <c r="I88" s="40">
        <v>175.75</v>
      </c>
      <c r="J88" s="38">
        <v>224.12222222222221</v>
      </c>
      <c r="K88" s="39">
        <v>201.1</v>
      </c>
      <c r="L88" s="38">
        <v>168.87</v>
      </c>
      <c r="M88" s="38"/>
      <c r="N88" s="39"/>
      <c r="O88" s="39">
        <v>206.12333333333333</v>
      </c>
      <c r="P88" s="39">
        <v>228.06</v>
      </c>
      <c r="Q88" s="39">
        <v>205.22</v>
      </c>
      <c r="R88" s="39">
        <v>235</v>
      </c>
      <c r="S88" s="39">
        <v>224.25</v>
      </c>
      <c r="T88" s="41">
        <v>208.45611111111108</v>
      </c>
      <c r="U88" s="41">
        <f t="shared" si="0"/>
        <v>235</v>
      </c>
      <c r="V88" s="41">
        <f t="shared" si="1"/>
        <v>168.87</v>
      </c>
    </row>
    <row r="89" spans="1:22" ht="15" thickBot="1" x14ac:dyDescent="0.4">
      <c r="A89" s="37">
        <v>7</v>
      </c>
      <c r="B89" s="38"/>
      <c r="C89" s="39">
        <v>197.21428571428572</v>
      </c>
      <c r="D89" s="38">
        <v>193.87</v>
      </c>
      <c r="E89" s="38">
        <v>197.83333333333334</v>
      </c>
      <c r="F89" s="38">
        <v>250</v>
      </c>
      <c r="G89" s="38">
        <v>226.28888888888889</v>
      </c>
      <c r="H89" s="38">
        <v>207.76</v>
      </c>
      <c r="I89" s="40">
        <v>180.3</v>
      </c>
      <c r="J89" s="38">
        <v>219.70999999999998</v>
      </c>
      <c r="K89" s="39">
        <v>201.9</v>
      </c>
      <c r="L89" s="38">
        <v>169.61333333333332</v>
      </c>
      <c r="M89" s="38">
        <v>215</v>
      </c>
      <c r="N89" s="39">
        <v>239</v>
      </c>
      <c r="O89" s="39">
        <v>198.20333333333329</v>
      </c>
      <c r="P89" s="39">
        <v>227.97</v>
      </c>
      <c r="Q89" s="39">
        <v>199.4</v>
      </c>
      <c r="R89" s="39">
        <v>237</v>
      </c>
      <c r="S89" s="39"/>
      <c r="T89" s="41">
        <v>210.06644841269841</v>
      </c>
      <c r="U89" s="41">
        <f t="shared" si="0"/>
        <v>250</v>
      </c>
      <c r="V89" s="41">
        <f t="shared" si="1"/>
        <v>169.61333333333332</v>
      </c>
    </row>
    <row r="90" spans="1:22" ht="15" thickBot="1" x14ac:dyDescent="0.4">
      <c r="A90" s="37">
        <v>8</v>
      </c>
      <c r="B90" s="38"/>
      <c r="C90" s="39">
        <v>195.75285714285715</v>
      </c>
      <c r="D90" s="38">
        <v>185.22</v>
      </c>
      <c r="E90" s="38">
        <v>189.5</v>
      </c>
      <c r="F90" s="38">
        <v>250</v>
      </c>
      <c r="G90" s="38">
        <v>223.10222222222222</v>
      </c>
      <c r="H90" s="38">
        <v>199.69</v>
      </c>
      <c r="I90" s="40">
        <v>191.05</v>
      </c>
      <c r="J90" s="38">
        <v>216.60999999999999</v>
      </c>
      <c r="K90" s="39">
        <v>194.31</v>
      </c>
      <c r="L90" s="38">
        <v>168.04666666666665</v>
      </c>
      <c r="M90" s="38">
        <v>210</v>
      </c>
      <c r="N90" s="39">
        <v>235</v>
      </c>
      <c r="O90" s="39">
        <v>195.47333333333336</v>
      </c>
      <c r="P90" s="39">
        <v>235.63</v>
      </c>
      <c r="Q90" s="39">
        <v>208.47</v>
      </c>
      <c r="R90" s="39">
        <v>230</v>
      </c>
      <c r="S90" s="39"/>
      <c r="T90" s="41">
        <v>207.99094246031743</v>
      </c>
      <c r="U90" s="41">
        <f t="shared" si="0"/>
        <v>250</v>
      </c>
      <c r="V90" s="41">
        <f t="shared" si="1"/>
        <v>168.04666666666665</v>
      </c>
    </row>
    <row r="91" spans="1:22" ht="15" thickBot="1" x14ac:dyDescent="0.4">
      <c r="A91" s="37">
        <v>9</v>
      </c>
      <c r="B91" s="38"/>
      <c r="C91" s="39">
        <v>193.56142857142859</v>
      </c>
      <c r="D91" s="38">
        <v>186.72</v>
      </c>
      <c r="E91" s="38">
        <v>185.5</v>
      </c>
      <c r="F91" s="38">
        <v>250</v>
      </c>
      <c r="G91" s="38">
        <v>219.6888888888889</v>
      </c>
      <c r="H91" s="38">
        <v>194.29000000000002</v>
      </c>
      <c r="I91" s="40">
        <v>195.55</v>
      </c>
      <c r="J91" s="38">
        <v>214.20999999999998</v>
      </c>
      <c r="K91" s="39">
        <v>203.61</v>
      </c>
      <c r="L91" s="38">
        <v>158.405</v>
      </c>
      <c r="M91" s="38"/>
      <c r="N91" s="39">
        <v>235</v>
      </c>
      <c r="O91" s="39">
        <v>193.68999999999997</v>
      </c>
      <c r="P91" s="39">
        <v>218.96</v>
      </c>
      <c r="Q91" s="39">
        <v>209.47</v>
      </c>
      <c r="R91" s="39">
        <v>225</v>
      </c>
      <c r="S91" s="39"/>
      <c r="T91" s="41">
        <v>205.57702116402118</v>
      </c>
      <c r="U91" s="41">
        <f t="shared" si="0"/>
        <v>250</v>
      </c>
      <c r="V91" s="41">
        <f t="shared" si="1"/>
        <v>158.405</v>
      </c>
    </row>
    <row r="92" spans="1:22" ht="15" thickBot="1" x14ac:dyDescent="0.4">
      <c r="A92" s="37">
        <v>10</v>
      </c>
      <c r="B92" s="38"/>
      <c r="C92" s="39">
        <v>187.35285714285715</v>
      </c>
      <c r="D92" s="38">
        <v>187.14</v>
      </c>
      <c r="E92" s="38">
        <v>179.5</v>
      </c>
      <c r="F92" s="38">
        <v>250</v>
      </c>
      <c r="G92" s="38">
        <v>217.03777777777776</v>
      </c>
      <c r="H92" s="38">
        <v>186.94</v>
      </c>
      <c r="I92" s="40">
        <v>188.4</v>
      </c>
      <c r="J92" s="38">
        <v>210.60999999999999</v>
      </c>
      <c r="K92" s="39">
        <v>192.39</v>
      </c>
      <c r="L92" s="38">
        <v>161.42000000000002</v>
      </c>
      <c r="M92" s="38">
        <v>205</v>
      </c>
      <c r="N92" s="39">
        <v>226</v>
      </c>
      <c r="O92" s="39">
        <v>206.09333333333333</v>
      </c>
      <c r="P92" s="39">
        <v>228.73</v>
      </c>
      <c r="Q92" s="39">
        <v>189.89</v>
      </c>
      <c r="R92" s="39">
        <v>210</v>
      </c>
      <c r="S92" s="39">
        <v>207.96</v>
      </c>
      <c r="T92" s="41">
        <v>202.02729225023342</v>
      </c>
      <c r="U92" s="41">
        <f t="shared" si="0"/>
        <v>250</v>
      </c>
      <c r="V92" s="41">
        <f t="shared" si="1"/>
        <v>161.42000000000002</v>
      </c>
    </row>
    <row r="93" spans="1:22" ht="15" thickBot="1" x14ac:dyDescent="0.4">
      <c r="A93" s="37">
        <v>11</v>
      </c>
      <c r="B93" s="38"/>
      <c r="C93" s="39">
        <v>178.95285714285714</v>
      </c>
      <c r="D93" s="38"/>
      <c r="E93" s="38">
        <v>180</v>
      </c>
      <c r="F93" s="38">
        <v>250</v>
      </c>
      <c r="G93" s="38">
        <v>214.61777777777777</v>
      </c>
      <c r="H93" s="38">
        <v>193.79</v>
      </c>
      <c r="I93" s="40">
        <v>175.3</v>
      </c>
      <c r="J93" s="38">
        <v>208.73333333333332</v>
      </c>
      <c r="K93" s="39">
        <v>194.54</v>
      </c>
      <c r="L93" s="38">
        <v>160.44</v>
      </c>
      <c r="M93" s="38">
        <v>190</v>
      </c>
      <c r="N93" s="39">
        <v>226</v>
      </c>
      <c r="O93" s="39">
        <v>189.24666666666667</v>
      </c>
      <c r="P93" s="39">
        <v>224.58</v>
      </c>
      <c r="Q93" s="39"/>
      <c r="R93" s="39">
        <v>206</v>
      </c>
      <c r="S93" s="39"/>
      <c r="T93" s="41">
        <v>199.44290249433107</v>
      </c>
      <c r="U93" s="41">
        <f t="shared" si="0"/>
        <v>250</v>
      </c>
      <c r="V93" s="41">
        <f t="shared" si="1"/>
        <v>160.44</v>
      </c>
    </row>
    <row r="94" spans="1:22" ht="15" thickBot="1" x14ac:dyDescent="0.4">
      <c r="A94" s="37">
        <v>12</v>
      </c>
      <c r="B94" s="38"/>
      <c r="C94" s="39">
        <v>179.31714285714287</v>
      </c>
      <c r="D94" s="38">
        <v>182.53</v>
      </c>
      <c r="E94" s="38">
        <v>187.7</v>
      </c>
      <c r="F94" s="38">
        <v>210</v>
      </c>
      <c r="G94" s="38">
        <v>217.70666666666665</v>
      </c>
      <c r="H94" s="38">
        <v>192.90666666666667</v>
      </c>
      <c r="I94" s="40">
        <v>178.8</v>
      </c>
      <c r="J94" s="38">
        <v>208.17777777777778</v>
      </c>
      <c r="K94" s="39">
        <v>189.42</v>
      </c>
      <c r="L94" s="38">
        <v>165.995</v>
      </c>
      <c r="M94" s="38">
        <v>195</v>
      </c>
      <c r="N94" s="39">
        <v>240</v>
      </c>
      <c r="O94" s="39">
        <v>176.50333333333333</v>
      </c>
      <c r="P94" s="39">
        <v>218.09</v>
      </c>
      <c r="Q94" s="39">
        <v>189.16</v>
      </c>
      <c r="R94" s="39">
        <v>200</v>
      </c>
      <c r="S94" s="39">
        <v>212.48</v>
      </c>
      <c r="T94" s="41">
        <v>196.69332866479928</v>
      </c>
      <c r="U94" s="41">
        <f t="shared" si="0"/>
        <v>240</v>
      </c>
      <c r="V94" s="41">
        <f t="shared" si="1"/>
        <v>165.995</v>
      </c>
    </row>
    <row r="95" spans="1:22" ht="15" thickBot="1" x14ac:dyDescent="0.4">
      <c r="A95" s="37">
        <v>13</v>
      </c>
      <c r="B95" s="38"/>
      <c r="C95" s="39">
        <v>182.24142857142857</v>
      </c>
      <c r="D95" s="38">
        <v>194.02</v>
      </c>
      <c r="E95" s="38">
        <v>197.25</v>
      </c>
      <c r="F95" s="38">
        <v>250</v>
      </c>
      <c r="G95" s="38">
        <v>219.78444444444443</v>
      </c>
      <c r="H95" s="38">
        <v>197.94</v>
      </c>
      <c r="I95" s="40">
        <v>190.8</v>
      </c>
      <c r="J95" s="38">
        <v>209.82499999999999</v>
      </c>
      <c r="K95" s="39">
        <v>200.99</v>
      </c>
      <c r="L95" s="38">
        <v>167.30500000000001</v>
      </c>
      <c r="M95" s="38"/>
      <c r="N95" s="39">
        <v>240</v>
      </c>
      <c r="O95" s="39">
        <v>190.45333333333335</v>
      </c>
      <c r="P95" s="39">
        <v>219.86</v>
      </c>
      <c r="Q95" s="39">
        <v>185.15</v>
      </c>
      <c r="R95" s="39">
        <v>201</v>
      </c>
      <c r="S95" s="39"/>
      <c r="T95" s="41">
        <v>203.10794708994712</v>
      </c>
      <c r="U95" s="41">
        <f t="shared" si="0"/>
        <v>250</v>
      </c>
      <c r="V95" s="41">
        <f t="shared" si="1"/>
        <v>167.30500000000001</v>
      </c>
    </row>
    <row r="96" spans="1:22" ht="15" thickBot="1" x14ac:dyDescent="0.4">
      <c r="A96" s="37">
        <v>14</v>
      </c>
      <c r="B96" s="38"/>
      <c r="C96" s="39">
        <v>181.1442857142857</v>
      </c>
      <c r="D96" s="38">
        <v>194.65</v>
      </c>
      <c r="E96" s="38">
        <v>193.33333333333334</v>
      </c>
      <c r="F96" s="38">
        <v>250</v>
      </c>
      <c r="G96" s="38">
        <v>221.36222222222221</v>
      </c>
      <c r="H96" s="38">
        <v>198.44</v>
      </c>
      <c r="I96" s="40">
        <v>172.35</v>
      </c>
      <c r="J96" s="38">
        <v>209.57499999999999</v>
      </c>
      <c r="K96" s="39">
        <v>235.18</v>
      </c>
      <c r="L96" s="38">
        <v>165.91333333333333</v>
      </c>
      <c r="M96" s="38"/>
      <c r="N96" s="39">
        <v>235</v>
      </c>
      <c r="O96" s="39">
        <v>185.71666666666667</v>
      </c>
      <c r="P96" s="39">
        <v>215.33</v>
      </c>
      <c r="Q96" s="39"/>
      <c r="R96" s="39">
        <v>198</v>
      </c>
      <c r="S96" s="39"/>
      <c r="T96" s="41">
        <v>203.99963151927437</v>
      </c>
      <c r="U96" s="41">
        <f t="shared" si="0"/>
        <v>250</v>
      </c>
      <c r="V96" s="41">
        <f t="shared" si="1"/>
        <v>165.91333333333333</v>
      </c>
    </row>
    <row r="97" spans="1:22" ht="15" thickBot="1" x14ac:dyDescent="0.4">
      <c r="A97" s="37">
        <v>15</v>
      </c>
      <c r="B97" s="38"/>
      <c r="C97" s="39">
        <v>178.95571428571429</v>
      </c>
      <c r="D97" s="38">
        <v>180.15</v>
      </c>
      <c r="E97" s="38">
        <v>191.9</v>
      </c>
      <c r="F97" s="38">
        <v>250</v>
      </c>
      <c r="G97" s="38">
        <v>218.36222222222221</v>
      </c>
      <c r="H97" s="38">
        <v>197.82999999999998</v>
      </c>
      <c r="I97" s="40">
        <v>186</v>
      </c>
      <c r="J97" s="38">
        <v>209.2</v>
      </c>
      <c r="K97" s="39">
        <v>193.15</v>
      </c>
      <c r="L97" s="38">
        <v>151.41333333333333</v>
      </c>
      <c r="M97" s="38">
        <v>188</v>
      </c>
      <c r="N97" s="39">
        <v>238</v>
      </c>
      <c r="O97" s="39">
        <v>195.72</v>
      </c>
      <c r="P97" s="39">
        <v>214.12</v>
      </c>
      <c r="Q97" s="39">
        <v>188.6</v>
      </c>
      <c r="R97" s="39">
        <v>200</v>
      </c>
      <c r="S97" s="39">
        <v>215.33</v>
      </c>
      <c r="T97" s="41">
        <v>199.80772175536882</v>
      </c>
      <c r="U97" s="41">
        <f t="shared" si="0"/>
        <v>250</v>
      </c>
      <c r="V97" s="41">
        <f t="shared" si="1"/>
        <v>151.41333333333333</v>
      </c>
    </row>
    <row r="98" spans="1:22" ht="15" thickBot="1" x14ac:dyDescent="0.4">
      <c r="A98" s="37">
        <v>16</v>
      </c>
      <c r="B98" s="38"/>
      <c r="C98" s="39">
        <v>179.68571428571425</v>
      </c>
      <c r="D98" s="38">
        <v>195.25</v>
      </c>
      <c r="E98" s="38">
        <v>195.625</v>
      </c>
      <c r="F98" s="38">
        <v>240</v>
      </c>
      <c r="G98" s="38">
        <v>217.31777777777779</v>
      </c>
      <c r="H98" s="38">
        <v>200.37</v>
      </c>
      <c r="I98" s="40">
        <v>183.7</v>
      </c>
      <c r="J98" s="38">
        <v>208.2</v>
      </c>
      <c r="K98" s="39">
        <v>195.5</v>
      </c>
      <c r="L98" s="38">
        <v>166.59</v>
      </c>
      <c r="M98" s="38">
        <v>190</v>
      </c>
      <c r="N98" s="39">
        <v>238</v>
      </c>
      <c r="O98" s="39">
        <v>182.10333333333335</v>
      </c>
      <c r="P98" s="39">
        <v>209.25</v>
      </c>
      <c r="Q98" s="39">
        <v>183.15</v>
      </c>
      <c r="R98" s="39">
        <v>195</v>
      </c>
      <c r="S98" s="39">
        <v>218.75</v>
      </c>
      <c r="T98" s="41">
        <v>199.9112838468721</v>
      </c>
      <c r="U98" s="41">
        <f t="shared" si="0"/>
        <v>240</v>
      </c>
      <c r="V98" s="41">
        <f t="shared" si="1"/>
        <v>166.59</v>
      </c>
    </row>
    <row r="99" spans="1:22" ht="15" thickBot="1" x14ac:dyDescent="0.4">
      <c r="A99" s="37">
        <v>17</v>
      </c>
      <c r="B99" s="38"/>
      <c r="C99" s="39">
        <v>180.41428571428568</v>
      </c>
      <c r="D99" s="38">
        <v>177.46</v>
      </c>
      <c r="E99" s="38">
        <v>201.375</v>
      </c>
      <c r="F99" s="38"/>
      <c r="G99" s="38">
        <v>220.82444444444442</v>
      </c>
      <c r="H99" s="38">
        <v>211.07</v>
      </c>
      <c r="I99" s="40">
        <v>166.4</v>
      </c>
      <c r="J99" s="38">
        <v>206.1</v>
      </c>
      <c r="K99" s="39">
        <v>197.98</v>
      </c>
      <c r="L99" s="38">
        <v>158.69499999999999</v>
      </c>
      <c r="M99" s="38"/>
      <c r="N99" s="39">
        <v>242</v>
      </c>
      <c r="O99" s="39">
        <v>186.22333333333333</v>
      </c>
      <c r="P99" s="39">
        <v>208.19</v>
      </c>
      <c r="Q99" s="39">
        <v>182.56</v>
      </c>
      <c r="R99" s="39">
        <v>206</v>
      </c>
      <c r="S99" s="39"/>
      <c r="T99" s="41">
        <v>196.09229024943309</v>
      </c>
      <c r="U99" s="41">
        <f t="shared" si="0"/>
        <v>242</v>
      </c>
      <c r="V99" s="41">
        <f t="shared" si="1"/>
        <v>158.69499999999999</v>
      </c>
    </row>
    <row r="100" spans="1:22" ht="15" thickBot="1" x14ac:dyDescent="0.4">
      <c r="A100" s="37">
        <v>18</v>
      </c>
      <c r="B100" s="38"/>
      <c r="C100" s="39">
        <v>180.41428571428568</v>
      </c>
      <c r="D100" s="38">
        <v>178.19</v>
      </c>
      <c r="E100" s="38">
        <v>204.875</v>
      </c>
      <c r="F100" s="38"/>
      <c r="G100" s="38">
        <v>221.97333333333336</v>
      </c>
      <c r="H100" s="38">
        <v>209.77</v>
      </c>
      <c r="I100" s="40">
        <v>180.10000000000002</v>
      </c>
      <c r="J100" s="38">
        <v>210.51428571428571</v>
      </c>
      <c r="K100" s="39">
        <v>196.6</v>
      </c>
      <c r="L100" s="38">
        <v>170.18</v>
      </c>
      <c r="M100" s="38"/>
      <c r="N100" s="39">
        <v>242</v>
      </c>
      <c r="O100" s="39">
        <v>189.97666666666669</v>
      </c>
      <c r="P100" s="39">
        <v>191.14</v>
      </c>
      <c r="Q100" s="39">
        <v>167.05</v>
      </c>
      <c r="R100" s="39">
        <v>204</v>
      </c>
      <c r="S100" s="39"/>
      <c r="T100" s="41">
        <v>196.19882653061225</v>
      </c>
      <c r="U100" s="41">
        <f t="shared" si="0"/>
        <v>242</v>
      </c>
      <c r="V100" s="41">
        <f t="shared" si="1"/>
        <v>167.05</v>
      </c>
    </row>
    <row r="101" spans="1:22" ht="15" thickBot="1" x14ac:dyDescent="0.4">
      <c r="A101" s="37">
        <v>19</v>
      </c>
      <c r="B101" s="38"/>
      <c r="C101" s="39">
        <v>183.92142857142855</v>
      </c>
      <c r="D101" s="38"/>
      <c r="E101" s="38">
        <v>209.75</v>
      </c>
      <c r="F101" s="38">
        <v>230</v>
      </c>
      <c r="G101" s="38">
        <v>228.18444444444444</v>
      </c>
      <c r="H101" s="38">
        <v>216.6</v>
      </c>
      <c r="I101" s="40">
        <v>189.64999999999998</v>
      </c>
      <c r="J101" s="38">
        <v>214.07499999999999</v>
      </c>
      <c r="K101" s="39">
        <v>206.37</v>
      </c>
      <c r="L101" s="38">
        <v>178.61500000000001</v>
      </c>
      <c r="M101" s="38"/>
      <c r="N101" s="39">
        <v>252</v>
      </c>
      <c r="O101" s="39">
        <v>178.83666666666667</v>
      </c>
      <c r="P101" s="39">
        <v>196.53</v>
      </c>
      <c r="Q101" s="39"/>
      <c r="R101" s="39">
        <v>216</v>
      </c>
      <c r="S101" s="39"/>
      <c r="T101" s="41">
        <v>207.73327228327233</v>
      </c>
      <c r="U101" s="41">
        <f t="shared" si="0"/>
        <v>252</v>
      </c>
      <c r="V101" s="41">
        <f t="shared" si="1"/>
        <v>178.61500000000001</v>
      </c>
    </row>
    <row r="102" spans="1:22" ht="15" thickBot="1" x14ac:dyDescent="0.4">
      <c r="A102" s="37">
        <v>20</v>
      </c>
      <c r="B102" s="38"/>
      <c r="C102" s="39">
        <v>188.81428571428569</v>
      </c>
      <c r="D102" s="38">
        <v>195.28</v>
      </c>
      <c r="E102" s="38">
        <v>236.4</v>
      </c>
      <c r="F102" s="38">
        <v>225</v>
      </c>
      <c r="G102" s="38">
        <v>233.53999999999996</v>
      </c>
      <c r="H102" s="38">
        <v>234.3</v>
      </c>
      <c r="I102" s="40">
        <v>179.75</v>
      </c>
      <c r="J102" s="38">
        <v>213.01428571428571</v>
      </c>
      <c r="K102" s="39">
        <v>209.58</v>
      </c>
      <c r="L102" s="38">
        <v>191.55333333333331</v>
      </c>
      <c r="M102" s="38">
        <v>212.5</v>
      </c>
      <c r="N102" s="39">
        <v>269</v>
      </c>
      <c r="O102" s="39">
        <v>198.63333333333333</v>
      </c>
      <c r="P102" s="39">
        <v>200.46</v>
      </c>
      <c r="Q102" s="39">
        <v>189.73</v>
      </c>
      <c r="R102" s="39">
        <v>216</v>
      </c>
      <c r="S102" s="39"/>
      <c r="T102" s="41">
        <v>212.09720238095235</v>
      </c>
      <c r="U102" s="41">
        <f t="shared" si="0"/>
        <v>269</v>
      </c>
      <c r="V102" s="41">
        <f t="shared" si="1"/>
        <v>179.75</v>
      </c>
    </row>
    <row r="103" spans="1:22" ht="15" thickBot="1" x14ac:dyDescent="0.4">
      <c r="A103" s="37">
        <v>21</v>
      </c>
      <c r="B103" s="38"/>
      <c r="C103" s="39">
        <v>191.37142857142857</v>
      </c>
      <c r="D103" s="38">
        <v>188.39</v>
      </c>
      <c r="E103" s="38">
        <v>242.5</v>
      </c>
      <c r="F103" s="38"/>
      <c r="G103" s="38">
        <v>238.286</v>
      </c>
      <c r="H103" s="38">
        <v>233.3</v>
      </c>
      <c r="I103" s="40">
        <v>197.1</v>
      </c>
      <c r="J103" s="38">
        <v>217.87142857142857</v>
      </c>
      <c r="K103" s="39">
        <v>210.33</v>
      </c>
      <c r="L103" s="38">
        <v>186.66666666666666</v>
      </c>
      <c r="M103" s="38">
        <v>212.5</v>
      </c>
      <c r="N103" s="39">
        <v>269</v>
      </c>
      <c r="O103" s="39">
        <v>220.17666666666665</v>
      </c>
      <c r="P103" s="39">
        <v>197.53</v>
      </c>
      <c r="Q103" s="39">
        <v>190.79</v>
      </c>
      <c r="R103" s="39">
        <v>225</v>
      </c>
      <c r="S103" s="39"/>
      <c r="T103" s="41">
        <v>214.72081269841271</v>
      </c>
      <c r="U103" s="41">
        <f t="shared" si="0"/>
        <v>269</v>
      </c>
      <c r="V103" s="41">
        <f t="shared" si="1"/>
        <v>186.66666666666666</v>
      </c>
    </row>
    <row r="104" spans="1:22" ht="15" thickBot="1" x14ac:dyDescent="0.4">
      <c r="A104" s="37">
        <v>22</v>
      </c>
      <c r="B104" s="38"/>
      <c r="C104" s="39">
        <v>199.04142857142855</v>
      </c>
      <c r="D104" s="38">
        <v>191.54</v>
      </c>
      <c r="E104" s="38">
        <v>220</v>
      </c>
      <c r="F104" s="38">
        <v>225</v>
      </c>
      <c r="G104" s="38">
        <v>238.286</v>
      </c>
      <c r="H104" s="38">
        <v>237.65</v>
      </c>
      <c r="I104" s="40">
        <v>187.1</v>
      </c>
      <c r="J104" s="38">
        <v>222.71999999999997</v>
      </c>
      <c r="K104" s="39">
        <v>217.18</v>
      </c>
      <c r="L104" s="38">
        <v>189.8</v>
      </c>
      <c r="M104" s="38"/>
      <c r="N104" s="39">
        <v>273</v>
      </c>
      <c r="O104" s="39">
        <v>207.1866666666667</v>
      </c>
      <c r="P104" s="39">
        <v>200.51</v>
      </c>
      <c r="Q104" s="39">
        <v>177.89</v>
      </c>
      <c r="R104" s="39">
        <v>227</v>
      </c>
      <c r="S104" s="39">
        <v>258.19</v>
      </c>
      <c r="T104" s="41">
        <v>217.00588095238095</v>
      </c>
      <c r="U104" s="41">
        <f t="shared" si="0"/>
        <v>273</v>
      </c>
      <c r="V104" s="41">
        <f t="shared" si="1"/>
        <v>177.89</v>
      </c>
    </row>
    <row r="105" spans="1:22" ht="15" thickBot="1" x14ac:dyDescent="0.4">
      <c r="A105" s="37">
        <v>23</v>
      </c>
      <c r="B105" s="38"/>
      <c r="C105" s="39">
        <v>199.40571428571428</v>
      </c>
      <c r="D105" s="38"/>
      <c r="E105" s="38">
        <v>235.3</v>
      </c>
      <c r="F105" s="38">
        <v>197.5</v>
      </c>
      <c r="G105" s="38">
        <v>236.10399999999998</v>
      </c>
      <c r="H105" s="38">
        <v>246</v>
      </c>
      <c r="I105" s="40">
        <v>182.4</v>
      </c>
      <c r="J105" s="38">
        <v>222.71999999999997</v>
      </c>
      <c r="K105" s="39">
        <v>222.22</v>
      </c>
      <c r="L105" s="38">
        <v>182.25</v>
      </c>
      <c r="M105" s="38"/>
      <c r="N105" s="39">
        <v>273</v>
      </c>
      <c r="O105" s="39">
        <v>204.3133333333333</v>
      </c>
      <c r="P105" s="39">
        <v>206.01</v>
      </c>
      <c r="Q105" s="39"/>
      <c r="R105" s="39">
        <v>218</v>
      </c>
      <c r="S105" s="39"/>
      <c r="T105" s="41">
        <v>217.32484981684985</v>
      </c>
      <c r="U105" s="41">
        <f t="shared" si="0"/>
        <v>273</v>
      </c>
      <c r="V105" s="41">
        <f t="shared" si="1"/>
        <v>182.25</v>
      </c>
    </row>
    <row r="106" spans="1:22" ht="15" thickBot="1" x14ac:dyDescent="0.4">
      <c r="A106" s="37">
        <v>24</v>
      </c>
      <c r="B106" s="38"/>
      <c r="C106" s="39">
        <v>200.13571428571427</v>
      </c>
      <c r="D106" s="38">
        <v>202.57</v>
      </c>
      <c r="E106" s="38">
        <v>221</v>
      </c>
      <c r="F106" s="38">
        <v>225</v>
      </c>
      <c r="G106" s="38">
        <v>229.36599999999999</v>
      </c>
      <c r="H106" s="38">
        <v>232</v>
      </c>
      <c r="I106" s="40">
        <v>197.85</v>
      </c>
      <c r="J106" s="38">
        <v>198.55</v>
      </c>
      <c r="K106" s="39">
        <v>219.62</v>
      </c>
      <c r="L106" s="38">
        <v>181.03</v>
      </c>
      <c r="M106" s="38">
        <v>229</v>
      </c>
      <c r="N106" s="39">
        <v>273</v>
      </c>
      <c r="O106" s="39">
        <v>193.42333333333332</v>
      </c>
      <c r="P106" s="39">
        <v>210.09</v>
      </c>
      <c r="Q106" s="39"/>
      <c r="R106" s="39">
        <v>210</v>
      </c>
      <c r="S106" s="39">
        <v>246.85</v>
      </c>
      <c r="T106" s="41">
        <v>216.84281547619048</v>
      </c>
      <c r="U106" s="41">
        <f t="shared" si="0"/>
        <v>273</v>
      </c>
      <c r="V106" s="41">
        <f t="shared" si="1"/>
        <v>181.03</v>
      </c>
    </row>
    <row r="107" spans="1:22" ht="15" thickBot="1" x14ac:dyDescent="0.4">
      <c r="A107" s="37">
        <v>25</v>
      </c>
      <c r="B107" s="38"/>
      <c r="C107" s="39">
        <v>196.11857142857144</v>
      </c>
      <c r="D107" s="38"/>
      <c r="E107" s="38">
        <v>224.66666666666666</v>
      </c>
      <c r="F107" s="38">
        <v>225</v>
      </c>
      <c r="G107" s="38">
        <v>220.68</v>
      </c>
      <c r="H107" s="38">
        <v>222.6</v>
      </c>
      <c r="I107" s="40">
        <v>200.55</v>
      </c>
      <c r="J107" s="38"/>
      <c r="K107" s="39">
        <v>198.33</v>
      </c>
      <c r="L107" s="38">
        <v>173.33999999999997</v>
      </c>
      <c r="M107" s="38"/>
      <c r="N107" s="39">
        <v>252</v>
      </c>
      <c r="O107" s="39">
        <v>204.34</v>
      </c>
      <c r="P107" s="39">
        <v>199.63</v>
      </c>
      <c r="Q107" s="39"/>
      <c r="R107" s="39">
        <v>201</v>
      </c>
      <c r="S107" s="39"/>
      <c r="T107" s="41">
        <v>209.85460317460317</v>
      </c>
      <c r="U107" s="41">
        <f t="shared" si="0"/>
        <v>252</v>
      </c>
      <c r="V107" s="41">
        <f t="shared" si="1"/>
        <v>173.33999999999997</v>
      </c>
    </row>
    <row r="108" spans="1:22" ht="15" thickBot="1" x14ac:dyDescent="0.4">
      <c r="A108" s="37">
        <v>26</v>
      </c>
      <c r="B108" s="38"/>
      <c r="C108" s="39">
        <v>184.79571428571427</v>
      </c>
      <c r="D108" s="38">
        <v>191.24</v>
      </c>
      <c r="E108" s="38">
        <v>210.5</v>
      </c>
      <c r="F108" s="38">
        <v>225</v>
      </c>
      <c r="G108" s="38">
        <v>218.68</v>
      </c>
      <c r="H108" s="38">
        <v>217</v>
      </c>
      <c r="I108" s="40">
        <v>176.5</v>
      </c>
      <c r="J108" s="38"/>
      <c r="K108" s="39">
        <v>206.41</v>
      </c>
      <c r="L108" s="38">
        <v>171.49</v>
      </c>
      <c r="M108" s="38"/>
      <c r="N108" s="39">
        <v>255</v>
      </c>
      <c r="O108" s="39">
        <v>196.68999999999997</v>
      </c>
      <c r="P108" s="39">
        <v>201.48</v>
      </c>
      <c r="Q108" s="39"/>
      <c r="R108" s="39">
        <v>196</v>
      </c>
      <c r="S108" s="39"/>
      <c r="T108" s="41">
        <v>203.90659340659343</v>
      </c>
      <c r="U108" s="41">
        <f t="shared" si="0"/>
        <v>255</v>
      </c>
      <c r="V108" s="41">
        <f t="shared" si="1"/>
        <v>171.49</v>
      </c>
    </row>
    <row r="109" spans="1:22" ht="15" thickBot="1" x14ac:dyDescent="0.4">
      <c r="A109" s="37">
        <v>27</v>
      </c>
      <c r="B109" s="38"/>
      <c r="C109" s="39">
        <v>185.74714285714285</v>
      </c>
      <c r="D109" s="38">
        <v>200.06</v>
      </c>
      <c r="E109" s="38">
        <v>205.5</v>
      </c>
      <c r="F109" s="38">
        <v>225</v>
      </c>
      <c r="G109" s="38">
        <v>216.68</v>
      </c>
      <c r="H109" s="38">
        <v>224</v>
      </c>
      <c r="I109" s="40">
        <v>181.4</v>
      </c>
      <c r="J109" s="38">
        <v>200.83333333333334</v>
      </c>
      <c r="K109" s="39"/>
      <c r="L109" s="38">
        <v>168.74666666666667</v>
      </c>
      <c r="M109" s="38"/>
      <c r="N109" s="39">
        <v>255</v>
      </c>
      <c r="O109" s="39">
        <v>193.42</v>
      </c>
      <c r="P109" s="39">
        <v>195.08</v>
      </c>
      <c r="Q109" s="39">
        <v>205</v>
      </c>
      <c r="R109" s="39">
        <v>197</v>
      </c>
      <c r="S109" s="39">
        <v>232.77</v>
      </c>
      <c r="T109" s="41">
        <v>205.74914285714286</v>
      </c>
      <c r="U109" s="41">
        <f t="shared" si="0"/>
        <v>255</v>
      </c>
      <c r="V109" s="41">
        <f t="shared" si="1"/>
        <v>168.74666666666667</v>
      </c>
    </row>
    <row r="110" spans="1:22" ht="15" thickBot="1" x14ac:dyDescent="0.4">
      <c r="A110" s="37">
        <v>28</v>
      </c>
      <c r="B110" s="38"/>
      <c r="C110" s="39">
        <v>184.28714285714287</v>
      </c>
      <c r="D110" s="38">
        <v>195.66</v>
      </c>
      <c r="E110" s="38">
        <v>226.25</v>
      </c>
      <c r="F110" s="38">
        <v>300</v>
      </c>
      <c r="G110" s="38">
        <v>215.45999999999998</v>
      </c>
      <c r="H110" s="38">
        <v>220.2</v>
      </c>
      <c r="I110" s="40">
        <v>178</v>
      </c>
      <c r="J110" s="38">
        <v>209.95</v>
      </c>
      <c r="K110" s="39"/>
      <c r="L110" s="38">
        <v>177.03333333333333</v>
      </c>
      <c r="M110" s="38"/>
      <c r="N110" s="39">
        <v>241.5</v>
      </c>
      <c r="O110" s="39">
        <v>200.56666666666669</v>
      </c>
      <c r="P110" s="39">
        <v>193.63</v>
      </c>
      <c r="Q110" s="39">
        <v>182.77</v>
      </c>
      <c r="R110" s="39">
        <v>195</v>
      </c>
      <c r="S110" s="39"/>
      <c r="T110" s="41">
        <v>208.59336734693878</v>
      </c>
      <c r="U110" s="41">
        <f t="shared" si="0"/>
        <v>300</v>
      </c>
      <c r="V110" s="41">
        <f t="shared" si="1"/>
        <v>177.03333333333333</v>
      </c>
    </row>
    <row r="111" spans="1:22" ht="15" thickBot="1" x14ac:dyDescent="0.4">
      <c r="A111" s="37">
        <v>29</v>
      </c>
      <c r="B111" s="38"/>
      <c r="C111" s="39">
        <v>178.44428571428571</v>
      </c>
      <c r="D111" s="38">
        <v>191.56</v>
      </c>
      <c r="E111" s="38">
        <v>228</v>
      </c>
      <c r="F111" s="38">
        <v>197.5</v>
      </c>
      <c r="G111" s="38">
        <v>215.37399999999997</v>
      </c>
      <c r="H111" s="38">
        <v>213.25</v>
      </c>
      <c r="I111" s="40">
        <v>187.9</v>
      </c>
      <c r="J111" s="38">
        <v>207.67777777777778</v>
      </c>
      <c r="K111" s="39">
        <v>199.36</v>
      </c>
      <c r="L111" s="38">
        <v>174.5</v>
      </c>
      <c r="M111" s="38">
        <v>205</v>
      </c>
      <c r="N111" s="39">
        <v>241.25</v>
      </c>
      <c r="O111" s="39">
        <v>196.68333333333337</v>
      </c>
      <c r="P111" s="39">
        <v>188.91</v>
      </c>
      <c r="Q111" s="39">
        <v>189.64</v>
      </c>
      <c r="R111" s="39">
        <v>190</v>
      </c>
      <c r="S111" s="39"/>
      <c r="T111" s="41">
        <v>200.3155873015873</v>
      </c>
      <c r="U111" s="41">
        <f t="shared" si="0"/>
        <v>241.25</v>
      </c>
      <c r="V111" s="41">
        <f t="shared" si="1"/>
        <v>174.5</v>
      </c>
    </row>
    <row r="112" spans="1:22" ht="15" thickBot="1" x14ac:dyDescent="0.4">
      <c r="A112" s="37">
        <v>30</v>
      </c>
      <c r="B112" s="38"/>
      <c r="C112" s="39">
        <v>179.90428571428569</v>
      </c>
      <c r="D112" s="38">
        <v>190.39</v>
      </c>
      <c r="E112" s="38">
        <v>220.5</v>
      </c>
      <c r="F112" s="38">
        <v>197.5</v>
      </c>
      <c r="G112" s="38">
        <v>217.334</v>
      </c>
      <c r="H112" s="38">
        <v>224</v>
      </c>
      <c r="I112" s="40">
        <v>179.3</v>
      </c>
      <c r="J112" s="38">
        <v>212.66</v>
      </c>
      <c r="K112" s="39">
        <v>201.88</v>
      </c>
      <c r="L112" s="38">
        <v>193.16666666666666</v>
      </c>
      <c r="M112" s="38"/>
      <c r="N112" s="39"/>
      <c r="O112" s="39">
        <v>195.9366666666667</v>
      </c>
      <c r="P112" s="39">
        <v>207.64</v>
      </c>
      <c r="Q112" s="39">
        <v>197.73</v>
      </c>
      <c r="R112" s="39">
        <v>195</v>
      </c>
      <c r="S112" s="39"/>
      <c r="T112" s="41">
        <v>200.92440136054421</v>
      </c>
      <c r="U112" s="41">
        <f t="shared" si="0"/>
        <v>224</v>
      </c>
      <c r="V112" s="41">
        <f t="shared" si="1"/>
        <v>179.3</v>
      </c>
    </row>
    <row r="113" spans="1:22" ht="15" thickBot="1" x14ac:dyDescent="0.4">
      <c r="A113" s="37">
        <v>31</v>
      </c>
      <c r="B113" s="38"/>
      <c r="C113" s="39">
        <v>179.90428571428569</v>
      </c>
      <c r="D113" s="38">
        <v>199.49</v>
      </c>
      <c r="E113" s="38">
        <v>221</v>
      </c>
      <c r="F113" s="38">
        <v>220</v>
      </c>
      <c r="G113" s="38">
        <v>218.43199999999996</v>
      </c>
      <c r="H113" s="38">
        <v>216.05</v>
      </c>
      <c r="I113" s="40">
        <v>181.75</v>
      </c>
      <c r="J113" s="38"/>
      <c r="K113" s="39">
        <v>202.24</v>
      </c>
      <c r="L113" s="38">
        <v>187.79999999999998</v>
      </c>
      <c r="M113" s="38"/>
      <c r="N113" s="39"/>
      <c r="O113" s="39">
        <v>222.39</v>
      </c>
      <c r="P113" s="39">
        <v>202.4</v>
      </c>
      <c r="Q113" s="39"/>
      <c r="R113" s="39">
        <v>191</v>
      </c>
      <c r="S113" s="39"/>
      <c r="T113" s="41">
        <v>203.53802380952379</v>
      </c>
      <c r="U113" s="41">
        <f t="shared" si="0"/>
        <v>222.39</v>
      </c>
      <c r="V113" s="41">
        <f t="shared" si="1"/>
        <v>179.90428571428569</v>
      </c>
    </row>
    <row r="114" spans="1:22" ht="15" thickBot="1" x14ac:dyDescent="0.4">
      <c r="A114" s="37">
        <v>32</v>
      </c>
      <c r="B114" s="38"/>
      <c r="C114" s="39">
        <v>178.44428571428574</v>
      </c>
      <c r="D114" s="38"/>
      <c r="E114" s="38">
        <v>217.8</v>
      </c>
      <c r="F114" s="38"/>
      <c r="G114" s="38">
        <v>217.91199999999998</v>
      </c>
      <c r="H114" s="38">
        <v>212.07999999999998</v>
      </c>
      <c r="I114" s="40">
        <v>189.7</v>
      </c>
      <c r="J114" s="38"/>
      <c r="K114" s="39">
        <v>201.7</v>
      </c>
      <c r="L114" s="38">
        <v>185.39666666666668</v>
      </c>
      <c r="M114" s="38">
        <v>217.5</v>
      </c>
      <c r="N114" s="39">
        <v>230</v>
      </c>
      <c r="O114" s="39">
        <v>200.57000000000002</v>
      </c>
      <c r="P114" s="39">
        <v>215.79</v>
      </c>
      <c r="Q114" s="39">
        <v>194.92</v>
      </c>
      <c r="R114" s="39">
        <v>187</v>
      </c>
      <c r="S114" s="39"/>
      <c r="T114" s="41">
        <v>203.75484249084249</v>
      </c>
      <c r="U114" s="41">
        <f t="shared" si="0"/>
        <v>230</v>
      </c>
      <c r="V114" s="41">
        <f t="shared" si="1"/>
        <v>178.44428571428574</v>
      </c>
    </row>
    <row r="115" spans="1:22" ht="15" thickBot="1" x14ac:dyDescent="0.4">
      <c r="A115" s="37">
        <v>33</v>
      </c>
      <c r="B115" s="38"/>
      <c r="C115" s="39">
        <v>181.22</v>
      </c>
      <c r="D115" s="38">
        <v>201.6</v>
      </c>
      <c r="E115" s="38">
        <v>223.66666666666666</v>
      </c>
      <c r="F115" s="38"/>
      <c r="G115" s="38">
        <v>217.75200000000004</v>
      </c>
      <c r="H115" s="38">
        <v>213</v>
      </c>
      <c r="I115" s="39">
        <v>179.55</v>
      </c>
      <c r="J115" s="38"/>
      <c r="K115" s="39">
        <v>201.11</v>
      </c>
      <c r="L115" s="38">
        <v>197.28666666666666</v>
      </c>
      <c r="M115" s="38"/>
      <c r="N115" s="39">
        <v>237.5</v>
      </c>
      <c r="O115" s="39">
        <v>199.75</v>
      </c>
      <c r="P115" s="39">
        <v>225.08</v>
      </c>
      <c r="Q115" s="39">
        <v>202.37</v>
      </c>
      <c r="R115" s="39">
        <v>183</v>
      </c>
      <c r="S115" s="39"/>
      <c r="T115" s="41">
        <v>204.83733333333328</v>
      </c>
      <c r="U115" s="41">
        <f t="shared" si="0"/>
        <v>237.5</v>
      </c>
      <c r="V115" s="41">
        <f t="shared" si="1"/>
        <v>179.55</v>
      </c>
    </row>
    <row r="116" spans="1:22" ht="15" thickBot="1" x14ac:dyDescent="0.4">
      <c r="A116" s="37">
        <v>34</v>
      </c>
      <c r="B116" s="38"/>
      <c r="C116" s="39">
        <v>179.53857142857143</v>
      </c>
      <c r="D116" s="38">
        <v>191.83</v>
      </c>
      <c r="E116" s="38">
        <v>217</v>
      </c>
      <c r="F116" s="38">
        <v>220</v>
      </c>
      <c r="G116" s="38">
        <v>216.26800000000003</v>
      </c>
      <c r="H116" s="38">
        <v>207.23000000000002</v>
      </c>
      <c r="I116" s="39">
        <v>188.75</v>
      </c>
      <c r="J116" s="38">
        <v>207.58333333333334</v>
      </c>
      <c r="K116" s="39">
        <v>205.06</v>
      </c>
      <c r="L116" s="38">
        <v>186.94499999999999</v>
      </c>
      <c r="M116" s="38">
        <v>217.5</v>
      </c>
      <c r="N116" s="39">
        <v>220</v>
      </c>
      <c r="O116" s="39">
        <v>192.44666666666663</v>
      </c>
      <c r="P116" s="39">
        <v>214.28</v>
      </c>
      <c r="Q116" s="39"/>
      <c r="R116" s="39">
        <v>175</v>
      </c>
      <c r="S116" s="39"/>
      <c r="T116" s="41">
        <v>202.62877142857144</v>
      </c>
      <c r="U116" s="41">
        <f t="shared" si="0"/>
        <v>220</v>
      </c>
      <c r="V116" s="41">
        <f t="shared" si="1"/>
        <v>175</v>
      </c>
    </row>
    <row r="117" spans="1:22" ht="15" thickBot="1" x14ac:dyDescent="0.4">
      <c r="A117" s="37">
        <v>35</v>
      </c>
      <c r="B117" s="38"/>
      <c r="C117" s="39">
        <v>179.53857142857143</v>
      </c>
      <c r="D117" s="38">
        <v>195.62</v>
      </c>
      <c r="E117" s="38">
        <v>210.16666666666666</v>
      </c>
      <c r="F117" s="38">
        <v>200</v>
      </c>
      <c r="G117" s="38">
        <v>214.38600000000002</v>
      </c>
      <c r="H117" s="38">
        <v>193.86</v>
      </c>
      <c r="I117" s="39">
        <v>194.85</v>
      </c>
      <c r="J117" s="38">
        <v>212.45999999999998</v>
      </c>
      <c r="K117" s="39">
        <v>199.14</v>
      </c>
      <c r="L117" s="38">
        <v>185.67999999999998</v>
      </c>
      <c r="M117" s="38"/>
      <c r="N117" s="39">
        <v>231</v>
      </c>
      <c r="O117" s="39">
        <v>187.8066666666667</v>
      </c>
      <c r="P117" s="39">
        <v>215.04</v>
      </c>
      <c r="Q117" s="39">
        <v>207.13</v>
      </c>
      <c r="R117" s="39">
        <v>183</v>
      </c>
      <c r="S117" s="39"/>
      <c r="T117" s="41">
        <v>200.64519365079369</v>
      </c>
      <c r="U117" s="41">
        <f t="shared" si="0"/>
        <v>231</v>
      </c>
      <c r="V117" s="41">
        <f t="shared" si="1"/>
        <v>179.53857142857143</v>
      </c>
    </row>
    <row r="118" spans="1:22" ht="15" thickBot="1" x14ac:dyDescent="0.4">
      <c r="A118" s="37">
        <v>36</v>
      </c>
      <c r="B118" s="38"/>
      <c r="C118" s="39">
        <v>176.25142857142856</v>
      </c>
      <c r="D118" s="38"/>
      <c r="E118" s="38">
        <v>214</v>
      </c>
      <c r="F118" s="38">
        <v>220</v>
      </c>
      <c r="G118" s="38">
        <v>216.06400000000002</v>
      </c>
      <c r="H118" s="38">
        <v>209.36</v>
      </c>
      <c r="I118" s="39">
        <v>188.5</v>
      </c>
      <c r="J118" s="38">
        <v>214.70999999999998</v>
      </c>
      <c r="K118" s="39">
        <v>205.37</v>
      </c>
      <c r="L118" s="38">
        <v>189.76</v>
      </c>
      <c r="M118" s="38"/>
      <c r="N118" s="39">
        <v>231</v>
      </c>
      <c r="O118" s="39">
        <v>188.79333333333332</v>
      </c>
      <c r="P118" s="39">
        <v>198.7</v>
      </c>
      <c r="Q118" s="39">
        <v>215.08</v>
      </c>
      <c r="R118" s="39">
        <v>184</v>
      </c>
      <c r="S118" s="39">
        <v>213.05</v>
      </c>
      <c r="T118" s="41">
        <v>204.30925079365082</v>
      </c>
      <c r="U118" s="41">
        <f t="shared" si="0"/>
        <v>231</v>
      </c>
      <c r="V118" s="41">
        <f t="shared" si="1"/>
        <v>176.25142857142856</v>
      </c>
    </row>
    <row r="119" spans="1:22" ht="15" thickBot="1" x14ac:dyDescent="0.4">
      <c r="A119" s="37">
        <v>37</v>
      </c>
      <c r="B119" s="38"/>
      <c r="C119" s="39">
        <v>175.88714285714286</v>
      </c>
      <c r="D119" s="38">
        <v>200.14</v>
      </c>
      <c r="E119" s="38">
        <v>219</v>
      </c>
      <c r="F119" s="38">
        <v>220</v>
      </c>
      <c r="G119" s="38">
        <v>219.512</v>
      </c>
      <c r="H119" s="38">
        <v>207.86</v>
      </c>
      <c r="I119" s="39">
        <v>188</v>
      </c>
      <c r="J119" s="38">
        <v>215.10999999999999</v>
      </c>
      <c r="K119" s="39">
        <v>209.13</v>
      </c>
      <c r="L119" s="38">
        <v>184.28333333333333</v>
      </c>
      <c r="M119" s="38"/>
      <c r="N119" s="39">
        <v>231</v>
      </c>
      <c r="O119" s="39">
        <v>197.82666666666668</v>
      </c>
      <c r="P119" s="39">
        <v>223.83</v>
      </c>
      <c r="Q119" s="39"/>
      <c r="R119" s="39">
        <v>192</v>
      </c>
      <c r="S119" s="39">
        <v>210.52</v>
      </c>
      <c r="T119" s="41">
        <v>206.2732761904762</v>
      </c>
      <c r="U119" s="41">
        <f t="shared" si="0"/>
        <v>231</v>
      </c>
      <c r="V119" s="41">
        <f t="shared" si="1"/>
        <v>175.88714285714286</v>
      </c>
    </row>
    <row r="120" spans="1:22" ht="15" thickBot="1" x14ac:dyDescent="0.4">
      <c r="A120" s="37">
        <v>38</v>
      </c>
      <c r="B120" s="38"/>
      <c r="C120" s="39">
        <v>179.24571428571426</v>
      </c>
      <c r="D120" s="38">
        <v>193.58</v>
      </c>
      <c r="E120" s="38">
        <v>221.75</v>
      </c>
      <c r="F120" s="38">
        <v>210</v>
      </c>
      <c r="G120" s="38">
        <v>222.21599999999998</v>
      </c>
      <c r="H120" s="38">
        <v>221.76</v>
      </c>
      <c r="I120" s="39">
        <v>190.45</v>
      </c>
      <c r="J120" s="38">
        <v>215.78181818181818</v>
      </c>
      <c r="K120" s="39">
        <v>209.71</v>
      </c>
      <c r="L120" s="38">
        <v>193.02</v>
      </c>
      <c r="M120" s="38"/>
      <c r="N120" s="39">
        <v>231.5</v>
      </c>
      <c r="O120" s="39">
        <v>188.63666666666668</v>
      </c>
      <c r="P120" s="39">
        <v>228.5</v>
      </c>
      <c r="Q120" s="39">
        <v>211.52</v>
      </c>
      <c r="R120" s="39">
        <v>191</v>
      </c>
      <c r="S120" s="39"/>
      <c r="T120" s="41">
        <v>207.24467994227996</v>
      </c>
      <c r="U120" s="41">
        <f t="shared" si="0"/>
        <v>231.5</v>
      </c>
      <c r="V120" s="41">
        <f t="shared" si="1"/>
        <v>179.24571428571426</v>
      </c>
    </row>
    <row r="121" spans="1:22" ht="15" thickBot="1" x14ac:dyDescent="0.4">
      <c r="A121" s="37">
        <v>39</v>
      </c>
      <c r="B121" s="38"/>
      <c r="C121" s="39">
        <v>180.26857142857145</v>
      </c>
      <c r="D121" s="38">
        <v>198.47</v>
      </c>
      <c r="E121" s="38">
        <v>219.8</v>
      </c>
      <c r="F121" s="38">
        <v>210</v>
      </c>
      <c r="G121" s="38">
        <v>223.32</v>
      </c>
      <c r="H121" s="38">
        <v>222.36</v>
      </c>
      <c r="I121" s="39">
        <v>183.2</v>
      </c>
      <c r="J121" s="38">
        <v>216.82727272727271</v>
      </c>
      <c r="K121" s="39">
        <v>205.81</v>
      </c>
      <c r="L121" s="38">
        <v>188.37666666666667</v>
      </c>
      <c r="M121" s="38"/>
      <c r="N121" s="39">
        <v>232.5</v>
      </c>
      <c r="O121" s="39">
        <v>202.12</v>
      </c>
      <c r="P121" s="39">
        <v>230.64</v>
      </c>
      <c r="Q121" s="39">
        <v>206.56</v>
      </c>
      <c r="R121" s="39">
        <v>197</v>
      </c>
      <c r="S121" s="39"/>
      <c r="T121" s="41">
        <v>207.81683405483403</v>
      </c>
      <c r="U121" s="41">
        <f t="shared" si="0"/>
        <v>232.5</v>
      </c>
      <c r="V121" s="41">
        <f t="shared" si="1"/>
        <v>180.26857142857145</v>
      </c>
    </row>
    <row r="122" spans="1:22" ht="15" thickBot="1" x14ac:dyDescent="0.4">
      <c r="A122" s="37">
        <v>40</v>
      </c>
      <c r="B122" s="38"/>
      <c r="C122" s="39">
        <v>181.73</v>
      </c>
      <c r="D122" s="38">
        <v>197.01</v>
      </c>
      <c r="E122" s="38">
        <v>225.33333333333334</v>
      </c>
      <c r="F122" s="38">
        <v>210</v>
      </c>
      <c r="G122" s="38">
        <v>227.05599999999998</v>
      </c>
      <c r="H122" s="38">
        <v>224.79</v>
      </c>
      <c r="I122" s="39">
        <v>191.55</v>
      </c>
      <c r="J122" s="38">
        <v>219.05454545454543</v>
      </c>
      <c r="K122" s="39">
        <v>207.4</v>
      </c>
      <c r="L122" s="38">
        <v>196.52499999999998</v>
      </c>
      <c r="M122" s="38"/>
      <c r="N122" s="39">
        <v>260</v>
      </c>
      <c r="O122" s="39">
        <v>188.62666666666667</v>
      </c>
      <c r="P122" s="39">
        <v>204.98</v>
      </c>
      <c r="Q122" s="39">
        <v>218.5</v>
      </c>
      <c r="R122" s="39">
        <v>211</v>
      </c>
      <c r="S122" s="39"/>
      <c r="T122" s="41">
        <v>210.90370303030301</v>
      </c>
      <c r="U122" s="41">
        <f t="shared" si="0"/>
        <v>260</v>
      </c>
      <c r="V122" s="41">
        <f t="shared" si="1"/>
        <v>181.73</v>
      </c>
    </row>
    <row r="123" spans="1:22" ht="15" thickBot="1" x14ac:dyDescent="0.4">
      <c r="A123" s="37">
        <v>41</v>
      </c>
      <c r="B123" s="38"/>
      <c r="C123" s="39">
        <v>191.73714285714286</v>
      </c>
      <c r="D123" s="38">
        <v>194.22</v>
      </c>
      <c r="E123" s="38">
        <v>226.66666666666666</v>
      </c>
      <c r="F123" s="38"/>
      <c r="G123" s="38">
        <v>231.57400000000001</v>
      </c>
      <c r="H123" s="38">
        <v>227.49</v>
      </c>
      <c r="I123" s="39">
        <v>202.3</v>
      </c>
      <c r="J123" s="38">
        <v>223.14545454545453</v>
      </c>
      <c r="K123" s="39">
        <v>210.76</v>
      </c>
      <c r="L123" s="38">
        <v>194.13</v>
      </c>
      <c r="M123" s="38">
        <v>231.5</v>
      </c>
      <c r="N123" s="39">
        <v>260</v>
      </c>
      <c r="O123" s="39">
        <v>205.51333333333332</v>
      </c>
      <c r="P123" s="39">
        <v>251.22</v>
      </c>
      <c r="Q123" s="39">
        <v>210.38</v>
      </c>
      <c r="R123" s="39">
        <v>208</v>
      </c>
      <c r="S123" s="39"/>
      <c r="T123" s="41">
        <v>217.90910649350647</v>
      </c>
      <c r="U123" s="41">
        <f t="shared" si="0"/>
        <v>260</v>
      </c>
      <c r="V123" s="41">
        <f t="shared" si="1"/>
        <v>191.73714285714286</v>
      </c>
    </row>
    <row r="124" spans="1:22" ht="15" thickBot="1" x14ac:dyDescent="0.4">
      <c r="A124" s="37">
        <v>42</v>
      </c>
      <c r="B124" s="38"/>
      <c r="C124" s="39">
        <v>199.04000000000002</v>
      </c>
      <c r="D124" s="38">
        <v>204.17</v>
      </c>
      <c r="E124" s="38">
        <v>225.75</v>
      </c>
      <c r="F124" s="38">
        <v>210</v>
      </c>
      <c r="G124" s="38">
        <v>231.95</v>
      </c>
      <c r="H124" s="38">
        <v>228.04</v>
      </c>
      <c r="I124" s="39">
        <v>200.65</v>
      </c>
      <c r="J124" s="38">
        <v>224.5090909090909</v>
      </c>
      <c r="K124" s="39"/>
      <c r="L124" s="38"/>
      <c r="M124" s="38">
        <v>227.5</v>
      </c>
      <c r="N124" s="39">
        <v>260</v>
      </c>
      <c r="O124" s="39">
        <v>193.25333333333333</v>
      </c>
      <c r="P124" s="39">
        <v>228.39</v>
      </c>
      <c r="Q124" s="39"/>
      <c r="R124" s="39">
        <v>207</v>
      </c>
      <c r="S124" s="39"/>
      <c r="T124" s="41">
        <v>218.48095571095567</v>
      </c>
      <c r="U124" s="41">
        <f t="shared" si="0"/>
        <v>260</v>
      </c>
      <c r="V124" s="41">
        <f t="shared" si="1"/>
        <v>193.25333333333333</v>
      </c>
    </row>
    <row r="125" spans="1:22" ht="15" thickBot="1" x14ac:dyDescent="0.4">
      <c r="A125" s="37">
        <v>43</v>
      </c>
      <c r="B125" s="38"/>
      <c r="C125" s="39">
        <v>200.72142857142859</v>
      </c>
      <c r="D125" s="38">
        <v>203.37</v>
      </c>
      <c r="E125" s="38">
        <v>220.5</v>
      </c>
      <c r="F125" s="38">
        <v>210</v>
      </c>
      <c r="G125" s="38">
        <v>231.22999999999996</v>
      </c>
      <c r="H125" s="38">
        <v>228.04</v>
      </c>
      <c r="I125" s="39">
        <v>201.65</v>
      </c>
      <c r="J125" s="38">
        <v>225.41818181818181</v>
      </c>
      <c r="K125" s="39">
        <v>213.42</v>
      </c>
      <c r="L125" s="38">
        <v>197.55500000000001</v>
      </c>
      <c r="M125" s="38"/>
      <c r="N125" s="39">
        <v>260</v>
      </c>
      <c r="O125" s="39">
        <v>201.48</v>
      </c>
      <c r="P125" s="39">
        <v>222.37</v>
      </c>
      <c r="Q125" s="39">
        <v>225.68</v>
      </c>
      <c r="R125" s="39">
        <v>204</v>
      </c>
      <c r="S125" s="39"/>
      <c r="T125" s="41">
        <v>216.36230735930738</v>
      </c>
      <c r="U125" s="41">
        <f t="shared" si="0"/>
        <v>260</v>
      </c>
      <c r="V125" s="41">
        <f t="shared" si="1"/>
        <v>197.55500000000001</v>
      </c>
    </row>
    <row r="126" spans="1:22" ht="15" thickBot="1" x14ac:dyDescent="0.4">
      <c r="A126" s="37">
        <v>44</v>
      </c>
      <c r="B126" s="38"/>
      <c r="C126" s="39">
        <v>201.8171428571429</v>
      </c>
      <c r="D126" s="38">
        <v>203.01</v>
      </c>
      <c r="E126" s="38">
        <v>229.75</v>
      </c>
      <c r="F126" s="38">
        <v>210</v>
      </c>
      <c r="G126" s="38">
        <v>230.25</v>
      </c>
      <c r="H126" s="38">
        <v>224.09</v>
      </c>
      <c r="I126" s="39">
        <v>211.75</v>
      </c>
      <c r="J126" s="38">
        <v>234.38749999999999</v>
      </c>
      <c r="K126" s="39">
        <v>214.84</v>
      </c>
      <c r="L126" s="38">
        <v>183.60500000000002</v>
      </c>
      <c r="M126" s="38"/>
      <c r="N126" s="39">
        <v>248</v>
      </c>
      <c r="O126" s="39">
        <v>204.04666666666665</v>
      </c>
      <c r="P126" s="39">
        <v>228.87</v>
      </c>
      <c r="Q126" s="39"/>
      <c r="R126" s="39">
        <v>214.5</v>
      </c>
      <c r="S126" s="39"/>
      <c r="T126" s="41">
        <v>217.06545068027211</v>
      </c>
      <c r="U126" s="41">
        <f t="shared" si="0"/>
        <v>248</v>
      </c>
      <c r="V126" s="41">
        <f t="shared" si="1"/>
        <v>183.60500000000002</v>
      </c>
    </row>
    <row r="127" spans="1:22" ht="15" thickBot="1" x14ac:dyDescent="0.4">
      <c r="A127" s="37">
        <v>45</v>
      </c>
      <c r="B127" s="38"/>
      <c r="C127" s="39">
        <v>200.3557142857143</v>
      </c>
      <c r="D127" s="38">
        <v>205.83</v>
      </c>
      <c r="E127" s="38">
        <v>218.875</v>
      </c>
      <c r="F127" s="38"/>
      <c r="G127" s="38">
        <v>228.36199999999999</v>
      </c>
      <c r="H127" s="38">
        <v>216.22</v>
      </c>
      <c r="I127" s="39">
        <v>195.35000000000002</v>
      </c>
      <c r="J127" s="38">
        <v>227.55454545454543</v>
      </c>
      <c r="K127" s="39">
        <v>213.27</v>
      </c>
      <c r="L127" s="38">
        <v>198.99333333333334</v>
      </c>
      <c r="M127" s="38"/>
      <c r="N127" s="39">
        <v>248</v>
      </c>
      <c r="O127" s="39">
        <v>203.27666666666664</v>
      </c>
      <c r="P127" s="39">
        <v>237.43</v>
      </c>
      <c r="Q127" s="39">
        <v>227.41</v>
      </c>
      <c r="R127" s="39">
        <v>212.5</v>
      </c>
      <c r="S127" s="39"/>
      <c r="T127" s="41">
        <v>216.6733756957328</v>
      </c>
      <c r="U127" s="41">
        <f t="shared" si="0"/>
        <v>248</v>
      </c>
      <c r="V127" s="41">
        <f t="shared" si="1"/>
        <v>195.35000000000002</v>
      </c>
    </row>
    <row r="128" spans="1:22" ht="15" thickBot="1" x14ac:dyDescent="0.4">
      <c r="A128" s="37">
        <v>46</v>
      </c>
      <c r="B128" s="38"/>
      <c r="C128" s="39">
        <v>202.32714285714286</v>
      </c>
      <c r="D128" s="38">
        <v>206.08</v>
      </c>
      <c r="E128" s="38">
        <v>218.625</v>
      </c>
      <c r="F128" s="38"/>
      <c r="G128" s="38">
        <v>228.18199999999996</v>
      </c>
      <c r="H128" s="38">
        <v>219.15</v>
      </c>
      <c r="I128" s="39">
        <v>206.25</v>
      </c>
      <c r="J128" s="38">
        <v>228.05454545454543</v>
      </c>
      <c r="K128" s="39">
        <v>208.73</v>
      </c>
      <c r="L128" s="38">
        <v>195.42666666666665</v>
      </c>
      <c r="M128" s="38"/>
      <c r="N128" s="39"/>
      <c r="O128" s="39">
        <v>197.41</v>
      </c>
      <c r="P128" s="39">
        <v>227.06</v>
      </c>
      <c r="Q128" s="39"/>
      <c r="R128" s="39">
        <v>209.5</v>
      </c>
      <c r="S128" s="39"/>
      <c r="T128" s="41">
        <v>212.23294624819627</v>
      </c>
      <c r="U128" s="41">
        <f t="shared" si="0"/>
        <v>228.18199999999996</v>
      </c>
      <c r="V128" s="41">
        <f t="shared" si="1"/>
        <v>195.42666666666665</v>
      </c>
    </row>
    <row r="129" spans="1:22" ht="15" thickBot="1" x14ac:dyDescent="0.4">
      <c r="A129" s="37">
        <v>47</v>
      </c>
      <c r="B129" s="38"/>
      <c r="C129" s="39">
        <v>201.59714285714287</v>
      </c>
      <c r="D129" s="38">
        <v>204.83</v>
      </c>
      <c r="E129" s="38">
        <v>228.66666666666666</v>
      </c>
      <c r="F129" s="38">
        <v>200</v>
      </c>
      <c r="G129" s="38">
        <v>228.85999999999999</v>
      </c>
      <c r="H129" s="38">
        <v>226.05</v>
      </c>
      <c r="I129" s="39">
        <v>205.8</v>
      </c>
      <c r="J129" s="38">
        <v>230.14545454545453</v>
      </c>
      <c r="K129" s="39">
        <v>214.6</v>
      </c>
      <c r="L129" s="38">
        <v>197.54333333333332</v>
      </c>
      <c r="M129" s="38">
        <v>277.5</v>
      </c>
      <c r="N129" s="39">
        <v>258</v>
      </c>
      <c r="O129" s="39">
        <v>207.70333333333335</v>
      </c>
      <c r="P129" s="39">
        <v>249.67</v>
      </c>
      <c r="Q129" s="39">
        <v>219.84</v>
      </c>
      <c r="R129" s="39">
        <v>213</v>
      </c>
      <c r="S129" s="39"/>
      <c r="T129" s="41">
        <v>222.73787067099568</v>
      </c>
      <c r="U129" s="41">
        <f t="shared" si="0"/>
        <v>277.5</v>
      </c>
      <c r="V129" s="41">
        <f t="shared" si="1"/>
        <v>197.54333333333332</v>
      </c>
    </row>
    <row r="130" spans="1:22" ht="15" thickBot="1" x14ac:dyDescent="0.4">
      <c r="A130" s="37">
        <v>48</v>
      </c>
      <c r="B130" s="38"/>
      <c r="C130" s="39">
        <v>201.59714285714287</v>
      </c>
      <c r="D130" s="38">
        <v>205.42</v>
      </c>
      <c r="E130" s="38">
        <v>221</v>
      </c>
      <c r="F130" s="38">
        <v>200</v>
      </c>
      <c r="G130" s="38">
        <v>231.66</v>
      </c>
      <c r="H130" s="38">
        <v>228.65</v>
      </c>
      <c r="I130" s="39">
        <v>203</v>
      </c>
      <c r="J130" s="38">
        <v>232.32727272727271</v>
      </c>
      <c r="K130" s="39">
        <v>216.24</v>
      </c>
      <c r="L130" s="38">
        <v>191.91499999999999</v>
      </c>
      <c r="M130" s="38">
        <v>227.5</v>
      </c>
      <c r="N130" s="39">
        <v>258</v>
      </c>
      <c r="O130" s="39">
        <v>201.52333333333334</v>
      </c>
      <c r="P130" s="39">
        <v>232.66</v>
      </c>
      <c r="Q130" s="39"/>
      <c r="R130" s="39">
        <v>212</v>
      </c>
      <c r="S130" s="39"/>
      <c r="T130" s="41">
        <v>217.56618326118326</v>
      </c>
      <c r="U130" s="41">
        <f t="shared" si="0"/>
        <v>258</v>
      </c>
      <c r="V130" s="41">
        <f t="shared" si="1"/>
        <v>191.91499999999999</v>
      </c>
    </row>
    <row r="131" spans="1:22" ht="15" thickBot="1" x14ac:dyDescent="0.4">
      <c r="A131" s="37">
        <v>49</v>
      </c>
      <c r="B131" s="38"/>
      <c r="C131" s="39">
        <v>201.89000000000001</v>
      </c>
      <c r="D131" s="38">
        <v>206.97</v>
      </c>
      <c r="E131" s="38">
        <v>230.33333333333334</v>
      </c>
      <c r="F131" s="38">
        <v>210</v>
      </c>
      <c r="G131" s="38">
        <v>232.06</v>
      </c>
      <c r="H131" s="38">
        <v>225.55</v>
      </c>
      <c r="I131" s="39">
        <v>211.14999999999998</v>
      </c>
      <c r="J131" s="38">
        <v>235.55454545454543</v>
      </c>
      <c r="K131" s="39">
        <v>212.49</v>
      </c>
      <c r="L131" s="38">
        <v>198.24</v>
      </c>
      <c r="M131" s="38"/>
      <c r="N131" s="39">
        <v>258</v>
      </c>
      <c r="O131" s="39">
        <v>192.74666666666667</v>
      </c>
      <c r="P131" s="39">
        <v>237.84</v>
      </c>
      <c r="Q131" s="39"/>
      <c r="R131" s="39">
        <v>216.5</v>
      </c>
      <c r="S131" s="39"/>
      <c r="T131" s="41">
        <v>219.23746753246755</v>
      </c>
      <c r="U131" s="41">
        <f t="shared" si="0"/>
        <v>258</v>
      </c>
      <c r="V131" s="41">
        <f t="shared" si="1"/>
        <v>192.74666666666667</v>
      </c>
    </row>
    <row r="132" spans="1:22" ht="15" thickBot="1" x14ac:dyDescent="0.4">
      <c r="A132" s="37">
        <v>50</v>
      </c>
      <c r="B132" s="38"/>
      <c r="C132" s="39">
        <v>201.59857142857143</v>
      </c>
      <c r="D132" s="38">
        <v>209.66</v>
      </c>
      <c r="E132" s="38">
        <v>228.2</v>
      </c>
      <c r="F132" s="38">
        <v>210</v>
      </c>
      <c r="G132" s="38">
        <v>232.92599999999999</v>
      </c>
      <c r="H132" s="38">
        <v>226.65</v>
      </c>
      <c r="I132" s="39">
        <v>194.2</v>
      </c>
      <c r="J132" s="38">
        <v>234.20999999999998</v>
      </c>
      <c r="K132" s="39">
        <v>216.4</v>
      </c>
      <c r="L132" s="38">
        <v>192.03</v>
      </c>
      <c r="M132" s="38">
        <v>222.5</v>
      </c>
      <c r="N132" s="39">
        <v>258</v>
      </c>
      <c r="O132" s="39">
        <v>209.57000000000002</v>
      </c>
      <c r="P132" s="39">
        <v>239.54</v>
      </c>
      <c r="Q132" s="39">
        <v>248.37</v>
      </c>
      <c r="R132" s="39">
        <v>218.5</v>
      </c>
      <c r="S132" s="39"/>
      <c r="T132" s="41">
        <v>221.39716071428575</v>
      </c>
      <c r="U132" s="41">
        <f t="shared" si="0"/>
        <v>258</v>
      </c>
      <c r="V132" s="41">
        <f t="shared" si="1"/>
        <v>192.03</v>
      </c>
    </row>
    <row r="133" spans="1:22" ht="15" thickBot="1" x14ac:dyDescent="0.4">
      <c r="A133" s="37">
        <v>51</v>
      </c>
      <c r="B133" s="38"/>
      <c r="C133" s="39">
        <v>201.08571428571432</v>
      </c>
      <c r="D133" s="38">
        <v>208.07</v>
      </c>
      <c r="E133" s="38">
        <v>233.375</v>
      </c>
      <c r="F133" s="38"/>
      <c r="G133" s="38">
        <v>234.54599999999999</v>
      </c>
      <c r="H133" s="38"/>
      <c r="I133" s="39">
        <v>202.85</v>
      </c>
      <c r="J133" s="38"/>
      <c r="K133" s="39">
        <v>219.51</v>
      </c>
      <c r="L133" s="38"/>
      <c r="M133" s="38">
        <v>232.5</v>
      </c>
      <c r="N133" s="39"/>
      <c r="O133" s="39">
        <v>199.04333333333332</v>
      </c>
      <c r="P133" s="39">
        <v>263.47000000000003</v>
      </c>
      <c r="Q133" s="39">
        <v>248.37</v>
      </c>
      <c r="R133" s="39">
        <v>219</v>
      </c>
      <c r="S133" s="39">
        <v>222.52</v>
      </c>
      <c r="T133" s="41">
        <v>223.69500396825399</v>
      </c>
      <c r="U133" s="41">
        <f t="shared" si="0"/>
        <v>263.47000000000003</v>
      </c>
      <c r="V133" s="41">
        <f t="shared" si="1"/>
        <v>199.04333333333332</v>
      </c>
    </row>
    <row r="134" spans="1:22" ht="15" thickBot="1" x14ac:dyDescent="0.4">
      <c r="A134" s="34">
        <v>52</v>
      </c>
      <c r="B134" s="42"/>
      <c r="C134" s="43">
        <v>201.08571428571432</v>
      </c>
      <c r="D134" s="42"/>
      <c r="E134" s="42"/>
      <c r="F134" s="42"/>
      <c r="G134" s="42">
        <v>236.536</v>
      </c>
      <c r="H134" s="42"/>
      <c r="I134" s="43"/>
      <c r="J134" s="42"/>
      <c r="K134" s="43">
        <v>223.87</v>
      </c>
      <c r="L134" s="42"/>
      <c r="M134" s="42"/>
      <c r="N134" s="43"/>
      <c r="O134" s="43"/>
      <c r="P134" s="43">
        <v>273.58</v>
      </c>
      <c r="Q134" s="43">
        <v>248.37</v>
      </c>
      <c r="R134" s="43"/>
      <c r="S134" s="43">
        <v>224.12</v>
      </c>
      <c r="T134" s="44">
        <v>234.593619047619</v>
      </c>
      <c r="U134" s="44">
        <f t="shared" si="0"/>
        <v>273.58</v>
      </c>
      <c r="V134" s="44">
        <f t="shared" si="1"/>
        <v>201.08571428571432</v>
      </c>
    </row>
  </sheetData>
  <pageMargins left="0.7" right="0.7" top="0.75" bottom="0.75" header="0.3" footer="0.3"/>
  <pageSetup paperSize="9" orientation="portrait" r:id="rId1"/>
  <ignoredErrors>
    <ignoredError sqref="U83 U1:U82 U84:U1048576 V110 V1:V109 V111:V104857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/>
  </sheetViews>
  <sheetFormatPr defaultColWidth="9.1796875" defaultRowHeight="14.5" x14ac:dyDescent="0.35"/>
  <cols>
    <col min="1" max="1" width="15.90625" style="2" customWidth="1"/>
    <col min="2" max="5" width="10.1796875" style="2" bestFit="1" customWidth="1"/>
    <col min="6" max="6" width="10.1796875" style="2" customWidth="1"/>
    <col min="7" max="10" width="12" style="2" customWidth="1"/>
    <col min="11" max="11" width="15.90625" style="2" customWidth="1"/>
    <col min="12" max="12" width="14.54296875" style="2" customWidth="1"/>
    <col min="13" max="16384" width="9.1796875" style="2"/>
  </cols>
  <sheetData>
    <row r="1" spans="1:14" ht="18.5" x14ac:dyDescent="0.45">
      <c r="B1" s="45" t="s">
        <v>37</v>
      </c>
    </row>
    <row r="2" spans="1:14" x14ac:dyDescent="0.35">
      <c r="A2" s="5" t="s">
        <v>55</v>
      </c>
    </row>
    <row r="4" spans="1:14" x14ac:dyDescent="0.35">
      <c r="A4" s="2" t="s">
        <v>56</v>
      </c>
      <c r="N4" s="2" t="s">
        <v>83</v>
      </c>
    </row>
    <row r="5" spans="1:14" ht="15" thickBot="1" x14ac:dyDescent="0.4"/>
    <row r="6" spans="1:14" ht="44" thickBot="1" x14ac:dyDescent="0.4">
      <c r="A6" s="46" t="s">
        <v>38</v>
      </c>
      <c r="B6" s="47">
        <v>2016</v>
      </c>
      <c r="C6" s="47">
        <v>2017</v>
      </c>
      <c r="D6" s="47">
        <v>2018</v>
      </c>
      <c r="E6" s="47">
        <v>2019</v>
      </c>
      <c r="F6" s="47">
        <v>2020</v>
      </c>
      <c r="G6" s="47">
        <v>2021</v>
      </c>
      <c r="H6" s="47">
        <v>2022</v>
      </c>
      <c r="I6" s="47">
        <v>2023</v>
      </c>
      <c r="J6" s="47">
        <v>2024</v>
      </c>
      <c r="K6" s="47" t="s">
        <v>62</v>
      </c>
      <c r="L6" s="47" t="s">
        <v>63</v>
      </c>
    </row>
    <row r="7" spans="1:14" ht="29.5" thickBot="1" x14ac:dyDescent="0.4">
      <c r="A7" s="48" t="s">
        <v>39</v>
      </c>
      <c r="B7" s="49">
        <v>92283282</v>
      </c>
      <c r="C7" s="49">
        <v>93383614</v>
      </c>
      <c r="D7" s="49">
        <v>56426183</v>
      </c>
      <c r="E7" s="49">
        <v>79282155</v>
      </c>
      <c r="F7" s="49">
        <v>57947870</v>
      </c>
      <c r="G7" s="49">
        <v>66210484</v>
      </c>
      <c r="H7" s="49">
        <v>57427977</v>
      </c>
      <c r="I7" s="69">
        <v>70914122</v>
      </c>
      <c r="J7" s="69">
        <v>84617473</v>
      </c>
      <c r="K7" s="70">
        <f>J7-I7</f>
        <v>13703351</v>
      </c>
      <c r="L7" s="52">
        <f>J7/I7-1</f>
        <v>0.19323867536567674</v>
      </c>
    </row>
    <row r="8" spans="1:14" ht="29.5" thickBot="1" x14ac:dyDescent="0.4">
      <c r="A8" s="48" t="s">
        <v>40</v>
      </c>
      <c r="B8" s="49">
        <v>65799238</v>
      </c>
      <c r="C8" s="49">
        <v>76241767</v>
      </c>
      <c r="D8" s="49">
        <v>32359143</v>
      </c>
      <c r="E8" s="49">
        <v>50530457</v>
      </c>
      <c r="F8" s="49">
        <v>40845677</v>
      </c>
      <c r="G8" s="49">
        <v>44783012</v>
      </c>
      <c r="H8" s="49">
        <v>40838634</v>
      </c>
      <c r="I8" s="49">
        <v>43535431</v>
      </c>
      <c r="J8" s="49">
        <v>50258502</v>
      </c>
      <c r="K8" s="70">
        <f t="shared" ref="K8:K15" si="0">J8-I8</f>
        <v>6723071</v>
      </c>
      <c r="L8" s="52">
        <f t="shared" ref="L8:L15" si="1">J8/I8-1</f>
        <v>0.15442757417515862</v>
      </c>
    </row>
    <row r="9" spans="1:14" ht="29.5" thickBot="1" x14ac:dyDescent="0.4">
      <c r="A9" s="48" t="s">
        <v>41</v>
      </c>
      <c r="B9" s="50">
        <v>13.89</v>
      </c>
      <c r="C9" s="50">
        <v>15.22</v>
      </c>
      <c r="D9" s="50">
        <v>16.14</v>
      </c>
      <c r="E9" s="50">
        <v>16.84</v>
      </c>
      <c r="F9" s="51">
        <v>15.37</v>
      </c>
      <c r="G9" s="51">
        <v>18.90754803830524</v>
      </c>
      <c r="H9" s="51">
        <v>33.638188736430315</v>
      </c>
      <c r="I9" s="51">
        <v>19.612647867204991</v>
      </c>
      <c r="J9" s="51">
        <v>20.309999999999999</v>
      </c>
      <c r="K9" s="75">
        <f t="shared" si="0"/>
        <v>0.69735213279500741</v>
      </c>
      <c r="L9" s="52">
        <f t="shared" si="1"/>
        <v>3.5556246026375415E-2</v>
      </c>
    </row>
    <row r="10" spans="1:14" ht="15" thickBot="1" x14ac:dyDescent="0.4">
      <c r="A10" s="48" t="s">
        <v>42</v>
      </c>
      <c r="B10" s="50">
        <v>13.04</v>
      </c>
      <c r="C10" s="50">
        <v>12.2</v>
      </c>
      <c r="D10" s="50">
        <v>13.07</v>
      </c>
      <c r="E10" s="50">
        <v>12.94</v>
      </c>
      <c r="F10" s="50">
        <v>13.18</v>
      </c>
      <c r="G10" s="50">
        <v>12.84</v>
      </c>
      <c r="H10" s="53">
        <v>12.597719837544028</v>
      </c>
      <c r="I10" s="53">
        <v>12.065894134136402</v>
      </c>
      <c r="J10" s="53">
        <v>12.613809523809525</v>
      </c>
      <c r="K10" s="75">
        <f t="shared" si="0"/>
        <v>0.5479153896731237</v>
      </c>
      <c r="L10" s="52">
        <f t="shared" si="1"/>
        <v>4.5410259992500812E-2</v>
      </c>
    </row>
    <row r="11" spans="1:14" ht="15" thickBot="1" x14ac:dyDescent="0.4">
      <c r="A11" s="48" t="s">
        <v>43</v>
      </c>
      <c r="B11" s="50">
        <v>2.88</v>
      </c>
      <c r="C11" s="50">
        <v>4.07</v>
      </c>
      <c r="D11" s="50">
        <v>2.92</v>
      </c>
      <c r="E11" s="50">
        <v>2.48</v>
      </c>
      <c r="F11" s="50">
        <v>2.52</v>
      </c>
      <c r="G11" s="50">
        <v>3.16</v>
      </c>
      <c r="H11" s="53">
        <v>2.4992348823420496</v>
      </c>
      <c r="I11" s="53">
        <v>1.8735548273313296</v>
      </c>
      <c r="J11" s="53">
        <v>2.1982926829268297</v>
      </c>
      <c r="K11" s="75">
        <f t="shared" si="0"/>
        <v>0.32473785559550006</v>
      </c>
      <c r="L11" s="52">
        <f t="shared" si="1"/>
        <v>0.17332711637697473</v>
      </c>
    </row>
    <row r="12" spans="1:14" ht="29.5" thickBot="1" x14ac:dyDescent="0.4">
      <c r="A12" s="48" t="s">
        <v>44</v>
      </c>
      <c r="B12" s="50">
        <v>79.67</v>
      </c>
      <c r="C12" s="50">
        <v>78.17</v>
      </c>
      <c r="D12" s="50">
        <v>76.98</v>
      </c>
      <c r="E12" s="50">
        <v>77.38</v>
      </c>
      <c r="F12" s="50">
        <v>80.319999999999993</v>
      </c>
      <c r="G12" s="50">
        <v>79.84</v>
      </c>
      <c r="H12" s="53">
        <v>79.183645900839863</v>
      </c>
      <c r="I12" s="53">
        <v>73.862200106391498</v>
      </c>
      <c r="J12" s="53">
        <v>79.10499999999999</v>
      </c>
      <c r="K12" s="75">
        <f t="shared" si="0"/>
        <v>5.2427998936084919</v>
      </c>
      <c r="L12" s="52">
        <f t="shared" si="1"/>
        <v>7.0980824915271024E-2</v>
      </c>
    </row>
    <row r="13" spans="1:14" ht="15" thickBot="1" x14ac:dyDescent="0.4">
      <c r="A13" s="48" t="s">
        <v>45</v>
      </c>
      <c r="B13" s="50">
        <v>12.99</v>
      </c>
      <c r="C13" s="50">
        <v>13.17</v>
      </c>
      <c r="D13" s="50">
        <v>13.89</v>
      </c>
      <c r="E13" s="50">
        <v>14.55</v>
      </c>
      <c r="F13" s="50">
        <v>13.18</v>
      </c>
      <c r="G13" s="50">
        <v>13.16</v>
      </c>
      <c r="H13" s="53">
        <v>13.325349433333153</v>
      </c>
      <c r="I13" s="53">
        <v>12.529065463254518</v>
      </c>
      <c r="J13" s="53">
        <v>13.269302325581396</v>
      </c>
      <c r="K13" s="75">
        <f t="shared" si="0"/>
        <v>0.7402368623268778</v>
      </c>
      <c r="L13" s="52">
        <f t="shared" si="1"/>
        <v>5.9081570329236222E-2</v>
      </c>
    </row>
    <row r="14" spans="1:14" ht="15" thickBot="1" x14ac:dyDescent="0.4">
      <c r="A14" s="48" t="s">
        <v>46</v>
      </c>
      <c r="B14" s="50">
        <v>350.51</v>
      </c>
      <c r="C14" s="50">
        <v>356.15</v>
      </c>
      <c r="D14" s="50">
        <v>309.08</v>
      </c>
      <c r="E14" s="50">
        <v>325.94</v>
      </c>
      <c r="F14" s="50">
        <v>362.31</v>
      </c>
      <c r="G14" s="50">
        <v>327.02</v>
      </c>
      <c r="H14" s="53">
        <v>285.1016083446865</v>
      </c>
      <c r="I14" s="53">
        <v>206.36776926751912</v>
      </c>
      <c r="J14" s="53">
        <v>332.02536585365857</v>
      </c>
      <c r="K14" s="75">
        <f t="shared" si="0"/>
        <v>125.65759658613945</v>
      </c>
      <c r="L14" s="52">
        <f t="shared" si="1"/>
        <v>0.60890126899247865</v>
      </c>
    </row>
    <row r="15" spans="1:14" ht="15" thickBot="1" x14ac:dyDescent="0.4">
      <c r="A15" s="48" t="s">
        <v>47</v>
      </c>
      <c r="B15" s="50">
        <v>46</v>
      </c>
      <c r="C15" s="50">
        <v>44</v>
      </c>
      <c r="D15" s="50">
        <v>51</v>
      </c>
      <c r="E15" s="50">
        <v>51</v>
      </c>
      <c r="F15" s="50">
        <v>42</v>
      </c>
      <c r="G15" s="50">
        <v>44</v>
      </c>
      <c r="H15" s="53">
        <v>38.463465219478202</v>
      </c>
      <c r="I15" s="53">
        <v>29.572697207936226</v>
      </c>
      <c r="J15" s="53">
        <v>43.198333333333331</v>
      </c>
      <c r="K15" s="75">
        <f t="shared" si="0"/>
        <v>13.625636125397104</v>
      </c>
      <c r="L15" s="52">
        <f t="shared" si="1"/>
        <v>0.46075053721310488</v>
      </c>
    </row>
    <row r="18" spans="2:14" x14ac:dyDescent="0.35">
      <c r="B18" s="2" t="s">
        <v>85</v>
      </c>
      <c r="N18" s="2" t="s">
        <v>84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6"/>
  <sheetViews>
    <sheetView workbookViewId="0"/>
  </sheetViews>
  <sheetFormatPr defaultColWidth="9.1796875" defaultRowHeight="14.5" x14ac:dyDescent="0.35"/>
  <cols>
    <col min="1" max="1" width="7.453125" style="2" customWidth="1"/>
    <col min="2" max="2" width="16.453125" style="2" customWidth="1"/>
    <col min="3" max="3" width="18.36328125" style="2" customWidth="1"/>
    <col min="4" max="16384" width="9.1796875" style="2"/>
  </cols>
  <sheetData>
    <row r="1" spans="1:11" ht="18.5" x14ac:dyDescent="0.45">
      <c r="B1" s="45" t="s">
        <v>48</v>
      </c>
    </row>
    <row r="3" spans="1:11" x14ac:dyDescent="0.35">
      <c r="A3" s="2" t="s">
        <v>57</v>
      </c>
      <c r="K3" s="2" t="s">
        <v>80</v>
      </c>
    </row>
    <row r="4" spans="1:11" ht="15" thickBot="1" x14ac:dyDescent="0.4"/>
    <row r="5" spans="1:11" ht="30" thickTop="1" thickBot="1" x14ac:dyDescent="0.4">
      <c r="A5" s="61"/>
      <c r="B5" s="7" t="s">
        <v>64</v>
      </c>
      <c r="C5" s="7" t="s">
        <v>58</v>
      </c>
    </row>
    <row r="6" spans="1:11" ht="15.5" thickTop="1" thickBot="1" x14ac:dyDescent="0.4">
      <c r="A6" s="16">
        <v>2012</v>
      </c>
      <c r="B6" s="17">
        <v>215.24</v>
      </c>
      <c r="C6" s="18">
        <v>106961</v>
      </c>
    </row>
    <row r="7" spans="1:11" ht="15.5" thickTop="1" thickBot="1" x14ac:dyDescent="0.4">
      <c r="A7" s="16">
        <v>2013</v>
      </c>
      <c r="B7" s="17">
        <v>209.87</v>
      </c>
      <c r="C7" s="18">
        <v>117776</v>
      </c>
    </row>
    <row r="8" spans="1:11" ht="15.5" thickTop="1" thickBot="1" x14ac:dyDescent="0.4">
      <c r="A8" s="16">
        <v>2014</v>
      </c>
      <c r="B8" s="17">
        <v>159.86000000000001</v>
      </c>
      <c r="C8" s="18">
        <v>144345</v>
      </c>
    </row>
    <row r="9" spans="1:11" ht="15.5" thickTop="1" thickBot="1" x14ac:dyDescent="0.4">
      <c r="A9" s="16">
        <v>2015</v>
      </c>
      <c r="B9" s="17">
        <v>145.28</v>
      </c>
      <c r="C9" s="18">
        <v>89532</v>
      </c>
    </row>
    <row r="10" spans="1:11" ht="15.5" thickTop="1" thickBot="1" x14ac:dyDescent="0.4">
      <c r="A10" s="16">
        <v>2016</v>
      </c>
      <c r="B10" s="17">
        <v>149.41999999999999</v>
      </c>
      <c r="C10" s="18">
        <v>87841</v>
      </c>
    </row>
    <row r="11" spans="1:11" ht="15.5" thickTop="1" thickBot="1" x14ac:dyDescent="0.4">
      <c r="A11" s="16">
        <v>2017</v>
      </c>
      <c r="B11" s="17">
        <v>157.96</v>
      </c>
      <c r="C11" s="18">
        <v>71697</v>
      </c>
    </row>
    <row r="12" spans="1:11" ht="15.5" thickTop="1" thickBot="1" x14ac:dyDescent="0.4">
      <c r="A12" s="16">
        <v>2018</v>
      </c>
      <c r="B12" s="17">
        <v>158.91999999999999</v>
      </c>
      <c r="C12" s="18">
        <v>111260</v>
      </c>
    </row>
    <row r="13" spans="1:11" ht="15.5" thickTop="1" thickBot="1" x14ac:dyDescent="0.4">
      <c r="A13" s="16">
        <v>2019</v>
      </c>
      <c r="B13" s="17">
        <v>141.53</v>
      </c>
      <c r="C13" s="18">
        <v>125311</v>
      </c>
    </row>
    <row r="14" spans="1:11" ht="15.5" thickTop="1" thickBot="1" x14ac:dyDescent="0.4">
      <c r="A14" s="16">
        <v>2020</v>
      </c>
      <c r="B14" s="17">
        <v>146.99</v>
      </c>
      <c r="C14" s="18">
        <v>123031</v>
      </c>
    </row>
    <row r="15" spans="1:11" ht="15.5" thickTop="1" thickBot="1" x14ac:dyDescent="0.4">
      <c r="A15" s="16">
        <v>2021</v>
      </c>
      <c r="B15" s="54">
        <v>228.2</v>
      </c>
      <c r="C15" s="55">
        <v>118577</v>
      </c>
    </row>
    <row r="16" spans="1:11" ht="15.5" thickTop="1" thickBot="1" x14ac:dyDescent="0.4">
      <c r="A16" s="16">
        <v>2022</v>
      </c>
      <c r="B16" s="54">
        <v>302.13</v>
      </c>
      <c r="C16" s="55">
        <v>135163</v>
      </c>
    </row>
    <row r="17" spans="1:7" ht="15.5" thickTop="1" thickBot="1" x14ac:dyDescent="0.4">
      <c r="A17" s="16">
        <v>2023</v>
      </c>
      <c r="B17" s="54">
        <v>205.32</v>
      </c>
      <c r="C17" s="55">
        <v>115967</v>
      </c>
    </row>
    <row r="18" spans="1:7" ht="15.5" thickTop="1" thickBot="1" x14ac:dyDescent="0.4">
      <c r="A18" s="16">
        <v>2024</v>
      </c>
      <c r="B18" s="54">
        <v>177.58</v>
      </c>
      <c r="C18" s="55">
        <v>185365</v>
      </c>
    </row>
    <row r="19" spans="1:7" ht="15" thickTop="1" x14ac:dyDescent="0.35"/>
    <row r="23" spans="1:7" x14ac:dyDescent="0.35">
      <c r="A23" s="5" t="s">
        <v>81</v>
      </c>
    </row>
    <row r="24" spans="1:7" ht="15" thickBot="1" x14ac:dyDescent="0.4"/>
    <row r="25" spans="1:7" ht="15" thickBot="1" x14ac:dyDescent="0.4">
      <c r="A25" s="19" t="s">
        <v>15</v>
      </c>
      <c r="B25" s="20" t="s">
        <v>16</v>
      </c>
      <c r="C25" s="20" t="s">
        <v>17</v>
      </c>
      <c r="G25" s="2" t="s">
        <v>82</v>
      </c>
    </row>
    <row r="26" spans="1:7" ht="15" thickBot="1" x14ac:dyDescent="0.4">
      <c r="A26" s="56">
        <v>1</v>
      </c>
      <c r="B26" s="22">
        <v>176.82</v>
      </c>
      <c r="C26" s="23">
        <v>229660</v>
      </c>
    </row>
    <row r="27" spans="1:7" ht="15" thickBot="1" x14ac:dyDescent="0.4">
      <c r="A27" s="56">
        <v>2</v>
      </c>
      <c r="B27" s="24">
        <v>180.1</v>
      </c>
      <c r="C27" s="25">
        <v>1401179</v>
      </c>
    </row>
    <row r="28" spans="1:7" ht="15" thickBot="1" x14ac:dyDescent="0.4">
      <c r="A28" s="56">
        <v>3</v>
      </c>
      <c r="B28" s="24">
        <v>186.96</v>
      </c>
      <c r="C28" s="25">
        <v>1311376</v>
      </c>
    </row>
    <row r="29" spans="1:7" ht="15" thickBot="1" x14ac:dyDescent="0.4">
      <c r="A29" s="56">
        <v>4</v>
      </c>
      <c r="B29" s="24">
        <v>177.09</v>
      </c>
      <c r="C29" s="25">
        <v>251860</v>
      </c>
    </row>
    <row r="30" spans="1:7" ht="15" thickBot="1" x14ac:dyDescent="0.4">
      <c r="A30" s="56">
        <v>5</v>
      </c>
      <c r="B30" s="24">
        <v>181.09</v>
      </c>
      <c r="C30" s="25">
        <v>510649</v>
      </c>
    </row>
    <row r="31" spans="1:7" ht="15" thickBot="1" x14ac:dyDescent="0.4">
      <c r="A31" s="56">
        <v>6</v>
      </c>
      <c r="B31" s="24">
        <v>178.29</v>
      </c>
      <c r="C31" s="25">
        <v>330194</v>
      </c>
    </row>
    <row r="32" spans="1:7" ht="15" thickBot="1" x14ac:dyDescent="0.4">
      <c r="A32" s="56">
        <v>7</v>
      </c>
      <c r="B32" s="24">
        <v>180.35</v>
      </c>
      <c r="C32" s="25">
        <v>562967</v>
      </c>
      <c r="E32" s="68"/>
    </row>
    <row r="33" spans="1:7" ht="15" thickBot="1" x14ac:dyDescent="0.4">
      <c r="A33" s="56">
        <v>8</v>
      </c>
      <c r="B33" s="24">
        <v>170.77</v>
      </c>
      <c r="C33" s="25">
        <v>1446448</v>
      </c>
      <c r="E33" s="68"/>
    </row>
    <row r="34" spans="1:7" ht="15" thickBot="1" x14ac:dyDescent="0.4">
      <c r="A34" s="56">
        <v>9</v>
      </c>
      <c r="B34" s="24">
        <v>164.54</v>
      </c>
      <c r="C34" s="25">
        <v>518722</v>
      </c>
    </row>
    <row r="35" spans="1:7" ht="15" thickBot="1" x14ac:dyDescent="0.4">
      <c r="A35" s="56">
        <v>10</v>
      </c>
      <c r="B35" s="24">
        <v>150.59</v>
      </c>
      <c r="C35" s="25">
        <v>104306</v>
      </c>
    </row>
    <row r="36" spans="1:7" ht="15" thickBot="1" x14ac:dyDescent="0.4">
      <c r="A36" s="56">
        <v>11</v>
      </c>
      <c r="B36" s="24">
        <v>181.54</v>
      </c>
      <c r="C36" s="25">
        <v>217063</v>
      </c>
      <c r="E36" s="68"/>
    </row>
    <row r="37" spans="1:7" ht="15" thickBot="1" x14ac:dyDescent="0.4">
      <c r="A37" s="56">
        <v>12</v>
      </c>
      <c r="B37" s="24">
        <v>181.02</v>
      </c>
      <c r="C37" s="25">
        <v>203475</v>
      </c>
      <c r="E37" s="68"/>
    </row>
    <row r="38" spans="1:7" ht="15" thickBot="1" x14ac:dyDescent="0.4">
      <c r="A38" s="56">
        <v>13</v>
      </c>
      <c r="B38" s="24">
        <v>174.75</v>
      </c>
      <c r="C38" s="25">
        <v>349314</v>
      </c>
    </row>
    <row r="39" spans="1:7" ht="15" thickBot="1" x14ac:dyDescent="0.4">
      <c r="A39" s="56">
        <v>14</v>
      </c>
      <c r="B39" s="24">
        <v>170</v>
      </c>
      <c r="C39" s="25">
        <v>238750</v>
      </c>
    </row>
    <row r="40" spans="1:7" ht="15" thickBot="1" x14ac:dyDescent="0.4">
      <c r="A40" s="56">
        <v>15</v>
      </c>
      <c r="B40" s="24">
        <v>191.29</v>
      </c>
      <c r="C40" s="25">
        <v>353499</v>
      </c>
    </row>
    <row r="41" spans="1:7" ht="15" thickBot="1" x14ac:dyDescent="0.4">
      <c r="A41" s="56">
        <v>16</v>
      </c>
      <c r="B41" s="24">
        <v>184.4</v>
      </c>
      <c r="C41" s="25">
        <v>170003</v>
      </c>
    </row>
    <row r="42" spans="1:7" ht="15" thickBot="1" x14ac:dyDescent="0.4">
      <c r="A42" s="56">
        <v>17</v>
      </c>
      <c r="B42" s="24">
        <v>178.76</v>
      </c>
      <c r="C42" s="25">
        <v>310502</v>
      </c>
    </row>
    <row r="43" spans="1:7" ht="15" thickBot="1" x14ac:dyDescent="0.4">
      <c r="A43" s="56">
        <v>18</v>
      </c>
      <c r="B43" s="24">
        <v>174.75</v>
      </c>
      <c r="C43" s="25">
        <v>538369</v>
      </c>
    </row>
    <row r="44" spans="1:7" ht="15" thickBot="1" x14ac:dyDescent="0.4">
      <c r="A44" s="56">
        <v>19</v>
      </c>
      <c r="B44" s="24">
        <v>178.49</v>
      </c>
      <c r="C44" s="25">
        <v>1348992</v>
      </c>
    </row>
    <row r="45" spans="1:7" ht="15" thickBot="1" x14ac:dyDescent="0.4">
      <c r="A45" s="56">
        <v>20</v>
      </c>
      <c r="B45" s="24">
        <v>181.63</v>
      </c>
      <c r="C45" s="25">
        <v>997938</v>
      </c>
    </row>
    <row r="46" spans="1:7" ht="15" thickBot="1" x14ac:dyDescent="0.4">
      <c r="A46" s="56">
        <v>21</v>
      </c>
      <c r="B46" s="24">
        <v>183.09</v>
      </c>
      <c r="C46" s="25">
        <v>1666925</v>
      </c>
    </row>
    <row r="47" spans="1:7" ht="15" thickBot="1" x14ac:dyDescent="0.4">
      <c r="A47" s="56">
        <v>22</v>
      </c>
      <c r="B47" s="24">
        <v>185.83</v>
      </c>
      <c r="C47" s="25">
        <v>2583420</v>
      </c>
      <c r="G47" s="5"/>
    </row>
    <row r="48" spans="1:7" ht="15" thickBot="1" x14ac:dyDescent="0.4">
      <c r="A48" s="56">
        <v>23</v>
      </c>
      <c r="B48" s="24">
        <v>186.6</v>
      </c>
      <c r="C48" s="25">
        <v>1671676</v>
      </c>
    </row>
    <row r="49" spans="1:18" ht="15" thickBot="1" x14ac:dyDescent="0.4">
      <c r="A49" s="56">
        <v>24</v>
      </c>
      <c r="B49" s="24">
        <v>194.18</v>
      </c>
      <c r="C49" s="25">
        <v>96514</v>
      </c>
    </row>
    <row r="50" spans="1:18" ht="15" thickBot="1" x14ac:dyDescent="0.4">
      <c r="A50" s="56">
        <v>25</v>
      </c>
      <c r="B50" s="24">
        <v>192.88</v>
      </c>
      <c r="C50" s="25">
        <v>1322548</v>
      </c>
    </row>
    <row r="51" spans="1:18" ht="15" thickBot="1" x14ac:dyDescent="0.4">
      <c r="A51" s="56">
        <v>26</v>
      </c>
      <c r="B51" s="24">
        <v>200.57</v>
      </c>
      <c r="C51" s="25">
        <v>428412</v>
      </c>
      <c r="G51" s="5"/>
    </row>
    <row r="52" spans="1:18" ht="15" thickBot="1" x14ac:dyDescent="0.4">
      <c r="A52" s="56">
        <v>27</v>
      </c>
      <c r="B52" s="24">
        <v>196.1</v>
      </c>
      <c r="C52" s="25">
        <v>1167987</v>
      </c>
    </row>
    <row r="53" spans="1:18" ht="15" thickBot="1" x14ac:dyDescent="0.4">
      <c r="A53" s="56">
        <v>28</v>
      </c>
      <c r="B53" s="24">
        <v>192.1</v>
      </c>
      <c r="C53" s="25">
        <v>1435357</v>
      </c>
    </row>
    <row r="54" spans="1:18" ht="15" thickBot="1" x14ac:dyDescent="0.4">
      <c r="A54" s="56">
        <v>29</v>
      </c>
      <c r="B54" s="24">
        <v>190</v>
      </c>
      <c r="C54" s="25">
        <v>1116536</v>
      </c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ht="15" thickBot="1" x14ac:dyDescent="0.4">
      <c r="A55" s="56">
        <v>30</v>
      </c>
      <c r="B55" s="24">
        <v>155</v>
      </c>
      <c r="C55" s="25">
        <v>4620</v>
      </c>
    </row>
    <row r="56" spans="1:18" ht="15" thickBot="1" x14ac:dyDescent="0.4">
      <c r="A56" s="56">
        <v>31</v>
      </c>
      <c r="B56" s="24">
        <v>193.09</v>
      </c>
      <c r="C56" s="25">
        <v>1308401</v>
      </c>
      <c r="H56" s="33" t="s">
        <v>78</v>
      </c>
    </row>
    <row r="57" spans="1:18" ht="15" thickBot="1" x14ac:dyDescent="0.4">
      <c r="A57" s="56">
        <v>32</v>
      </c>
      <c r="B57" s="24">
        <v>198.18</v>
      </c>
      <c r="C57" s="25">
        <v>1025665</v>
      </c>
    </row>
    <row r="58" spans="1:18" ht="15" thickBot="1" x14ac:dyDescent="0.4">
      <c r="A58" s="56">
        <v>33</v>
      </c>
      <c r="B58" s="24">
        <v>199.87</v>
      </c>
      <c r="C58" s="25">
        <v>1407042</v>
      </c>
    </row>
    <row r="59" spans="1:18" ht="15" thickBot="1" x14ac:dyDescent="0.4">
      <c r="A59" s="56">
        <v>34</v>
      </c>
      <c r="B59" s="24">
        <v>186.86</v>
      </c>
      <c r="C59" s="25">
        <v>758002</v>
      </c>
    </row>
    <row r="60" spans="1:18" ht="15" thickBot="1" x14ac:dyDescent="0.4">
      <c r="A60" s="56">
        <v>35</v>
      </c>
      <c r="B60" s="24">
        <v>206.29</v>
      </c>
      <c r="C60" s="25">
        <v>927127</v>
      </c>
    </row>
    <row r="61" spans="1:18" ht="15" thickBot="1" x14ac:dyDescent="0.4">
      <c r="A61" s="56">
        <v>36</v>
      </c>
      <c r="B61" s="24">
        <v>207.73</v>
      </c>
      <c r="C61" s="25">
        <v>1014958</v>
      </c>
    </row>
    <row r="62" spans="1:18" ht="15" thickBot="1" x14ac:dyDescent="0.4">
      <c r="A62" s="56">
        <v>37</v>
      </c>
      <c r="B62" s="24">
        <v>170.44</v>
      </c>
      <c r="C62" s="25">
        <v>10961800</v>
      </c>
    </row>
    <row r="63" spans="1:18" ht="15" thickBot="1" x14ac:dyDescent="0.4">
      <c r="A63" s="56">
        <v>38</v>
      </c>
      <c r="B63" s="24">
        <v>164.32</v>
      </c>
      <c r="C63" s="25">
        <v>32611811</v>
      </c>
    </row>
    <row r="64" spans="1:18" ht="15" thickBot="1" x14ac:dyDescent="0.4">
      <c r="A64" s="56">
        <v>39</v>
      </c>
      <c r="B64" s="24">
        <v>165.17</v>
      </c>
      <c r="C64" s="25">
        <v>35036747</v>
      </c>
    </row>
    <row r="65" spans="1:4" ht="15" thickBot="1" x14ac:dyDescent="0.4">
      <c r="A65" s="56">
        <v>40</v>
      </c>
      <c r="B65" s="24">
        <v>170.07</v>
      </c>
      <c r="C65" s="25">
        <v>23519262</v>
      </c>
    </row>
    <row r="66" spans="1:4" ht="15" thickBot="1" x14ac:dyDescent="0.4">
      <c r="A66" s="56">
        <v>41</v>
      </c>
      <c r="B66" s="24">
        <v>195.09</v>
      </c>
      <c r="C66" s="25">
        <v>22599153</v>
      </c>
    </row>
    <row r="67" spans="1:4" ht="15" thickBot="1" x14ac:dyDescent="0.4">
      <c r="A67" s="56">
        <v>42</v>
      </c>
      <c r="B67" s="24">
        <v>185.01</v>
      </c>
      <c r="C67" s="25">
        <v>4788885</v>
      </c>
    </row>
    <row r="68" spans="1:4" ht="15" thickBot="1" x14ac:dyDescent="0.4">
      <c r="A68" s="56">
        <v>43</v>
      </c>
      <c r="B68" s="24">
        <v>184.98</v>
      </c>
      <c r="C68" s="25">
        <v>11635173</v>
      </c>
    </row>
    <row r="69" spans="1:4" ht="15" thickBot="1" x14ac:dyDescent="0.4">
      <c r="A69" s="56">
        <v>44</v>
      </c>
      <c r="B69" s="24">
        <v>198.98</v>
      </c>
      <c r="C69" s="25">
        <v>3617668</v>
      </c>
    </row>
    <row r="70" spans="1:4" ht="15" thickBot="1" x14ac:dyDescent="0.4">
      <c r="A70" s="56">
        <v>45</v>
      </c>
      <c r="B70" s="24">
        <v>196.37</v>
      </c>
      <c r="C70" s="25">
        <v>3071260</v>
      </c>
    </row>
    <row r="71" spans="1:4" ht="15" thickBot="1" x14ac:dyDescent="0.4">
      <c r="A71" s="56">
        <v>46</v>
      </c>
      <c r="B71" s="24">
        <v>202.81</v>
      </c>
      <c r="C71" s="25">
        <v>1685450</v>
      </c>
    </row>
    <row r="72" spans="1:4" ht="15" thickBot="1" x14ac:dyDescent="0.4">
      <c r="A72" s="56">
        <v>47</v>
      </c>
      <c r="B72" s="24">
        <v>210.97</v>
      </c>
      <c r="C72" s="25">
        <v>1486927</v>
      </c>
    </row>
    <row r="73" spans="1:4" ht="15" thickBot="1" x14ac:dyDescent="0.4">
      <c r="A73" s="56">
        <v>48</v>
      </c>
      <c r="B73" s="24">
        <v>209.92</v>
      </c>
      <c r="C73" s="25">
        <v>1015262</v>
      </c>
    </row>
    <row r="74" spans="1:4" ht="15" thickBot="1" x14ac:dyDescent="0.4">
      <c r="A74" s="56">
        <v>49</v>
      </c>
      <c r="B74" s="24">
        <v>205.1</v>
      </c>
      <c r="C74" s="25">
        <v>979661</v>
      </c>
    </row>
    <row r="75" spans="1:4" ht="15" thickBot="1" x14ac:dyDescent="0.4">
      <c r="A75" s="56">
        <v>50</v>
      </c>
      <c r="B75" s="24">
        <v>199.78</v>
      </c>
      <c r="C75" s="25">
        <v>843560</v>
      </c>
    </row>
    <row r="76" spans="1:4" ht="15" thickBot="1" x14ac:dyDescent="0.4">
      <c r="A76" s="56">
        <v>51</v>
      </c>
      <c r="B76" s="24">
        <v>217.45</v>
      </c>
      <c r="C76" s="25">
        <v>761999</v>
      </c>
    </row>
    <row r="77" spans="1:4" ht="15" thickBot="1" x14ac:dyDescent="0.4">
      <c r="A77" s="56">
        <v>52</v>
      </c>
      <c r="B77" s="31"/>
      <c r="C77" s="32"/>
    </row>
    <row r="78" spans="1:4" x14ac:dyDescent="0.35">
      <c r="A78" s="66"/>
      <c r="B78" s="63"/>
      <c r="C78" s="67"/>
    </row>
    <row r="79" spans="1:4" x14ac:dyDescent="0.35">
      <c r="A79" s="66"/>
      <c r="B79" s="63"/>
      <c r="C79" s="67"/>
      <c r="D79" s="62"/>
    </row>
    <row r="80" spans="1:4" x14ac:dyDescent="0.35">
      <c r="A80" s="33" t="s">
        <v>79</v>
      </c>
      <c r="B80" s="1"/>
      <c r="C80" s="1"/>
      <c r="D80" s="62"/>
    </row>
    <row r="81" spans="1:20" s="1" customFormat="1" ht="15" thickBot="1" x14ac:dyDescent="0.4">
      <c r="A81" s="2"/>
      <c r="B81" s="2"/>
      <c r="C81" s="2"/>
    </row>
    <row r="82" spans="1:20" ht="15" thickBot="1" x14ac:dyDescent="0.4">
      <c r="A82" s="57" t="s">
        <v>15</v>
      </c>
      <c r="B82" s="58" t="s">
        <v>18</v>
      </c>
      <c r="C82" s="59" t="s">
        <v>19</v>
      </c>
      <c r="D82" s="58" t="s">
        <v>21</v>
      </c>
      <c r="E82" s="58" t="s">
        <v>22</v>
      </c>
      <c r="F82" s="58" t="s">
        <v>23</v>
      </c>
      <c r="G82" s="58" t="s">
        <v>24</v>
      </c>
      <c r="H82" s="59" t="s">
        <v>25</v>
      </c>
      <c r="I82" s="58" t="s">
        <v>26</v>
      </c>
      <c r="J82" s="58" t="s">
        <v>27</v>
      </c>
      <c r="K82" s="58" t="s">
        <v>28</v>
      </c>
      <c r="L82" s="59" t="s">
        <v>49</v>
      </c>
      <c r="M82" s="59" t="s">
        <v>29</v>
      </c>
      <c r="N82" s="58" t="s">
        <v>30</v>
      </c>
      <c r="O82" s="59" t="s">
        <v>31</v>
      </c>
      <c r="P82" s="58" t="s">
        <v>32</v>
      </c>
      <c r="Q82" s="58" t="s">
        <v>33</v>
      </c>
      <c r="R82" s="59" t="s">
        <v>36</v>
      </c>
      <c r="S82" s="59" t="s">
        <v>60</v>
      </c>
      <c r="T82" s="59" t="s">
        <v>61</v>
      </c>
    </row>
    <row r="83" spans="1:20" ht="15" thickBot="1" x14ac:dyDescent="0.4">
      <c r="A83" s="60">
        <v>1</v>
      </c>
      <c r="B83" s="38">
        <v>185.6</v>
      </c>
      <c r="C83" s="39">
        <v>190.20000000000002</v>
      </c>
      <c r="D83" s="38"/>
      <c r="E83" s="38">
        <v>235</v>
      </c>
      <c r="F83" s="38">
        <v>230.04444444444445</v>
      </c>
      <c r="G83" s="38"/>
      <c r="H83" s="40"/>
      <c r="I83" s="38">
        <v>238.75</v>
      </c>
      <c r="J83" s="38"/>
      <c r="K83" s="38">
        <v>160.30000000000001</v>
      </c>
      <c r="L83" s="39">
        <v>220</v>
      </c>
      <c r="M83" s="39"/>
      <c r="N83" s="38">
        <v>226.5</v>
      </c>
      <c r="O83" s="39">
        <v>180.20250000000001</v>
      </c>
      <c r="P83" s="38">
        <v>176.82</v>
      </c>
      <c r="Q83" s="38"/>
      <c r="R83" s="71">
        <v>302.51410714285709</v>
      </c>
      <c r="S83" s="71">
        <f>MAX(B83:Q83)</f>
        <v>238.75</v>
      </c>
      <c r="T83" s="71">
        <f>MIN(B83:Q83)</f>
        <v>160.30000000000001</v>
      </c>
    </row>
    <row r="84" spans="1:20" ht="15" thickBot="1" x14ac:dyDescent="0.4">
      <c r="A84" s="60">
        <v>2</v>
      </c>
      <c r="B84" s="38">
        <v>179.9</v>
      </c>
      <c r="C84" s="39">
        <v>188.15400000000002</v>
      </c>
      <c r="D84" s="38">
        <v>213.66666666666666</v>
      </c>
      <c r="E84" s="38">
        <v>207.5</v>
      </c>
      <c r="F84" s="38">
        <v>229.66666666666666</v>
      </c>
      <c r="G84" s="38">
        <v>198.58</v>
      </c>
      <c r="H84" s="40"/>
      <c r="I84" s="38">
        <v>218.18</v>
      </c>
      <c r="J84" s="38"/>
      <c r="K84" s="38">
        <v>160.86500000000001</v>
      </c>
      <c r="L84" s="39">
        <v>218</v>
      </c>
      <c r="M84" s="39">
        <v>172</v>
      </c>
      <c r="N84" s="38">
        <v>223.5</v>
      </c>
      <c r="O84" s="39">
        <v>173.55500000000001</v>
      </c>
      <c r="P84" s="38">
        <v>180.1</v>
      </c>
      <c r="Q84" s="38">
        <v>145.57</v>
      </c>
      <c r="R84" s="71">
        <v>299.96314814814815</v>
      </c>
      <c r="S84" s="71">
        <f t="shared" ref="S84:S134" si="0">MAX(B84:Q84)</f>
        <v>229.66666666666666</v>
      </c>
      <c r="T84" s="71">
        <f t="shared" ref="T84:T134" si="1">MIN(B84:Q84)</f>
        <v>145.57</v>
      </c>
    </row>
    <row r="85" spans="1:20" ht="15" thickBot="1" x14ac:dyDescent="0.4">
      <c r="A85" s="60">
        <v>3</v>
      </c>
      <c r="B85" s="38">
        <v>179.9</v>
      </c>
      <c r="C85" s="39">
        <v>185.6</v>
      </c>
      <c r="D85" s="38">
        <v>213</v>
      </c>
      <c r="E85" s="38">
        <v>235</v>
      </c>
      <c r="F85" s="38">
        <v>226.19333333333333</v>
      </c>
      <c r="G85" s="38">
        <v>196.58</v>
      </c>
      <c r="H85" s="40">
        <v>163.05000000000001</v>
      </c>
      <c r="I85" s="38">
        <v>215.38888888888889</v>
      </c>
      <c r="J85" s="38"/>
      <c r="K85" s="38">
        <v>156.67666666666665</v>
      </c>
      <c r="L85" s="39">
        <v>212</v>
      </c>
      <c r="M85" s="39">
        <v>172</v>
      </c>
      <c r="N85" s="38">
        <v>222.5</v>
      </c>
      <c r="O85" s="39">
        <v>177.655</v>
      </c>
      <c r="P85" s="38">
        <v>186.96</v>
      </c>
      <c r="Q85" s="38">
        <v>279.64</v>
      </c>
      <c r="R85" s="71">
        <v>294.02925925925933</v>
      </c>
      <c r="S85" s="71">
        <f t="shared" si="0"/>
        <v>279.64</v>
      </c>
      <c r="T85" s="71">
        <f t="shared" si="1"/>
        <v>156.67666666666665</v>
      </c>
    </row>
    <row r="86" spans="1:20" ht="15" thickBot="1" x14ac:dyDescent="0.4">
      <c r="A86" s="60">
        <v>4</v>
      </c>
      <c r="B86" s="38">
        <v>171.7</v>
      </c>
      <c r="C86" s="39">
        <v>183.55599999999998</v>
      </c>
      <c r="D86" s="38">
        <v>209.83333333333334</v>
      </c>
      <c r="E86" s="38">
        <v>235</v>
      </c>
      <c r="F86" s="38">
        <v>223.48666666666668</v>
      </c>
      <c r="G86" s="38">
        <v>195.58</v>
      </c>
      <c r="H86" s="40">
        <v>164.7</v>
      </c>
      <c r="I86" s="38">
        <v>214.12222222222221</v>
      </c>
      <c r="J86" s="38"/>
      <c r="K86" s="38">
        <v>151.505</v>
      </c>
      <c r="L86" s="39">
        <v>207</v>
      </c>
      <c r="M86" s="39">
        <v>170.5</v>
      </c>
      <c r="N86" s="38">
        <v>222.5</v>
      </c>
      <c r="O86" s="39">
        <v>173.79749999999999</v>
      </c>
      <c r="P86" s="38">
        <v>177.09</v>
      </c>
      <c r="Q86" s="38">
        <v>157.81</v>
      </c>
      <c r="R86" s="71">
        <v>294.95904761904757</v>
      </c>
      <c r="S86" s="71">
        <f t="shared" si="0"/>
        <v>235</v>
      </c>
      <c r="T86" s="71">
        <f t="shared" si="1"/>
        <v>151.505</v>
      </c>
    </row>
    <row r="87" spans="1:20" ht="15" thickBot="1" x14ac:dyDescent="0.4">
      <c r="A87" s="60">
        <v>5</v>
      </c>
      <c r="B87" s="38">
        <v>164.7</v>
      </c>
      <c r="C87" s="39">
        <v>180.99600000000001</v>
      </c>
      <c r="D87" s="38">
        <v>195.75</v>
      </c>
      <c r="E87" s="38">
        <v>235</v>
      </c>
      <c r="F87" s="38">
        <v>219.91249999999997</v>
      </c>
      <c r="G87" s="38">
        <v>195.58</v>
      </c>
      <c r="H87" s="40">
        <v>169.8</v>
      </c>
      <c r="I87" s="38">
        <v>212.81</v>
      </c>
      <c r="J87" s="38"/>
      <c r="K87" s="38">
        <v>154.1825</v>
      </c>
      <c r="L87" s="39">
        <v>205</v>
      </c>
      <c r="M87" s="39"/>
      <c r="N87" s="38">
        <v>220</v>
      </c>
      <c r="O87" s="39">
        <v>167.7</v>
      </c>
      <c r="P87" s="38">
        <v>181.09</v>
      </c>
      <c r="Q87" s="38">
        <v>137.43</v>
      </c>
      <c r="R87" s="71">
        <v>291.44684523809525</v>
      </c>
      <c r="S87" s="71">
        <f t="shared" si="0"/>
        <v>235</v>
      </c>
      <c r="T87" s="71">
        <f t="shared" si="1"/>
        <v>137.43</v>
      </c>
    </row>
    <row r="88" spans="1:20" ht="15" thickBot="1" x14ac:dyDescent="0.4">
      <c r="A88" s="60">
        <v>6</v>
      </c>
      <c r="B88" s="38">
        <v>164.7</v>
      </c>
      <c r="C88" s="39">
        <v>180.48599999999999</v>
      </c>
      <c r="D88" s="38">
        <v>203.5</v>
      </c>
      <c r="E88" s="38"/>
      <c r="F88" s="38">
        <v>217.33749999999998</v>
      </c>
      <c r="G88" s="38">
        <v>196.51</v>
      </c>
      <c r="H88" s="40">
        <v>158.55000000000001</v>
      </c>
      <c r="I88" s="38">
        <v>211.01</v>
      </c>
      <c r="J88" s="38"/>
      <c r="K88" s="38">
        <v>154.09</v>
      </c>
      <c r="L88" s="39">
        <v>202</v>
      </c>
      <c r="M88" s="39"/>
      <c r="N88" s="38">
        <v>210</v>
      </c>
      <c r="O88" s="39">
        <v>173.83749999999998</v>
      </c>
      <c r="P88" s="38">
        <v>178.29</v>
      </c>
      <c r="Q88" s="38">
        <v>157.97999999999999</v>
      </c>
      <c r="R88" s="71">
        <v>289.35486666666668</v>
      </c>
      <c r="S88" s="71">
        <f t="shared" si="0"/>
        <v>217.33749999999998</v>
      </c>
      <c r="T88" s="71">
        <f t="shared" si="1"/>
        <v>154.09</v>
      </c>
    </row>
    <row r="89" spans="1:20" ht="15" thickBot="1" x14ac:dyDescent="0.4">
      <c r="A89" s="60">
        <v>7</v>
      </c>
      <c r="B89" s="38">
        <v>164.7</v>
      </c>
      <c r="C89" s="39">
        <v>179.976</v>
      </c>
      <c r="D89" s="38">
        <v>201.75</v>
      </c>
      <c r="E89" s="38">
        <v>235</v>
      </c>
      <c r="F89" s="38">
        <v>213.9425</v>
      </c>
      <c r="G89" s="38">
        <v>182.26</v>
      </c>
      <c r="H89" s="40">
        <v>166.65</v>
      </c>
      <c r="I89" s="38">
        <v>208.41</v>
      </c>
      <c r="J89" s="38"/>
      <c r="K89" s="38">
        <v>152.09333333333333</v>
      </c>
      <c r="L89" s="39">
        <v>198</v>
      </c>
      <c r="M89" s="39">
        <v>164</v>
      </c>
      <c r="N89" s="38">
        <v>201</v>
      </c>
      <c r="O89" s="39">
        <v>158.61666666666667</v>
      </c>
      <c r="P89" s="38">
        <v>180.35</v>
      </c>
      <c r="Q89" s="38"/>
      <c r="R89" s="71">
        <v>293.77946428571425</v>
      </c>
      <c r="S89" s="71">
        <f t="shared" si="0"/>
        <v>235</v>
      </c>
      <c r="T89" s="71">
        <f t="shared" si="1"/>
        <v>152.09333333333333</v>
      </c>
    </row>
    <row r="90" spans="1:20" ht="15" thickBot="1" x14ac:dyDescent="0.4">
      <c r="A90" s="60">
        <v>8</v>
      </c>
      <c r="B90" s="38">
        <v>155.80000000000001</v>
      </c>
      <c r="C90" s="39">
        <v>181.50800000000001</v>
      </c>
      <c r="D90" s="38">
        <v>186.66666666666666</v>
      </c>
      <c r="E90" s="38">
        <v>207.5</v>
      </c>
      <c r="F90" s="38">
        <v>211.3175</v>
      </c>
      <c r="G90" s="38">
        <v>178.315</v>
      </c>
      <c r="H90" s="40">
        <v>164.15</v>
      </c>
      <c r="I90" s="38">
        <v>204.70999999999998</v>
      </c>
      <c r="J90" s="38"/>
      <c r="K90" s="38">
        <v>148.33666666666667</v>
      </c>
      <c r="L90" s="39">
        <v>191.5</v>
      </c>
      <c r="M90" s="39"/>
      <c r="N90" s="38">
        <v>200</v>
      </c>
      <c r="O90" s="39">
        <v>170.46500000000003</v>
      </c>
      <c r="P90" s="38">
        <v>170.77</v>
      </c>
      <c r="Q90" s="38">
        <v>149.66999999999999</v>
      </c>
      <c r="R90" s="71">
        <v>286.76510416666667</v>
      </c>
      <c r="S90" s="71">
        <f t="shared" si="0"/>
        <v>211.3175</v>
      </c>
      <c r="T90" s="71">
        <f t="shared" si="1"/>
        <v>148.33666666666667</v>
      </c>
    </row>
    <row r="91" spans="1:20" ht="15" thickBot="1" x14ac:dyDescent="0.4">
      <c r="A91" s="60">
        <v>9</v>
      </c>
      <c r="B91" s="38">
        <v>155.80000000000001</v>
      </c>
      <c r="C91" s="39">
        <v>180.99799999999999</v>
      </c>
      <c r="D91" s="38">
        <v>193.16666666666666</v>
      </c>
      <c r="E91" s="38">
        <v>235</v>
      </c>
      <c r="F91" s="38">
        <v>207.4</v>
      </c>
      <c r="G91" s="38">
        <v>176.69</v>
      </c>
      <c r="H91" s="40">
        <v>165.3</v>
      </c>
      <c r="I91" s="38">
        <v>201.51</v>
      </c>
      <c r="J91" s="38"/>
      <c r="K91" s="38">
        <v>146.86666666666667</v>
      </c>
      <c r="L91" s="39">
        <v>193</v>
      </c>
      <c r="M91" s="39"/>
      <c r="N91" s="38">
        <v>203</v>
      </c>
      <c r="O91" s="39">
        <v>177.10500000000002</v>
      </c>
      <c r="P91" s="38">
        <v>164.54</v>
      </c>
      <c r="Q91" s="38"/>
      <c r="R91" s="71">
        <v>291.77866666666671</v>
      </c>
      <c r="S91" s="71">
        <f t="shared" si="0"/>
        <v>235</v>
      </c>
      <c r="T91" s="71">
        <f t="shared" si="1"/>
        <v>146.86666666666667</v>
      </c>
    </row>
    <row r="92" spans="1:20" ht="15" thickBot="1" x14ac:dyDescent="0.4">
      <c r="A92" s="60">
        <v>10</v>
      </c>
      <c r="B92" s="38">
        <v>147.5</v>
      </c>
      <c r="C92" s="39">
        <v>184.92</v>
      </c>
      <c r="D92" s="38">
        <v>194</v>
      </c>
      <c r="E92" s="38">
        <v>235</v>
      </c>
      <c r="F92" s="38">
        <v>206.9</v>
      </c>
      <c r="G92" s="38">
        <v>177.19</v>
      </c>
      <c r="H92" s="40">
        <v>166.8</v>
      </c>
      <c r="I92" s="38">
        <v>199.51</v>
      </c>
      <c r="J92" s="38"/>
      <c r="K92" s="38">
        <v>147.12</v>
      </c>
      <c r="L92" s="39">
        <v>192.5</v>
      </c>
      <c r="M92" s="39">
        <v>164.25</v>
      </c>
      <c r="N92" s="38">
        <v>203</v>
      </c>
      <c r="O92" s="39">
        <v>181.68</v>
      </c>
      <c r="P92" s="38">
        <v>150.59</v>
      </c>
      <c r="Q92" s="38"/>
      <c r="R92" s="71">
        <v>282.1979365079365</v>
      </c>
      <c r="S92" s="71">
        <f t="shared" si="0"/>
        <v>235</v>
      </c>
      <c r="T92" s="71">
        <f t="shared" si="1"/>
        <v>147.12</v>
      </c>
    </row>
    <row r="93" spans="1:20" ht="15" thickBot="1" x14ac:dyDescent="0.4">
      <c r="A93" s="60">
        <v>11</v>
      </c>
      <c r="B93" s="38">
        <v>147.4</v>
      </c>
      <c r="C93" s="39">
        <v>170.77199999999999</v>
      </c>
      <c r="D93" s="38">
        <v>196.5</v>
      </c>
      <c r="E93" s="38">
        <v>230</v>
      </c>
      <c r="F93" s="38">
        <v>206.2</v>
      </c>
      <c r="G93" s="38">
        <v>178.44</v>
      </c>
      <c r="H93" s="40">
        <v>157.15</v>
      </c>
      <c r="I93" s="38">
        <v>201.06666666666666</v>
      </c>
      <c r="J93" s="38">
        <v>169</v>
      </c>
      <c r="K93" s="38">
        <v>144.5675</v>
      </c>
      <c r="L93" s="39"/>
      <c r="M93" s="39"/>
      <c r="N93" s="38">
        <v>207</v>
      </c>
      <c r="O93" s="39">
        <v>155.83666666666667</v>
      </c>
      <c r="P93" s="38">
        <v>181.54</v>
      </c>
      <c r="Q93" s="38">
        <v>154.1</v>
      </c>
      <c r="R93" s="71">
        <v>275.66677380952382</v>
      </c>
      <c r="S93" s="71">
        <f t="shared" si="0"/>
        <v>230</v>
      </c>
      <c r="T93" s="71">
        <f t="shared" si="1"/>
        <v>144.5675</v>
      </c>
    </row>
    <row r="94" spans="1:20" ht="15" thickBot="1" x14ac:dyDescent="0.4">
      <c r="A94" s="60">
        <v>12</v>
      </c>
      <c r="B94" s="38">
        <v>152</v>
      </c>
      <c r="C94" s="39">
        <v>170.26000000000002</v>
      </c>
      <c r="D94" s="38">
        <v>192.83333333333334</v>
      </c>
      <c r="E94" s="38">
        <v>230</v>
      </c>
      <c r="F94" s="38">
        <v>210.63499999999999</v>
      </c>
      <c r="G94" s="38">
        <v>188.94</v>
      </c>
      <c r="H94" s="40">
        <v>162.85000000000002</v>
      </c>
      <c r="I94" s="38">
        <v>204.17777777777778</v>
      </c>
      <c r="J94" s="38"/>
      <c r="K94" s="38">
        <v>151.60666666666668</v>
      </c>
      <c r="L94" s="39">
        <v>203.5</v>
      </c>
      <c r="M94" s="39">
        <v>177.5</v>
      </c>
      <c r="N94" s="38">
        <v>207</v>
      </c>
      <c r="O94" s="39">
        <v>164.84</v>
      </c>
      <c r="P94" s="38">
        <v>181.02</v>
      </c>
      <c r="Q94" s="38">
        <v>154.72</v>
      </c>
      <c r="R94" s="71">
        <v>270.16994017094015</v>
      </c>
      <c r="S94" s="71">
        <f t="shared" si="0"/>
        <v>230</v>
      </c>
      <c r="T94" s="71">
        <f t="shared" si="1"/>
        <v>151.60666666666668</v>
      </c>
    </row>
    <row r="95" spans="1:20" ht="15" thickBot="1" x14ac:dyDescent="0.4">
      <c r="A95" s="60">
        <v>13</v>
      </c>
      <c r="B95" s="38">
        <v>152</v>
      </c>
      <c r="C95" s="39">
        <v>170.77199999999999</v>
      </c>
      <c r="D95" s="38">
        <v>205.66666666666666</v>
      </c>
      <c r="E95" s="38">
        <v>230</v>
      </c>
      <c r="F95" s="38">
        <v>215</v>
      </c>
      <c r="G95" s="38">
        <v>196.69</v>
      </c>
      <c r="H95" s="40">
        <v>168.25</v>
      </c>
      <c r="I95" s="38">
        <v>209.62222222222221</v>
      </c>
      <c r="J95" s="38"/>
      <c r="K95" s="38">
        <v>151.99333333333334</v>
      </c>
      <c r="L95" s="39">
        <v>210</v>
      </c>
      <c r="M95" s="39"/>
      <c r="N95" s="38">
        <v>215</v>
      </c>
      <c r="O95" s="39">
        <v>180.79750000000001</v>
      </c>
      <c r="P95" s="38">
        <v>174.75</v>
      </c>
      <c r="Q95" s="38">
        <v>137.33000000000001</v>
      </c>
      <c r="R95" s="71">
        <v>260.97864682539682</v>
      </c>
      <c r="S95" s="71">
        <f t="shared" si="0"/>
        <v>230</v>
      </c>
      <c r="T95" s="71">
        <f t="shared" si="1"/>
        <v>137.33000000000001</v>
      </c>
    </row>
    <row r="96" spans="1:20" ht="15" thickBot="1" x14ac:dyDescent="0.4">
      <c r="A96" s="60">
        <v>14</v>
      </c>
      <c r="B96" s="38">
        <v>152</v>
      </c>
      <c r="C96" s="39">
        <v>168.72800000000001</v>
      </c>
      <c r="D96" s="38">
        <v>214.125</v>
      </c>
      <c r="E96" s="38">
        <v>230</v>
      </c>
      <c r="F96" s="38">
        <v>216.3</v>
      </c>
      <c r="G96" s="38">
        <v>196.44</v>
      </c>
      <c r="H96" s="40">
        <v>172.25</v>
      </c>
      <c r="I96" s="38">
        <v>211.2</v>
      </c>
      <c r="J96" s="38"/>
      <c r="K96" s="38">
        <v>149.92499999999998</v>
      </c>
      <c r="L96" s="39">
        <v>212</v>
      </c>
      <c r="M96" s="39"/>
      <c r="N96" s="38">
        <v>209</v>
      </c>
      <c r="O96" s="39">
        <v>169.67</v>
      </c>
      <c r="P96" s="38">
        <v>170</v>
      </c>
      <c r="Q96" s="38"/>
      <c r="R96" s="71">
        <v>269.13355158730155</v>
      </c>
      <c r="S96" s="71">
        <f t="shared" si="0"/>
        <v>230</v>
      </c>
      <c r="T96" s="71">
        <f t="shared" si="1"/>
        <v>149.92499999999998</v>
      </c>
    </row>
    <row r="97" spans="1:20" ht="15" thickBot="1" x14ac:dyDescent="0.4">
      <c r="A97" s="60">
        <v>15</v>
      </c>
      <c r="B97" s="38">
        <v>167.25</v>
      </c>
      <c r="C97" s="39">
        <v>166.684</v>
      </c>
      <c r="D97" s="38">
        <v>210.25</v>
      </c>
      <c r="E97" s="38">
        <v>230</v>
      </c>
      <c r="F97" s="38">
        <v>215.2</v>
      </c>
      <c r="G97" s="38">
        <v>194.67000000000002</v>
      </c>
      <c r="H97" s="40">
        <v>163.55000000000001</v>
      </c>
      <c r="I97" s="38">
        <v>208.73333333333332</v>
      </c>
      <c r="J97" s="38"/>
      <c r="K97" s="38">
        <v>156.16666666666666</v>
      </c>
      <c r="L97" s="39">
        <v>208.5</v>
      </c>
      <c r="M97" s="39"/>
      <c r="N97" s="38">
        <v>212</v>
      </c>
      <c r="O97" s="39">
        <v>161.83249999999998</v>
      </c>
      <c r="P97" s="38">
        <v>191.29</v>
      </c>
      <c r="Q97" s="38"/>
      <c r="R97" s="71">
        <v>262.80138888888888</v>
      </c>
      <c r="S97" s="71">
        <f t="shared" si="0"/>
        <v>230</v>
      </c>
      <c r="T97" s="71">
        <f t="shared" si="1"/>
        <v>156.16666666666666</v>
      </c>
    </row>
    <row r="98" spans="1:20" ht="15" thickBot="1" x14ac:dyDescent="0.4">
      <c r="A98" s="60">
        <v>16</v>
      </c>
      <c r="B98" s="38">
        <v>167.25</v>
      </c>
      <c r="C98" s="39">
        <v>168.21800000000002</v>
      </c>
      <c r="D98" s="38">
        <v>216.5</v>
      </c>
      <c r="E98" s="38">
        <v>220</v>
      </c>
      <c r="F98" s="38">
        <v>214.92500000000001</v>
      </c>
      <c r="G98" s="38">
        <v>196.37</v>
      </c>
      <c r="H98" s="40">
        <v>174</v>
      </c>
      <c r="I98" s="38">
        <v>208.51111111111109</v>
      </c>
      <c r="J98" s="38"/>
      <c r="K98" s="38">
        <v>156.83500000000001</v>
      </c>
      <c r="L98" s="39">
        <v>208.5</v>
      </c>
      <c r="M98" s="39">
        <v>173.75</v>
      </c>
      <c r="N98" s="38">
        <v>213</v>
      </c>
      <c r="O98" s="39">
        <v>172.4025</v>
      </c>
      <c r="P98" s="38">
        <v>184.4</v>
      </c>
      <c r="Q98" s="38">
        <v>163.52000000000001</v>
      </c>
      <c r="R98" s="71">
        <v>253.14741269841267</v>
      </c>
      <c r="S98" s="71">
        <f t="shared" si="0"/>
        <v>220</v>
      </c>
      <c r="T98" s="71">
        <f t="shared" si="1"/>
        <v>156.83500000000001</v>
      </c>
    </row>
    <row r="99" spans="1:20" ht="15" thickBot="1" x14ac:dyDescent="0.4">
      <c r="A99" s="60">
        <v>17</v>
      </c>
      <c r="B99" s="38"/>
      <c r="C99" s="39">
        <v>172.81800000000001</v>
      </c>
      <c r="D99" s="38">
        <v>217.5</v>
      </c>
      <c r="E99" s="38"/>
      <c r="F99" s="38">
        <v>218.17500000000001</v>
      </c>
      <c r="G99" s="38">
        <v>211.37</v>
      </c>
      <c r="H99" s="40">
        <v>169.2</v>
      </c>
      <c r="I99" s="38">
        <v>209.82499999999999</v>
      </c>
      <c r="J99" s="38"/>
      <c r="K99" s="38">
        <v>160.60999999999999</v>
      </c>
      <c r="L99" s="39">
        <v>216</v>
      </c>
      <c r="M99" s="39"/>
      <c r="N99" s="38">
        <v>216</v>
      </c>
      <c r="O99" s="39">
        <v>164.08250000000001</v>
      </c>
      <c r="P99" s="38">
        <v>178.76</v>
      </c>
      <c r="Q99" s="38"/>
      <c r="R99" s="71">
        <v>251.23370578231291</v>
      </c>
      <c r="S99" s="71">
        <f t="shared" si="0"/>
        <v>218.17500000000001</v>
      </c>
      <c r="T99" s="71">
        <f t="shared" si="1"/>
        <v>160.60999999999999</v>
      </c>
    </row>
    <row r="100" spans="1:20" ht="15" thickBot="1" x14ac:dyDescent="0.4">
      <c r="A100" s="60">
        <v>18</v>
      </c>
      <c r="B100" s="38">
        <v>169</v>
      </c>
      <c r="C100" s="39">
        <v>171.28399999999996</v>
      </c>
      <c r="D100" s="38">
        <v>222.25</v>
      </c>
      <c r="E100" s="38"/>
      <c r="F100" s="38">
        <v>220</v>
      </c>
      <c r="G100" s="38">
        <v>205.37</v>
      </c>
      <c r="H100" s="40">
        <v>162.89999999999998</v>
      </c>
      <c r="I100" s="38">
        <v>213.32499999999999</v>
      </c>
      <c r="J100" s="38"/>
      <c r="K100" s="38">
        <v>163.53666666666666</v>
      </c>
      <c r="L100" s="39">
        <v>214</v>
      </c>
      <c r="M100" s="39">
        <v>184.5</v>
      </c>
      <c r="N100" s="38">
        <v>216</v>
      </c>
      <c r="O100" s="39">
        <v>162.64666666666665</v>
      </c>
      <c r="P100" s="38">
        <v>174.75</v>
      </c>
      <c r="Q100" s="38"/>
      <c r="R100" s="71">
        <v>246.78779914529912</v>
      </c>
      <c r="S100" s="71">
        <f t="shared" si="0"/>
        <v>222.25</v>
      </c>
      <c r="T100" s="71">
        <f t="shared" si="1"/>
        <v>162.64666666666665</v>
      </c>
    </row>
    <row r="101" spans="1:20" ht="15" thickBot="1" x14ac:dyDescent="0.4">
      <c r="A101" s="60">
        <v>19</v>
      </c>
      <c r="B101" s="38">
        <v>177.2</v>
      </c>
      <c r="C101" s="39">
        <v>172.30799999999996</v>
      </c>
      <c r="D101" s="38">
        <v>223.5</v>
      </c>
      <c r="E101" s="38">
        <v>215</v>
      </c>
      <c r="F101" s="38">
        <v>224.67750000000001</v>
      </c>
      <c r="G101" s="38">
        <v>212.3</v>
      </c>
      <c r="H101" s="40">
        <v>177.89999999999998</v>
      </c>
      <c r="I101" s="38">
        <v>215.34444444444443</v>
      </c>
      <c r="J101" s="38"/>
      <c r="K101" s="38">
        <v>169.92999999999998</v>
      </c>
      <c r="L101" s="39">
        <v>224</v>
      </c>
      <c r="M101" s="39"/>
      <c r="N101" s="38"/>
      <c r="O101" s="39">
        <v>166.79250000000002</v>
      </c>
      <c r="P101" s="38">
        <v>178.49</v>
      </c>
      <c r="Q101" s="38"/>
      <c r="R101" s="71">
        <v>240.85673076923078</v>
      </c>
      <c r="S101" s="71">
        <f t="shared" si="0"/>
        <v>224.67750000000001</v>
      </c>
      <c r="T101" s="71">
        <f t="shared" si="1"/>
        <v>166.79250000000002</v>
      </c>
    </row>
    <row r="102" spans="1:20" ht="15" thickBot="1" x14ac:dyDescent="0.4">
      <c r="A102" s="60">
        <v>20</v>
      </c>
      <c r="B102" s="38">
        <v>177.2</v>
      </c>
      <c r="C102" s="39">
        <v>179.464</v>
      </c>
      <c r="D102" s="38">
        <v>230.83333333333334</v>
      </c>
      <c r="E102" s="38">
        <v>210</v>
      </c>
      <c r="F102" s="38">
        <v>229.10000000000002</v>
      </c>
      <c r="G102" s="38">
        <v>217.3</v>
      </c>
      <c r="H102" s="40">
        <v>170.25</v>
      </c>
      <c r="I102" s="38">
        <v>223.56666666666666</v>
      </c>
      <c r="J102" s="38"/>
      <c r="K102" s="38">
        <v>178.38333333333333</v>
      </c>
      <c r="L102" s="39">
        <v>225</v>
      </c>
      <c r="M102" s="39">
        <v>186.5</v>
      </c>
      <c r="N102" s="38">
        <v>227</v>
      </c>
      <c r="O102" s="39">
        <v>168.57249999999999</v>
      </c>
      <c r="P102" s="38">
        <v>181.63</v>
      </c>
      <c r="Q102" s="38"/>
      <c r="R102" s="71">
        <v>240.40966269841269</v>
      </c>
      <c r="S102" s="71">
        <f t="shared" si="0"/>
        <v>230.83333333333334</v>
      </c>
      <c r="T102" s="71">
        <f t="shared" si="1"/>
        <v>168.57249999999999</v>
      </c>
    </row>
    <row r="103" spans="1:20" ht="15" thickBot="1" x14ac:dyDescent="0.4">
      <c r="A103" s="60">
        <v>21</v>
      </c>
      <c r="B103" s="38">
        <v>191.75</v>
      </c>
      <c r="C103" s="39">
        <v>179.464</v>
      </c>
      <c r="D103" s="38">
        <v>222.5</v>
      </c>
      <c r="E103" s="38"/>
      <c r="F103" s="38">
        <v>231.47500000000002</v>
      </c>
      <c r="G103" s="38">
        <v>221.3</v>
      </c>
      <c r="H103" s="40">
        <v>173.6</v>
      </c>
      <c r="I103" s="38">
        <v>227.56666666666666</v>
      </c>
      <c r="J103" s="38"/>
      <c r="K103" s="38">
        <v>189.75666666666666</v>
      </c>
      <c r="L103" s="39">
        <v>227</v>
      </c>
      <c r="M103" s="39">
        <v>186</v>
      </c>
      <c r="N103" s="38">
        <v>227</v>
      </c>
      <c r="O103" s="39">
        <v>171.33</v>
      </c>
      <c r="P103" s="38">
        <v>183.09</v>
      </c>
      <c r="Q103" s="38"/>
      <c r="R103" s="71">
        <v>235.21525</v>
      </c>
      <c r="S103" s="71">
        <f t="shared" si="0"/>
        <v>231.47500000000002</v>
      </c>
      <c r="T103" s="71">
        <f t="shared" si="1"/>
        <v>171.33</v>
      </c>
    </row>
    <row r="104" spans="1:20" ht="15" thickBot="1" x14ac:dyDescent="0.4">
      <c r="A104" s="60">
        <v>22</v>
      </c>
      <c r="B104" s="38">
        <v>196.2</v>
      </c>
      <c r="C104" s="39">
        <v>175.88600000000002</v>
      </c>
      <c r="D104" s="38">
        <v>220</v>
      </c>
      <c r="E104" s="38">
        <v>210</v>
      </c>
      <c r="F104" s="38">
        <v>231.47500000000002</v>
      </c>
      <c r="G104" s="38">
        <v>225.8</v>
      </c>
      <c r="H104" s="40">
        <v>174.8</v>
      </c>
      <c r="I104" s="38">
        <v>231.23333333333332</v>
      </c>
      <c r="J104" s="38"/>
      <c r="K104" s="38">
        <v>183.18</v>
      </c>
      <c r="L104" s="39">
        <v>230.5</v>
      </c>
      <c r="M104" s="39">
        <v>195</v>
      </c>
      <c r="N104" s="38">
        <v>228</v>
      </c>
      <c r="O104" s="39">
        <v>179.35750000000002</v>
      </c>
      <c r="P104" s="38">
        <v>185.83</v>
      </c>
      <c r="Q104" s="38"/>
      <c r="R104" s="71">
        <v>228.66684183673468</v>
      </c>
      <c r="S104" s="71">
        <f t="shared" si="0"/>
        <v>231.47500000000002</v>
      </c>
      <c r="T104" s="71">
        <f t="shared" si="1"/>
        <v>174.8</v>
      </c>
    </row>
    <row r="105" spans="1:20" ht="15" thickBot="1" x14ac:dyDescent="0.4">
      <c r="A105" s="60">
        <v>23</v>
      </c>
      <c r="B105" s="38">
        <v>196.2</v>
      </c>
      <c r="C105" s="39">
        <v>177.42000000000002</v>
      </c>
      <c r="D105" s="38">
        <v>225</v>
      </c>
      <c r="E105" s="38">
        <v>210</v>
      </c>
      <c r="F105" s="38">
        <v>231</v>
      </c>
      <c r="G105" s="38">
        <v>225.73</v>
      </c>
      <c r="H105" s="40">
        <v>181</v>
      </c>
      <c r="I105" s="38">
        <v>231.34444444444443</v>
      </c>
      <c r="J105" s="38"/>
      <c r="K105" s="38">
        <v>188.14250000000001</v>
      </c>
      <c r="L105" s="39">
        <v>228</v>
      </c>
      <c r="M105" s="39">
        <v>195</v>
      </c>
      <c r="N105" s="38">
        <v>228</v>
      </c>
      <c r="O105" s="39">
        <v>170.82</v>
      </c>
      <c r="P105" s="38">
        <v>186.6</v>
      </c>
      <c r="Q105" s="38">
        <v>175.73</v>
      </c>
      <c r="R105" s="71">
        <v>231.13386904761904</v>
      </c>
      <c r="S105" s="71">
        <f t="shared" si="0"/>
        <v>231.34444444444443</v>
      </c>
      <c r="T105" s="71">
        <f t="shared" si="1"/>
        <v>170.82</v>
      </c>
    </row>
    <row r="106" spans="1:20" ht="15" thickBot="1" x14ac:dyDescent="0.4">
      <c r="A106" s="60">
        <v>24</v>
      </c>
      <c r="B106" s="38">
        <v>186.37</v>
      </c>
      <c r="C106" s="39">
        <v>181.51</v>
      </c>
      <c r="D106" s="38">
        <v>237.5</v>
      </c>
      <c r="E106" s="38">
        <v>210</v>
      </c>
      <c r="F106" s="38">
        <v>229.20000000000002</v>
      </c>
      <c r="G106" s="38">
        <v>219.23</v>
      </c>
      <c r="H106" s="40">
        <v>180.65</v>
      </c>
      <c r="I106" s="38">
        <v>228.78888888888889</v>
      </c>
      <c r="J106" s="38"/>
      <c r="K106" s="38">
        <v>181.26249999999999</v>
      </c>
      <c r="L106" s="39">
        <v>219</v>
      </c>
      <c r="M106" s="39"/>
      <c r="N106" s="38">
        <v>221</v>
      </c>
      <c r="O106" s="39">
        <v>182.14</v>
      </c>
      <c r="P106" s="38">
        <v>194.18</v>
      </c>
      <c r="Q106" s="38"/>
      <c r="R106" s="71">
        <v>231.09212301587303</v>
      </c>
      <c r="S106" s="71">
        <f t="shared" si="0"/>
        <v>237.5</v>
      </c>
      <c r="T106" s="71">
        <f t="shared" si="1"/>
        <v>180.65</v>
      </c>
    </row>
    <row r="107" spans="1:20" ht="15" thickBot="1" x14ac:dyDescent="0.4">
      <c r="A107" s="60">
        <v>25</v>
      </c>
      <c r="B107" s="38">
        <v>186.37</v>
      </c>
      <c r="C107" s="39">
        <v>181.51</v>
      </c>
      <c r="D107" s="38">
        <v>219</v>
      </c>
      <c r="E107" s="38">
        <v>210</v>
      </c>
      <c r="F107" s="38">
        <v>227.72499999999999</v>
      </c>
      <c r="G107" s="38">
        <v>209.73</v>
      </c>
      <c r="H107" s="40">
        <v>185.9</v>
      </c>
      <c r="I107" s="38">
        <v>226.63749999999999</v>
      </c>
      <c r="J107" s="38"/>
      <c r="K107" s="38">
        <v>179.77333333333331</v>
      </c>
      <c r="L107" s="39">
        <v>214</v>
      </c>
      <c r="M107" s="39">
        <v>195</v>
      </c>
      <c r="N107" s="38">
        <v>220</v>
      </c>
      <c r="O107" s="39">
        <v>188.01750000000001</v>
      </c>
      <c r="P107" s="38">
        <v>192.88</v>
      </c>
      <c r="Q107" s="38"/>
      <c r="R107" s="71">
        <v>232.02925000000002</v>
      </c>
      <c r="S107" s="71">
        <f t="shared" si="0"/>
        <v>227.72499999999999</v>
      </c>
      <c r="T107" s="71">
        <f t="shared" si="1"/>
        <v>179.77333333333331</v>
      </c>
    </row>
    <row r="108" spans="1:20" ht="15" thickBot="1" x14ac:dyDescent="0.4">
      <c r="A108" s="60">
        <v>26</v>
      </c>
      <c r="B108" s="38">
        <v>181.7</v>
      </c>
      <c r="C108" s="39">
        <v>178.95400000000001</v>
      </c>
      <c r="D108" s="38">
        <v>222.5</v>
      </c>
      <c r="E108" s="38">
        <v>210</v>
      </c>
      <c r="F108" s="38">
        <v>226.875</v>
      </c>
      <c r="G108" s="38">
        <v>214.73</v>
      </c>
      <c r="H108" s="40">
        <v>177.45</v>
      </c>
      <c r="I108" s="38">
        <v>222.67777777777778</v>
      </c>
      <c r="J108" s="38"/>
      <c r="K108" s="38">
        <v>171.3125</v>
      </c>
      <c r="L108" s="39">
        <v>216.5</v>
      </c>
      <c r="M108" s="39">
        <v>200</v>
      </c>
      <c r="N108" s="38">
        <v>215</v>
      </c>
      <c r="O108" s="39">
        <v>181.52249999999998</v>
      </c>
      <c r="P108" s="38">
        <v>200.57</v>
      </c>
      <c r="Q108" s="38"/>
      <c r="R108" s="71">
        <v>233.28517857142859</v>
      </c>
      <c r="S108" s="71">
        <f t="shared" si="0"/>
        <v>226.875</v>
      </c>
      <c r="T108" s="71">
        <f t="shared" si="1"/>
        <v>171.3125</v>
      </c>
    </row>
    <row r="109" spans="1:20" ht="15" thickBot="1" x14ac:dyDescent="0.4">
      <c r="A109" s="60">
        <v>27</v>
      </c>
      <c r="B109" s="38">
        <v>181.7</v>
      </c>
      <c r="C109" s="39">
        <v>181.51</v>
      </c>
      <c r="D109" s="38">
        <v>223.6</v>
      </c>
      <c r="E109" s="38">
        <v>210</v>
      </c>
      <c r="F109" s="38">
        <v>225.67500000000001</v>
      </c>
      <c r="G109" s="38">
        <v>213.73</v>
      </c>
      <c r="H109" s="40">
        <v>174.15</v>
      </c>
      <c r="I109" s="38">
        <v>221.23333333333332</v>
      </c>
      <c r="J109" s="38"/>
      <c r="K109" s="38">
        <v>174.77500000000001</v>
      </c>
      <c r="L109" s="39">
        <v>222.5</v>
      </c>
      <c r="M109" s="39">
        <v>198</v>
      </c>
      <c r="N109" s="38">
        <v>212</v>
      </c>
      <c r="O109" s="39">
        <v>177.35</v>
      </c>
      <c r="P109" s="38">
        <v>196.1</v>
      </c>
      <c r="Q109" s="38"/>
      <c r="R109" s="71">
        <v>226.75221428571427</v>
      </c>
      <c r="S109" s="71">
        <f t="shared" si="0"/>
        <v>225.67500000000001</v>
      </c>
      <c r="T109" s="71">
        <f t="shared" si="1"/>
        <v>174.15</v>
      </c>
    </row>
    <row r="110" spans="1:20" ht="15" thickBot="1" x14ac:dyDescent="0.4">
      <c r="A110" s="60">
        <v>28</v>
      </c>
      <c r="B110" s="38">
        <v>181.7</v>
      </c>
      <c r="C110" s="39">
        <v>181.51</v>
      </c>
      <c r="D110" s="38">
        <v>220.75</v>
      </c>
      <c r="E110" s="38"/>
      <c r="F110" s="38">
        <v>225.375</v>
      </c>
      <c r="G110" s="38">
        <v>218.23</v>
      </c>
      <c r="H110" s="40">
        <v>176.05</v>
      </c>
      <c r="I110" s="38">
        <v>221.94285714285712</v>
      </c>
      <c r="J110" s="38"/>
      <c r="K110" s="38">
        <v>169.5</v>
      </c>
      <c r="L110" s="39">
        <v>218</v>
      </c>
      <c r="M110" s="39">
        <v>202.25</v>
      </c>
      <c r="N110" s="38">
        <v>212</v>
      </c>
      <c r="O110" s="39">
        <v>186.965</v>
      </c>
      <c r="P110" s="38">
        <v>192.1</v>
      </c>
      <c r="Q110" s="38"/>
      <c r="R110" s="71">
        <v>232.22804761904763</v>
      </c>
      <c r="S110" s="71">
        <f t="shared" si="0"/>
        <v>225.375</v>
      </c>
      <c r="T110" s="71">
        <f t="shared" si="1"/>
        <v>169.5</v>
      </c>
    </row>
    <row r="111" spans="1:20" ht="15" thickBot="1" x14ac:dyDescent="0.4">
      <c r="A111" s="60">
        <v>29</v>
      </c>
      <c r="B111" s="38">
        <v>181.7</v>
      </c>
      <c r="C111" s="39">
        <v>185.98249999999999</v>
      </c>
      <c r="D111" s="38">
        <v>221</v>
      </c>
      <c r="E111" s="38">
        <v>210</v>
      </c>
      <c r="F111" s="38">
        <v>225.47499999999999</v>
      </c>
      <c r="G111" s="38">
        <v>214.73</v>
      </c>
      <c r="H111" s="40">
        <v>187.5</v>
      </c>
      <c r="I111" s="38">
        <v>224.07499999999999</v>
      </c>
      <c r="J111" s="38"/>
      <c r="K111" s="38">
        <v>184.89</v>
      </c>
      <c r="L111" s="39">
        <v>220.5</v>
      </c>
      <c r="M111" s="39"/>
      <c r="N111" s="38">
        <v>213</v>
      </c>
      <c r="O111" s="39">
        <v>173.07</v>
      </c>
      <c r="P111" s="38">
        <v>190</v>
      </c>
      <c r="Q111" s="38"/>
      <c r="R111" s="71">
        <v>229.39692307692309</v>
      </c>
      <c r="S111" s="71">
        <f t="shared" si="0"/>
        <v>225.47499999999999</v>
      </c>
      <c r="T111" s="71">
        <f t="shared" si="1"/>
        <v>173.07</v>
      </c>
    </row>
    <row r="112" spans="1:20" ht="15" thickBot="1" x14ac:dyDescent="0.4">
      <c r="A112" s="60">
        <v>30</v>
      </c>
      <c r="B112" s="38"/>
      <c r="C112" s="39">
        <v>187.13400000000001</v>
      </c>
      <c r="D112" s="38">
        <v>226.25</v>
      </c>
      <c r="E112" s="38">
        <v>205</v>
      </c>
      <c r="F112" s="38">
        <v>228.89999999999998</v>
      </c>
      <c r="G112" s="38">
        <v>222.23</v>
      </c>
      <c r="H112" s="40">
        <v>183.6</v>
      </c>
      <c r="I112" s="38">
        <v>228.45</v>
      </c>
      <c r="J112" s="38"/>
      <c r="K112" s="38">
        <v>183.67666666666665</v>
      </c>
      <c r="L112" s="39">
        <v>224</v>
      </c>
      <c r="M112" s="39"/>
      <c r="N112" s="38"/>
      <c r="O112" s="39">
        <v>191.67500000000001</v>
      </c>
      <c r="P112" s="38">
        <v>155</v>
      </c>
      <c r="Q112" s="38"/>
      <c r="R112" s="71">
        <v>239.42764957264959</v>
      </c>
      <c r="S112" s="71">
        <f t="shared" si="0"/>
        <v>228.89999999999998</v>
      </c>
      <c r="T112" s="71">
        <f t="shared" si="1"/>
        <v>155</v>
      </c>
    </row>
    <row r="113" spans="1:20" ht="15" thickBot="1" x14ac:dyDescent="0.4">
      <c r="A113" s="60">
        <v>31</v>
      </c>
      <c r="B113" s="38"/>
      <c r="C113" s="39">
        <v>182.79</v>
      </c>
      <c r="D113" s="38">
        <v>223.75</v>
      </c>
      <c r="E113" s="38"/>
      <c r="F113" s="38">
        <v>228.67500000000001</v>
      </c>
      <c r="G113" s="38"/>
      <c r="H113" s="40">
        <v>180.7</v>
      </c>
      <c r="I113" s="38"/>
      <c r="J113" s="38"/>
      <c r="K113" s="38">
        <v>188.59666666666666</v>
      </c>
      <c r="L113" s="39">
        <v>226.5</v>
      </c>
      <c r="M113" s="39"/>
      <c r="N113" s="38"/>
      <c r="O113" s="39">
        <v>185.60999999999999</v>
      </c>
      <c r="P113" s="38">
        <v>193.09</v>
      </c>
      <c r="Q113" s="38"/>
      <c r="R113" s="71">
        <v>227.31416666666667</v>
      </c>
      <c r="S113" s="71">
        <f t="shared" si="0"/>
        <v>228.67500000000001</v>
      </c>
      <c r="T113" s="71">
        <f t="shared" si="1"/>
        <v>180.7</v>
      </c>
    </row>
    <row r="114" spans="1:20" ht="15" thickBot="1" x14ac:dyDescent="0.4">
      <c r="A114" s="60">
        <v>32</v>
      </c>
      <c r="B114" s="38"/>
      <c r="C114" s="39">
        <v>181.51249999999999</v>
      </c>
      <c r="D114" s="38">
        <v>228.16666666666666</v>
      </c>
      <c r="E114" s="38"/>
      <c r="F114" s="38">
        <v>228.67500000000001</v>
      </c>
      <c r="G114" s="38">
        <v>196.5</v>
      </c>
      <c r="H114" s="40">
        <v>179.55</v>
      </c>
      <c r="I114" s="38"/>
      <c r="J114" s="38"/>
      <c r="K114" s="38">
        <v>187.03333333333333</v>
      </c>
      <c r="L114" s="39">
        <v>220.5</v>
      </c>
      <c r="M114" s="39">
        <v>202</v>
      </c>
      <c r="N114" s="38"/>
      <c r="O114" s="39">
        <v>187.16333333333333</v>
      </c>
      <c r="P114" s="38">
        <v>198.18</v>
      </c>
      <c r="Q114" s="38"/>
      <c r="R114" s="71">
        <v>233.99858974358975</v>
      </c>
      <c r="S114" s="71">
        <f t="shared" si="0"/>
        <v>228.67500000000001</v>
      </c>
      <c r="T114" s="71">
        <f t="shared" si="1"/>
        <v>179.55</v>
      </c>
    </row>
    <row r="115" spans="1:20" ht="15" thickBot="1" x14ac:dyDescent="0.4">
      <c r="A115" s="60">
        <v>33</v>
      </c>
      <c r="B115" s="38"/>
      <c r="C115" s="39">
        <v>178.95599999999999</v>
      </c>
      <c r="D115" s="38">
        <v>235.5</v>
      </c>
      <c r="E115" s="38"/>
      <c r="F115" s="38">
        <v>224.81555555555553</v>
      </c>
      <c r="G115" s="38">
        <v>217.29</v>
      </c>
      <c r="H115" s="39">
        <v>181.85000000000002</v>
      </c>
      <c r="I115" s="38"/>
      <c r="J115" s="38"/>
      <c r="K115" s="38">
        <v>189.24</v>
      </c>
      <c r="L115" s="39">
        <v>224.5</v>
      </c>
      <c r="M115" s="39"/>
      <c r="N115" s="38">
        <v>212</v>
      </c>
      <c r="O115" s="39">
        <v>193.45666666666668</v>
      </c>
      <c r="P115" s="38">
        <v>199.87</v>
      </c>
      <c r="Q115" s="38"/>
      <c r="R115" s="71">
        <v>226.86493055555556</v>
      </c>
      <c r="S115" s="71">
        <f t="shared" si="0"/>
        <v>235.5</v>
      </c>
      <c r="T115" s="71">
        <f t="shared" si="1"/>
        <v>178.95599999999999</v>
      </c>
    </row>
    <row r="116" spans="1:20" ht="15" thickBot="1" x14ac:dyDescent="0.4">
      <c r="A116" s="60">
        <v>34</v>
      </c>
      <c r="B116" s="38"/>
      <c r="C116" s="39">
        <v>178.95599999999999</v>
      </c>
      <c r="D116" s="38">
        <v>232.75</v>
      </c>
      <c r="E116" s="38">
        <v>205</v>
      </c>
      <c r="F116" s="38">
        <v>224.70444444444445</v>
      </c>
      <c r="G116" s="38">
        <v>193.29</v>
      </c>
      <c r="H116" s="39">
        <v>184.10000000000002</v>
      </c>
      <c r="I116" s="38">
        <v>223.9</v>
      </c>
      <c r="J116" s="38"/>
      <c r="K116" s="38">
        <v>190.4</v>
      </c>
      <c r="L116" s="39">
        <v>212.5</v>
      </c>
      <c r="M116" s="39"/>
      <c r="N116" s="38">
        <v>210</v>
      </c>
      <c r="O116" s="39">
        <v>168.13</v>
      </c>
      <c r="P116" s="38">
        <v>186.86</v>
      </c>
      <c r="Q116" s="38"/>
      <c r="R116" s="71">
        <v>224.73576923076922</v>
      </c>
      <c r="S116" s="71">
        <f t="shared" si="0"/>
        <v>232.75</v>
      </c>
      <c r="T116" s="71">
        <f t="shared" si="1"/>
        <v>168.13</v>
      </c>
    </row>
    <row r="117" spans="1:20" ht="15" thickBot="1" x14ac:dyDescent="0.4">
      <c r="A117" s="60">
        <v>35</v>
      </c>
      <c r="B117" s="38"/>
      <c r="C117" s="39">
        <v>184.065</v>
      </c>
      <c r="D117" s="38">
        <v>232.75</v>
      </c>
      <c r="E117" s="38">
        <v>200</v>
      </c>
      <c r="F117" s="38">
        <v>223.91749999999999</v>
      </c>
      <c r="G117" s="38">
        <v>201.79</v>
      </c>
      <c r="H117" s="39">
        <v>192.60000000000002</v>
      </c>
      <c r="I117" s="38">
        <v>221.84444444444443</v>
      </c>
      <c r="J117" s="38"/>
      <c r="K117" s="38">
        <v>181.67749999999998</v>
      </c>
      <c r="L117" s="39">
        <v>229</v>
      </c>
      <c r="M117" s="39"/>
      <c r="N117" s="38">
        <v>224</v>
      </c>
      <c r="O117" s="39">
        <v>169.99</v>
      </c>
      <c r="P117" s="38">
        <v>206.29</v>
      </c>
      <c r="Q117" s="38"/>
      <c r="R117" s="71">
        <v>224.01493589743592</v>
      </c>
      <c r="S117" s="71">
        <f t="shared" si="0"/>
        <v>232.75</v>
      </c>
      <c r="T117" s="71">
        <f t="shared" si="1"/>
        <v>169.99</v>
      </c>
    </row>
    <row r="118" spans="1:20" ht="15" thickBot="1" x14ac:dyDescent="0.4">
      <c r="A118" s="60">
        <v>36</v>
      </c>
      <c r="B118" s="38"/>
      <c r="C118" s="39">
        <v>188.67</v>
      </c>
      <c r="D118" s="38">
        <v>218.16666666666666</v>
      </c>
      <c r="E118" s="38">
        <v>200</v>
      </c>
      <c r="F118" s="38">
        <v>225.14249999999998</v>
      </c>
      <c r="G118" s="38">
        <v>216.29</v>
      </c>
      <c r="H118" s="39">
        <v>186.85000000000002</v>
      </c>
      <c r="I118" s="38">
        <v>220.89999999999998</v>
      </c>
      <c r="J118" s="38"/>
      <c r="K118" s="38">
        <v>187.375</v>
      </c>
      <c r="L118" s="39">
        <v>212</v>
      </c>
      <c r="M118" s="39">
        <v>200</v>
      </c>
      <c r="N118" s="38">
        <v>220</v>
      </c>
      <c r="O118" s="39">
        <v>169.02333333333334</v>
      </c>
      <c r="P118" s="38">
        <v>207.73</v>
      </c>
      <c r="Q118" s="38"/>
      <c r="R118" s="71">
        <v>222.89846153846153</v>
      </c>
      <c r="S118" s="71">
        <f t="shared" si="0"/>
        <v>225.14249999999998</v>
      </c>
      <c r="T118" s="71">
        <f t="shared" si="1"/>
        <v>169.02333333333334</v>
      </c>
    </row>
    <row r="119" spans="1:20" ht="15" thickBot="1" x14ac:dyDescent="0.4">
      <c r="A119" s="60">
        <v>37</v>
      </c>
      <c r="B119" s="38"/>
      <c r="C119" s="39">
        <v>191.73833333333334</v>
      </c>
      <c r="D119" s="38">
        <v>222.75</v>
      </c>
      <c r="E119" s="38">
        <v>200</v>
      </c>
      <c r="F119" s="38">
        <v>227.88499999999999</v>
      </c>
      <c r="G119" s="38">
        <v>213.04</v>
      </c>
      <c r="H119" s="39">
        <v>182.9</v>
      </c>
      <c r="I119" s="38">
        <v>222.34444444444443</v>
      </c>
      <c r="J119" s="38"/>
      <c r="K119" s="38">
        <v>185.23</v>
      </c>
      <c r="L119" s="39">
        <v>216.5</v>
      </c>
      <c r="M119" s="39">
        <v>190</v>
      </c>
      <c r="N119" s="38">
        <v>218</v>
      </c>
      <c r="O119" s="39">
        <v>178.32500000000002</v>
      </c>
      <c r="P119" s="38">
        <v>170.44</v>
      </c>
      <c r="Q119" s="38"/>
      <c r="R119" s="71">
        <v>215.04500000000004</v>
      </c>
      <c r="S119" s="71">
        <f t="shared" si="0"/>
        <v>227.88499999999999</v>
      </c>
      <c r="T119" s="71">
        <f t="shared" si="1"/>
        <v>170.44</v>
      </c>
    </row>
    <row r="120" spans="1:20" ht="15" thickBot="1" x14ac:dyDescent="0.4">
      <c r="A120" s="60">
        <v>38</v>
      </c>
      <c r="B120" s="38"/>
      <c r="C120" s="39">
        <v>191.73833333333334</v>
      </c>
      <c r="D120" s="38">
        <v>213</v>
      </c>
      <c r="E120" s="38">
        <v>200</v>
      </c>
      <c r="F120" s="38">
        <v>227.46749999999997</v>
      </c>
      <c r="G120" s="38">
        <v>210.72</v>
      </c>
      <c r="H120" s="39">
        <v>178.8</v>
      </c>
      <c r="I120" s="38">
        <v>224.88749999999999</v>
      </c>
      <c r="J120" s="38"/>
      <c r="K120" s="38">
        <v>188.98499999999999</v>
      </c>
      <c r="L120" s="39">
        <v>221.5</v>
      </c>
      <c r="M120" s="39">
        <v>205</v>
      </c>
      <c r="N120" s="38">
        <v>215</v>
      </c>
      <c r="O120" s="39">
        <v>176.64000000000001</v>
      </c>
      <c r="P120" s="38">
        <v>164.32</v>
      </c>
      <c r="Q120" s="38"/>
      <c r="R120" s="71">
        <v>205.76215384615384</v>
      </c>
      <c r="S120" s="71">
        <f t="shared" si="0"/>
        <v>227.46749999999997</v>
      </c>
      <c r="T120" s="71">
        <f t="shared" si="1"/>
        <v>164.32</v>
      </c>
    </row>
    <row r="121" spans="1:20" ht="15" thickBot="1" x14ac:dyDescent="0.4">
      <c r="A121" s="60">
        <v>39</v>
      </c>
      <c r="B121" s="38"/>
      <c r="C121" s="39">
        <v>191.73833333333334</v>
      </c>
      <c r="D121" s="38">
        <v>211.5</v>
      </c>
      <c r="E121" s="38">
        <v>200</v>
      </c>
      <c r="F121" s="38">
        <v>229.41749999999999</v>
      </c>
      <c r="G121" s="38">
        <v>212.72</v>
      </c>
      <c r="H121" s="39">
        <v>180.9</v>
      </c>
      <c r="I121" s="38">
        <v>225.26249999999999</v>
      </c>
      <c r="J121" s="38"/>
      <c r="K121" s="38">
        <v>189.48249999999999</v>
      </c>
      <c r="L121" s="39">
        <v>224.5</v>
      </c>
      <c r="M121" s="39">
        <v>205</v>
      </c>
      <c r="N121" s="38">
        <v>218.5</v>
      </c>
      <c r="O121" s="39">
        <v>177.97000000000003</v>
      </c>
      <c r="P121" s="38">
        <v>165.17</v>
      </c>
      <c r="Q121" s="38">
        <v>199.02</v>
      </c>
      <c r="R121" s="71">
        <v>200.40638888888893</v>
      </c>
      <c r="S121" s="71">
        <f t="shared" si="0"/>
        <v>229.41749999999999</v>
      </c>
      <c r="T121" s="71">
        <f t="shared" si="1"/>
        <v>165.17</v>
      </c>
    </row>
    <row r="122" spans="1:20" ht="15" thickBot="1" x14ac:dyDescent="0.4">
      <c r="A122" s="60">
        <v>40</v>
      </c>
      <c r="B122" s="38"/>
      <c r="C122" s="39">
        <v>191.73833333333334</v>
      </c>
      <c r="D122" s="38">
        <v>226</v>
      </c>
      <c r="E122" s="38">
        <v>200</v>
      </c>
      <c r="F122" s="38">
        <v>232.51750000000001</v>
      </c>
      <c r="G122" s="38">
        <v>217.72</v>
      </c>
      <c r="H122" s="39">
        <v>175.15</v>
      </c>
      <c r="I122" s="38">
        <v>225.76249999999999</v>
      </c>
      <c r="J122" s="38">
        <v>160.87</v>
      </c>
      <c r="K122" s="38">
        <v>190.87</v>
      </c>
      <c r="L122" s="39">
        <v>221</v>
      </c>
      <c r="M122" s="39"/>
      <c r="N122" s="38">
        <v>219</v>
      </c>
      <c r="O122" s="39">
        <v>174.02333333333334</v>
      </c>
      <c r="P122" s="38">
        <v>170.07</v>
      </c>
      <c r="Q122" s="38">
        <v>177.66</v>
      </c>
      <c r="R122" s="71">
        <v>199.72571428571428</v>
      </c>
      <c r="S122" s="71">
        <f t="shared" si="0"/>
        <v>232.51750000000001</v>
      </c>
      <c r="T122" s="71">
        <f t="shared" si="1"/>
        <v>160.87</v>
      </c>
    </row>
    <row r="123" spans="1:20" ht="15" thickBot="1" x14ac:dyDescent="0.4">
      <c r="A123" s="60">
        <v>41</v>
      </c>
      <c r="B123" s="38"/>
      <c r="C123" s="39">
        <v>191.73666666666668</v>
      </c>
      <c r="D123" s="38">
        <v>224.5</v>
      </c>
      <c r="E123" s="38"/>
      <c r="F123" s="38">
        <v>237.41749999999999</v>
      </c>
      <c r="G123" s="38">
        <v>217.9</v>
      </c>
      <c r="H123" s="39">
        <v>181.75</v>
      </c>
      <c r="I123" s="38">
        <v>224.51111111111109</v>
      </c>
      <c r="J123" s="38">
        <v>173.6</v>
      </c>
      <c r="K123" s="38">
        <v>191.6825</v>
      </c>
      <c r="L123" s="39">
        <v>228</v>
      </c>
      <c r="M123" s="39">
        <v>210</v>
      </c>
      <c r="N123" s="38">
        <v>219.5</v>
      </c>
      <c r="O123" s="39">
        <v>173.02499999999998</v>
      </c>
      <c r="P123" s="38">
        <v>195.09</v>
      </c>
      <c r="Q123" s="38"/>
      <c r="R123" s="71">
        <v>199.59378205128206</v>
      </c>
      <c r="S123" s="71">
        <f t="shared" si="0"/>
        <v>237.41749999999999</v>
      </c>
      <c r="T123" s="71">
        <f t="shared" si="1"/>
        <v>173.02499999999998</v>
      </c>
    </row>
    <row r="124" spans="1:20" ht="15" thickBot="1" x14ac:dyDescent="0.4">
      <c r="A124" s="60">
        <v>42</v>
      </c>
      <c r="B124" s="38"/>
      <c r="C124" s="39">
        <v>196.84833333333333</v>
      </c>
      <c r="D124" s="38">
        <v>217.83333333333334</v>
      </c>
      <c r="E124" s="38">
        <v>190</v>
      </c>
      <c r="F124" s="38">
        <v>237.71749999999997</v>
      </c>
      <c r="G124" s="38">
        <v>217.9</v>
      </c>
      <c r="H124" s="39">
        <v>179</v>
      </c>
      <c r="I124" s="38">
        <v>226.62222222222221</v>
      </c>
      <c r="J124" s="38">
        <v>168.9</v>
      </c>
      <c r="K124" s="38"/>
      <c r="L124" s="39">
        <v>232.5</v>
      </c>
      <c r="M124" s="39">
        <v>212</v>
      </c>
      <c r="N124" s="38">
        <v>229</v>
      </c>
      <c r="O124" s="39">
        <v>173.08333333333334</v>
      </c>
      <c r="P124" s="38">
        <v>185.01</v>
      </c>
      <c r="Q124" s="38">
        <v>185.77</v>
      </c>
      <c r="R124" s="71">
        <v>195.16355555555555</v>
      </c>
      <c r="S124" s="71">
        <f t="shared" si="0"/>
        <v>237.71749999999997</v>
      </c>
      <c r="T124" s="71">
        <f t="shared" si="1"/>
        <v>168.9</v>
      </c>
    </row>
    <row r="125" spans="1:20" ht="15" thickBot="1" x14ac:dyDescent="0.4">
      <c r="A125" s="60">
        <v>43</v>
      </c>
      <c r="B125" s="38"/>
      <c r="C125" s="39">
        <v>198.55499999999998</v>
      </c>
      <c r="D125" s="38">
        <v>235</v>
      </c>
      <c r="E125" s="38">
        <v>200</v>
      </c>
      <c r="F125" s="38">
        <v>236.1925</v>
      </c>
      <c r="G125" s="38">
        <v>213.65</v>
      </c>
      <c r="H125" s="39">
        <v>177.2</v>
      </c>
      <c r="I125" s="38">
        <v>226.17777777777778</v>
      </c>
      <c r="J125" s="38">
        <v>174.47</v>
      </c>
      <c r="K125" s="38">
        <v>189.04750000000001</v>
      </c>
      <c r="L125" s="39"/>
      <c r="M125" s="39"/>
      <c r="N125" s="38">
        <v>230</v>
      </c>
      <c r="O125" s="39">
        <v>187.29999999999998</v>
      </c>
      <c r="P125" s="38">
        <v>184.98</v>
      </c>
      <c r="Q125" s="38">
        <v>191.96</v>
      </c>
      <c r="R125" s="71">
        <v>195.7446153846154</v>
      </c>
      <c r="S125" s="71">
        <f t="shared" si="0"/>
        <v>236.1925</v>
      </c>
      <c r="T125" s="71">
        <f t="shared" si="1"/>
        <v>174.47</v>
      </c>
    </row>
    <row r="126" spans="1:20" ht="15" thickBot="1" x14ac:dyDescent="0.4">
      <c r="A126" s="60">
        <v>44</v>
      </c>
      <c r="B126" s="38"/>
      <c r="C126" s="39">
        <v>198.55333333333331</v>
      </c>
      <c r="D126" s="38">
        <v>221</v>
      </c>
      <c r="E126" s="38">
        <v>190</v>
      </c>
      <c r="F126" s="38">
        <v>236.04250000000002</v>
      </c>
      <c r="G126" s="38">
        <v>210.65</v>
      </c>
      <c r="H126" s="39">
        <v>179.6</v>
      </c>
      <c r="I126" s="38">
        <v>227.44285714285712</v>
      </c>
      <c r="J126" s="38">
        <v>174.21</v>
      </c>
      <c r="K126" s="38">
        <v>188.28750000000002</v>
      </c>
      <c r="L126" s="39"/>
      <c r="M126" s="39"/>
      <c r="N126" s="38">
        <v>230</v>
      </c>
      <c r="O126" s="39">
        <v>187.10750000000002</v>
      </c>
      <c r="P126" s="38">
        <v>198.98</v>
      </c>
      <c r="Q126" s="38">
        <v>195.4</v>
      </c>
      <c r="R126" s="71">
        <v>198.11988095238095</v>
      </c>
      <c r="S126" s="71">
        <f t="shared" si="0"/>
        <v>236.04250000000002</v>
      </c>
      <c r="T126" s="71">
        <f t="shared" si="1"/>
        <v>174.21</v>
      </c>
    </row>
    <row r="127" spans="1:20" ht="15" thickBot="1" x14ac:dyDescent="0.4">
      <c r="A127" s="60">
        <v>45</v>
      </c>
      <c r="B127" s="38"/>
      <c r="C127" s="39">
        <v>196.85</v>
      </c>
      <c r="D127" s="38">
        <v>216.33333333333334</v>
      </c>
      <c r="E127" s="38"/>
      <c r="F127" s="38">
        <v>234.15</v>
      </c>
      <c r="G127" s="38">
        <v>209.315</v>
      </c>
      <c r="H127" s="39">
        <v>177.60000000000002</v>
      </c>
      <c r="I127" s="38">
        <v>221.51111111111109</v>
      </c>
      <c r="J127" s="38">
        <v>170.04</v>
      </c>
      <c r="K127" s="38">
        <v>189.35999999999999</v>
      </c>
      <c r="L127" s="39"/>
      <c r="M127" s="39"/>
      <c r="N127" s="38">
        <v>234</v>
      </c>
      <c r="O127" s="39">
        <v>188.78749999999999</v>
      </c>
      <c r="P127" s="38">
        <v>196.37</v>
      </c>
      <c r="Q127" s="38">
        <v>188.52</v>
      </c>
      <c r="R127" s="71">
        <v>193.38257936507938</v>
      </c>
      <c r="S127" s="71">
        <f t="shared" si="0"/>
        <v>234.15</v>
      </c>
      <c r="T127" s="71">
        <f t="shared" si="1"/>
        <v>170.04</v>
      </c>
    </row>
    <row r="128" spans="1:20" ht="15" thickBot="1" x14ac:dyDescent="0.4">
      <c r="A128" s="60">
        <v>46</v>
      </c>
      <c r="B128" s="38"/>
      <c r="C128" s="39">
        <v>197.70166666666668</v>
      </c>
      <c r="D128" s="38">
        <v>220</v>
      </c>
      <c r="E128" s="38">
        <v>190</v>
      </c>
      <c r="F128" s="38">
        <v>233.77500000000001</v>
      </c>
      <c r="G128" s="38">
        <v>210.15</v>
      </c>
      <c r="H128" s="39">
        <v>186.14999999999998</v>
      </c>
      <c r="I128" s="38">
        <v>221.62222222222221</v>
      </c>
      <c r="J128" s="38">
        <v>154.34</v>
      </c>
      <c r="K128" s="38">
        <v>187.99</v>
      </c>
      <c r="L128" s="39"/>
      <c r="M128" s="39"/>
      <c r="N128" s="38">
        <v>242</v>
      </c>
      <c r="O128" s="39">
        <v>177.45000000000002</v>
      </c>
      <c r="P128" s="38">
        <v>202.81</v>
      </c>
      <c r="Q128" s="38">
        <v>185.8</v>
      </c>
      <c r="R128" s="71">
        <v>196.92444444444445</v>
      </c>
      <c r="S128" s="71">
        <f t="shared" si="0"/>
        <v>242</v>
      </c>
      <c r="T128" s="71">
        <f t="shared" si="1"/>
        <v>154.34</v>
      </c>
    </row>
    <row r="129" spans="1:20" ht="15" thickBot="1" x14ac:dyDescent="0.4">
      <c r="A129" s="60">
        <v>47</v>
      </c>
      <c r="B129" s="38"/>
      <c r="C129" s="39">
        <v>193.01333333333332</v>
      </c>
      <c r="D129" s="38">
        <v>228</v>
      </c>
      <c r="E129" s="38">
        <v>190</v>
      </c>
      <c r="F129" s="38">
        <v>234.32500000000002</v>
      </c>
      <c r="G129" s="38">
        <v>213.55</v>
      </c>
      <c r="H129" s="39">
        <v>188.6</v>
      </c>
      <c r="I129" s="38">
        <v>221.39999999999998</v>
      </c>
      <c r="J129" s="38">
        <v>185.32</v>
      </c>
      <c r="K129" s="38">
        <v>185.75500000000002</v>
      </c>
      <c r="L129" s="39">
        <v>233</v>
      </c>
      <c r="M129" s="39">
        <v>198</v>
      </c>
      <c r="N129" s="38">
        <v>228.66666666666666</v>
      </c>
      <c r="O129" s="39">
        <v>190.23750000000001</v>
      </c>
      <c r="P129" s="38">
        <v>210.97</v>
      </c>
      <c r="Q129" s="38"/>
      <c r="R129" s="71">
        <v>196.08089285714283</v>
      </c>
      <c r="S129" s="71">
        <f t="shared" si="0"/>
        <v>234.32500000000002</v>
      </c>
      <c r="T129" s="71">
        <f t="shared" si="1"/>
        <v>185.32</v>
      </c>
    </row>
    <row r="130" spans="1:20" ht="15" thickBot="1" x14ac:dyDescent="0.4">
      <c r="A130" s="60">
        <v>48</v>
      </c>
      <c r="B130" s="38"/>
      <c r="C130" s="39">
        <v>192.16166666666666</v>
      </c>
      <c r="D130" s="38">
        <v>209</v>
      </c>
      <c r="E130" s="38">
        <v>205</v>
      </c>
      <c r="F130" s="38">
        <v>233.875</v>
      </c>
      <c r="G130" s="38">
        <v>218.05</v>
      </c>
      <c r="H130" s="39">
        <v>181.4</v>
      </c>
      <c r="I130" s="38">
        <v>219.67777777777778</v>
      </c>
      <c r="J130" s="38">
        <v>183.34</v>
      </c>
      <c r="K130" s="38">
        <v>184.06</v>
      </c>
      <c r="L130" s="39"/>
      <c r="M130" s="39">
        <v>205</v>
      </c>
      <c r="N130" s="38">
        <v>229.33333333333334</v>
      </c>
      <c r="O130" s="39">
        <v>186.0025</v>
      </c>
      <c r="P130" s="38">
        <v>209.92</v>
      </c>
      <c r="Q130" s="38">
        <v>196.22</v>
      </c>
      <c r="R130" s="71">
        <v>198.22711111111113</v>
      </c>
      <c r="S130" s="71">
        <f t="shared" si="0"/>
        <v>233.875</v>
      </c>
      <c r="T130" s="71">
        <f t="shared" si="1"/>
        <v>181.4</v>
      </c>
    </row>
    <row r="131" spans="1:20" ht="15" thickBot="1" x14ac:dyDescent="0.4">
      <c r="A131" s="60">
        <v>49</v>
      </c>
      <c r="B131" s="38"/>
      <c r="C131" s="39">
        <v>194.63333333333333</v>
      </c>
      <c r="D131" s="38">
        <v>227</v>
      </c>
      <c r="E131" s="38">
        <v>215</v>
      </c>
      <c r="F131" s="38">
        <v>234.57499999999999</v>
      </c>
      <c r="G131" s="38">
        <v>213.9</v>
      </c>
      <c r="H131" s="39">
        <v>190.39999999999998</v>
      </c>
      <c r="I131" s="38">
        <v>222.23333333333332</v>
      </c>
      <c r="J131" s="38">
        <v>179.71</v>
      </c>
      <c r="K131" s="38">
        <v>183.80500000000001</v>
      </c>
      <c r="L131" s="39"/>
      <c r="M131" s="39"/>
      <c r="N131" s="38">
        <v>229.33333333333334</v>
      </c>
      <c r="O131" s="39">
        <v>186.095</v>
      </c>
      <c r="P131" s="38">
        <v>205.1</v>
      </c>
      <c r="Q131" s="38"/>
      <c r="R131" s="71">
        <v>198.35666666666668</v>
      </c>
      <c r="S131" s="71">
        <f t="shared" si="0"/>
        <v>234.57499999999999</v>
      </c>
      <c r="T131" s="71">
        <f t="shared" si="1"/>
        <v>179.71</v>
      </c>
    </row>
    <row r="132" spans="1:20" ht="15" thickBot="1" x14ac:dyDescent="0.4">
      <c r="A132" s="60">
        <v>50</v>
      </c>
      <c r="B132" s="38"/>
      <c r="C132" s="39">
        <v>196.21</v>
      </c>
      <c r="D132" s="38">
        <v>225.5</v>
      </c>
      <c r="E132" s="38">
        <v>215</v>
      </c>
      <c r="F132" s="38">
        <v>235.45</v>
      </c>
      <c r="G132" s="38">
        <v>213.15</v>
      </c>
      <c r="H132" s="39">
        <v>179.3</v>
      </c>
      <c r="I132" s="38">
        <v>222.73333333333332</v>
      </c>
      <c r="J132" s="38">
        <v>186.54</v>
      </c>
      <c r="K132" s="38">
        <v>181.88499999999999</v>
      </c>
      <c r="L132" s="39">
        <v>233.5</v>
      </c>
      <c r="M132" s="39">
        <v>212.5</v>
      </c>
      <c r="N132" s="38">
        <v>229.33333333333334</v>
      </c>
      <c r="O132" s="39">
        <v>192.97750000000002</v>
      </c>
      <c r="P132" s="38">
        <v>199.78</v>
      </c>
      <c r="Q132" s="38"/>
      <c r="R132" s="71">
        <v>198.11652564102562</v>
      </c>
      <c r="S132" s="71">
        <f t="shared" si="0"/>
        <v>235.45</v>
      </c>
      <c r="T132" s="71">
        <f t="shared" si="1"/>
        <v>179.3</v>
      </c>
    </row>
    <row r="133" spans="1:20" ht="15" thickBot="1" x14ac:dyDescent="0.4">
      <c r="A133" s="60">
        <v>51</v>
      </c>
      <c r="B133" s="38"/>
      <c r="C133" s="39">
        <v>190.03166666666667</v>
      </c>
      <c r="D133" s="38">
        <v>235</v>
      </c>
      <c r="E133" s="38"/>
      <c r="F133" s="38">
        <v>236.25</v>
      </c>
      <c r="G133" s="38"/>
      <c r="H133" s="39">
        <v>181.05</v>
      </c>
      <c r="I133" s="38"/>
      <c r="J133" s="38"/>
      <c r="K133" s="38"/>
      <c r="L133" s="39">
        <v>236</v>
      </c>
      <c r="M133" s="39"/>
      <c r="N133" s="38">
        <v>224</v>
      </c>
      <c r="O133" s="39">
        <v>184.43666666666664</v>
      </c>
      <c r="P133" s="38">
        <v>217.45</v>
      </c>
      <c r="Q133" s="38"/>
      <c r="R133" s="71">
        <v>193.27638888888887</v>
      </c>
      <c r="S133" s="71">
        <f t="shared" si="0"/>
        <v>236.25</v>
      </c>
      <c r="T133" s="71">
        <f t="shared" si="1"/>
        <v>181.05</v>
      </c>
    </row>
    <row r="134" spans="1:20" ht="15" thickBot="1" x14ac:dyDescent="0.4">
      <c r="A134" s="57">
        <v>52</v>
      </c>
      <c r="B134" s="42"/>
      <c r="C134" s="43">
        <v>190.03166666666667</v>
      </c>
      <c r="D134" s="42"/>
      <c r="E134" s="42"/>
      <c r="F134" s="42">
        <v>236.25</v>
      </c>
      <c r="G134" s="42"/>
      <c r="H134" s="43">
        <v>177.6</v>
      </c>
      <c r="I134" s="42"/>
      <c r="J134" s="42"/>
      <c r="K134" s="42"/>
      <c r="L134" s="43"/>
      <c r="M134" s="43"/>
      <c r="N134" s="42">
        <v>224</v>
      </c>
      <c r="O134" s="43">
        <v>186.43999999999997</v>
      </c>
      <c r="P134" s="42"/>
      <c r="Q134" s="42"/>
      <c r="R134" s="72">
        <v>195.09976190476189</v>
      </c>
      <c r="S134" s="71">
        <f t="shared" si="0"/>
        <v>236.25</v>
      </c>
      <c r="T134" s="71">
        <f t="shared" si="1"/>
        <v>177.6</v>
      </c>
    </row>
    <row r="136" spans="1:20" x14ac:dyDescent="0.35">
      <c r="A136" s="33"/>
    </row>
  </sheetData>
  <pageMargins left="0.7" right="0.7" top="0.75" bottom="0.75" header="0.3" footer="0.3"/>
  <pageSetup paperSize="9" orientation="portrait" r:id="rId1"/>
  <ignoredErrors>
    <ignoredError sqref="S1:S1048576 T1:T71 T74:T10485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15</vt:i4>
      </vt:variant>
    </vt:vector>
  </HeadingPairs>
  <TitlesOfParts>
    <vt:vector size="20" baseType="lpstr">
      <vt:lpstr>Letno poročilo 2024</vt:lpstr>
      <vt:lpstr>Uvod-žita</vt:lpstr>
      <vt:lpstr>Pšenica</vt:lpstr>
      <vt:lpstr>Odkup pšenice v času žetve</vt:lpstr>
      <vt:lpstr>Koruza</vt:lpstr>
      <vt:lpstr>'Odkup pšenice v času žetve'!_Toc351108475</vt:lpstr>
      <vt:lpstr>Pšenica!_Toc351108479</vt:lpstr>
      <vt:lpstr>Pšenica!_Toc351108480</vt:lpstr>
      <vt:lpstr>Pšenica!_Toc351108481</vt:lpstr>
      <vt:lpstr>'Odkup pšenice v času žetve'!_Toc351108482</vt:lpstr>
      <vt:lpstr>Koruza!_Toc351108483</vt:lpstr>
      <vt:lpstr>Koruza!_Toc351108484</vt:lpstr>
      <vt:lpstr>Koruza!_Toc351108485</vt:lpstr>
      <vt:lpstr>Pšenica!_Toc351108486</vt:lpstr>
      <vt:lpstr>Pšenica!_Toc351108487</vt:lpstr>
      <vt:lpstr>Pšenica!_Toc351108488</vt:lpstr>
      <vt:lpstr>'Odkup pšenice v času žetve'!_Toc351108489</vt:lpstr>
      <vt:lpstr>'Odkup pšenice v času žetve'!_Toc351108491</vt:lpstr>
      <vt:lpstr>Koruza!_Toc351108492</vt:lpstr>
      <vt:lpstr>Koruza!_Toc351108493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2021-03-15T11:57:41Z</cp:lastPrinted>
  <dcterms:created xsi:type="dcterms:W3CDTF">2021-03-04T06:42:54Z</dcterms:created>
  <dcterms:modified xsi:type="dcterms:W3CDTF">2025-03-17T12:28:13Z</dcterms:modified>
</cp:coreProperties>
</file>