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Letna poročila\2020\"/>
    </mc:Choice>
  </mc:AlternateContent>
  <bookViews>
    <workbookView xWindow="20370" yWindow="-120" windowWidth="29040" windowHeight="15840"/>
  </bookViews>
  <sheets>
    <sheet name="TRŽNO POROČILO" sheetId="1" r:id="rId1"/>
    <sheet name="MESEČNI ZAKOL" sheetId="6" r:id="rId2"/>
    <sheet name="RAZRED E" sheetId="2" r:id="rId3"/>
    <sheet name="RAZRED S" sheetId="3" r:id="rId4"/>
    <sheet name="SKUPNA KOLIČINA ZAKOLA" sheetId="4" r:id="rId5"/>
    <sheet name="EVROPSKE CENE RAZRED S " sheetId="7" r:id="rId6"/>
    <sheet name="EVROPSKE CENE RAZRED E" sheetId="10" r:id="rId7"/>
  </sheets>
  <calcPr calcId="152511"/>
</workbook>
</file>

<file path=xl/calcChain.xml><?xml version="1.0" encoding="utf-8"?>
<calcChain xmlns="http://schemas.openxmlformats.org/spreadsheetml/2006/main">
  <c r="H64" i="6" l="1"/>
  <c r="H65" i="6"/>
  <c r="H66" i="6"/>
  <c r="H67" i="6"/>
  <c r="H68" i="6"/>
  <c r="H63" i="6"/>
  <c r="G64" i="6"/>
  <c r="G65" i="6"/>
  <c r="G66" i="6"/>
  <c r="G67" i="6"/>
  <c r="G68" i="6"/>
  <c r="G63" i="6"/>
  <c r="C65" i="2"/>
  <c r="C32" i="6"/>
  <c r="D58" i="4" l="1"/>
  <c r="C58" i="4"/>
  <c r="C63" i="3"/>
  <c r="E53" i="4" l="1"/>
  <c r="G53" i="4" s="1"/>
  <c r="F53" i="4" l="1"/>
  <c r="E44" i="4" l="1"/>
  <c r="E58" i="4" s="1"/>
  <c r="G44" i="4" l="1"/>
  <c r="F44" i="4"/>
</calcChain>
</file>

<file path=xl/sharedStrings.xml><?xml version="1.0" encoding="utf-8"?>
<sst xmlns="http://schemas.openxmlformats.org/spreadsheetml/2006/main" count="219" uniqueCount="127">
  <si>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</si>
  <si>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</si>
  <si>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</si>
  <si>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</si>
  <si>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</si>
  <si>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</si>
  <si>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</si>
  <si>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</si>
  <si>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</si>
  <si>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</si>
  <si>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</si>
  <si>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</si>
  <si>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</si>
  <si>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</si>
  <si>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</si>
  <si>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</si>
  <si>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</si>
  <si>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</si>
  <si>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</si>
  <si>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</si>
  <si>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</si>
  <si>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</si>
  <si>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</si>
  <si>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</si>
  <si>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</si>
  <si>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</si>
  <si>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</si>
  <si>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</si>
  <si>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t>E - 2017</t>
  </si>
  <si>
    <t>S - 2017</t>
  </si>
  <si>
    <t>Leto</t>
  </si>
  <si>
    <t>Povprečna cena (€/100kg)</t>
  </si>
  <si>
    <t/>
  </si>
  <si>
    <t>S</t>
  </si>
  <si>
    <t>LETNO TRŽNO POROČILO ZA PRAŠIČJE MESO</t>
  </si>
  <si>
    <t>Kategorija</t>
  </si>
  <si>
    <t>E</t>
  </si>
  <si>
    <t>U</t>
  </si>
  <si>
    <t>R</t>
  </si>
  <si>
    <t>O</t>
  </si>
  <si>
    <t>P</t>
  </si>
  <si>
    <t>Tabela 1: Mesečno poročilo klavnic glede cen prašičjih klavnih trupov oziroma polovic po mesecih v letu 2020</t>
  </si>
  <si>
    <t>Tabela 2: Mesečno poročilo klavnic glede količin prašičjih klavnih trupov oziroma polovic po mesecih v letu 2020</t>
  </si>
  <si>
    <t>Ponderirana cena</t>
  </si>
  <si>
    <t>Skupaj masa</t>
  </si>
  <si>
    <t>SKUPNA MASA</t>
  </si>
  <si>
    <t>Tabela 3: Mesečno poročilo klavnic glede količin in ponderiranih cen prašičjih klavnih trupov oziroma polovic v letu 2020</t>
  </si>
  <si>
    <t>*Pravilnik o tržno informacijskem sistemu za trge prašičjega mesa, ovčjega mesa ter perutninskega mesa in jajc (UL RS, 191/2020) je ukinil mesečno poročanje</t>
  </si>
  <si>
    <t>Grafikon 1: Gibanje cen prašičjih klavnih trupov oziroma polovic po mesecih v letu 2020</t>
  </si>
  <si>
    <t>Grafikon 2: Gibanje količin prašičjih klavnih trupov oziroma polovic po mesecih v letu 2020</t>
  </si>
  <si>
    <t>Povprečna ponderirana cena (€/100kg)</t>
  </si>
  <si>
    <t>Grafikon 3: Gibanje količine zakola prašičjega mesa, razreda E, po posameznih tednih v letu  2020 (kg)</t>
  </si>
  <si>
    <t>Tržni razred</t>
  </si>
  <si>
    <t>Povprečna pondrerirana cena</t>
  </si>
  <si>
    <t>V EUR/100 kg za leto 2017</t>
  </si>
  <si>
    <t>V EUR/100 kg za leto 2018</t>
  </si>
  <si>
    <t>V EUR/100 kg za leto 2019</t>
  </si>
  <si>
    <t>N.Z.</t>
  </si>
  <si>
    <t>Sprememba od prejšnjega leta v EUR/100 kg</t>
  </si>
  <si>
    <t>Sprememba od prejšnjega leta v %</t>
  </si>
  <si>
    <t>V EUR/100 kg za leto 2020</t>
  </si>
  <si>
    <t>Tabela 4: Povprečna ponderirana tržna cena v EUR/100 kg in skupna masa klavnih trupov pitanih prašičev v kg po tržnih razredih od leta 2017 do 2020</t>
  </si>
  <si>
    <t>Tabela 5: Skupni zakol in povprečna ponderirana cena prašičjega mesa, razreda E v letu 2020</t>
  </si>
  <si>
    <t>Tabela 7: Cene prašičjega mesa, razreda E glede po tednih med leti 2017 in 2020 (€/100 kg)</t>
  </si>
  <si>
    <t>Grafikon 4: Gibanje cen prašičjega mesa, razreda E glede po tednih med leti 2018 in 2020 (€/100 kg)</t>
  </si>
  <si>
    <t>Povprečna ponderirana cena</t>
  </si>
  <si>
    <t>v EUR/100 kg v letu 2017</t>
  </si>
  <si>
    <t>v EUR/100 kg v letu 2018</t>
  </si>
  <si>
    <t>v EUR/100 kg v letu 2019</t>
  </si>
  <si>
    <t>v EUR/100 kg v letu 2020</t>
  </si>
  <si>
    <t>Tabela 8: Povprečna ponderirana tržna cena v EUR/100 kg  za tržni razred E od leta 2017 do 2020</t>
  </si>
  <si>
    <t>Tabela 9: Skupni zakol in povprečna ponderirana cena prašičjega mesa, razreda S v letu 2020</t>
  </si>
  <si>
    <t>Tabela 10: Cene  prašičjega mesa, razreda S po tednih v  letu 2020 (€/100 kg)</t>
  </si>
  <si>
    <t>Tabela 6: Cene  prašičjega mesa, razreda E  po tednih v  letu 2020 (€/100 kg)</t>
  </si>
  <si>
    <t>Masa skupaj</t>
  </si>
  <si>
    <t>Tabela 11: Cene prašičjega mesa, razreda S glede po tednih med leti 2017 in 2020 (€/100 kg)</t>
  </si>
  <si>
    <t>Grafikon 5: Gibanje količine zakola prašičjega mesa, razreda S, po posameznih tednih v letu  2020 (kg)</t>
  </si>
  <si>
    <t>Grafikon 6: Gibanje cen prašičjega mesa, razreda S glede po tednih med leti 2018 in 2020 (€/100 kg)</t>
  </si>
  <si>
    <t>Tabela 12: Povprečna ponderirana tržna cena v EUR/100 kg  za tržni razred S od leta 2017 do 2020</t>
  </si>
  <si>
    <t>Tabela 13: Letno poročilo o cenah in količinah prašičjih klavnih trupov oziroma polovic za razreda E in S</t>
  </si>
  <si>
    <t>Klavna masa skupaj</t>
  </si>
  <si>
    <t>BELGIJA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</si>
  <si>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</si>
  <si>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</si>
  <si>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</si>
  <si>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</si>
  <si>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</si>
  <si>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</si>
  <si>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</si>
  <si>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</si>
  <si>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</si>
  <si>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CIPER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</si>
  <si>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</si>
  <si>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</si>
  <si>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</si>
  <si>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</si>
  <si>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</si>
  <si>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</si>
  <si>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</si>
  <si>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</si>
  <si>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</si>
  <si>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</si>
  <si>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</si>
  <si>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</si>
  <si>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</si>
  <si>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</si>
  <si>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</si>
  <si>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</si>
  <si>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</si>
  <si>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</si>
  <si>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</si>
  <si>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</si>
  <si>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</si>
  <si>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</si>
  <si>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</si>
  <si>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</si>
  <si>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</si>
  <si>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Povprečna EU cena</t>
  </si>
  <si>
    <t xml:space="preserve">ČEŠKA </t>
  </si>
  <si>
    <t>ZDRUŽENO KRALJESTVO</t>
  </si>
  <si>
    <t>Tabela 14: Povprečna mesečna cena prašičjega mesa, razreda S, po državah in posameznih mesecih v letu  2020 (kg)</t>
  </si>
  <si>
    <t xml:space="preserve">Grafikon 6: Gibanje povprečne mesečna cene prašičjega mesa, razreda S, za izbrane države po posameznih mesecih v letu  2020 (kg) </t>
  </si>
  <si>
    <t>BULGARIJA</t>
  </si>
  <si>
    <t>Tabela 15: Povprečna mesečna cena prašičjega mesa, razreda E, po državah in posameznih mesecih v letu  2020 (kg)</t>
  </si>
  <si>
    <t xml:space="preserve">Grafikon 7: Gibanje povprečne mesečna cene prašičjega mesa, razreda E, za izbrane države po posameznih mesecih v letu  2020 (kg) </t>
  </si>
  <si>
    <t>Leto: 2020</t>
  </si>
  <si>
    <t>Številka: 3305-5/2021/112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</si>
</sst>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mmmm\ yyyy"/>
    <numFmt numFmtId="168" formatCode="mmm\-yyyy"/>
  </numFmts>
  <fonts count="6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name val="Republika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0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26" fillId="0" borderId="0" xfId="0" applyFont="1"/>
    <xf numFmtId="0" fontId="19" fillId="0" borderId="0" xfId="0" applyFont="1" applyAlignment="1" applyProtection="1">
      <alignment horizontal="center"/>
    </xf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1" fillId="0" borderId="0" xfId="41" applyFont="1" applyAlignment="1">
      <alignment vertical="center"/>
    </xf>
    <xf numFmtId="0" fontId="28" fillId="0" borderId="0" xfId="0" applyFont="1" applyFill="1" applyBorder="1" applyAlignment="1" applyProtection="1">
      <alignment horizontal="center" wrapText="1"/>
    </xf>
    <xf numFmtId="0" fontId="24" fillId="33" borderId="0" xfId="0" applyFont="1" applyFill="1" applyBorder="1" applyAlignment="1" applyProtection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10" fontId="23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0" fillId="33" borderId="0" xfId="0" applyFill="1" applyBorder="1"/>
    <xf numFmtId="0" fontId="25" fillId="33" borderId="0" xfId="0" applyFont="1" applyFill="1" applyBorder="1" applyAlignment="1" applyProtection="1">
      <alignment horizontal="center" wrapText="1"/>
    </xf>
    <xf numFmtId="4" fontId="25" fillId="33" borderId="0" xfId="0" applyNumberFormat="1" applyFont="1" applyFill="1" applyBorder="1" applyAlignment="1" applyProtection="1">
      <alignment horizontal="center" wrapText="1"/>
    </xf>
    <xf numFmtId="0" fontId="22" fillId="33" borderId="0" xfId="0" applyFont="1" applyFill="1" applyBorder="1" applyAlignment="1" applyProtection="1">
      <alignment wrapText="1"/>
    </xf>
    <xf numFmtId="10" fontId="22" fillId="33" borderId="0" xfId="44" applyNumberFormat="1" applyFont="1" applyFill="1" applyBorder="1" applyAlignment="1" applyProtection="1">
      <alignment horizontal="center" wrapText="1"/>
    </xf>
    <xf numFmtId="3" fontId="25" fillId="33" borderId="0" xfId="0" applyNumberFormat="1" applyFont="1" applyFill="1" applyBorder="1" applyAlignment="1" applyProtection="1">
      <alignment horizontal="center" wrapText="1"/>
    </xf>
    <xf numFmtId="165" fontId="25" fillId="33" borderId="0" xfId="0" applyNumberFormat="1" applyFont="1" applyFill="1" applyBorder="1" applyAlignment="1" applyProtection="1">
      <alignment horizontal="center" wrapText="1"/>
    </xf>
    <xf numFmtId="2" fontId="25" fillId="33" borderId="0" xfId="0" applyNumberFormat="1" applyFont="1" applyFill="1" applyBorder="1" applyAlignment="1" applyProtection="1">
      <alignment horizontal="center" wrapText="1"/>
    </xf>
    <xf numFmtId="0" fontId="31" fillId="0" borderId="0" xfId="0" applyFont="1"/>
    <xf numFmtId="0" fontId="32" fillId="0" borderId="0" xfId="41" applyFont="1" applyAlignment="1">
      <alignment vertical="center"/>
    </xf>
    <xf numFmtId="0" fontId="32" fillId="0" borderId="0" xfId="41" applyFont="1"/>
    <xf numFmtId="0" fontId="20" fillId="0" borderId="0" xfId="0" applyFont="1"/>
    <xf numFmtId="0" fontId="21" fillId="0" borderId="0" xfId="0" applyFont="1" applyAlignment="1">
      <alignment horizontal="center"/>
    </xf>
    <xf numFmtId="0" fontId="28" fillId="0" borderId="0" xfId="0" applyFont="1" applyFill="1" applyBorder="1" applyAlignment="1" applyProtection="1">
      <alignment horizontal="center" vertical="center"/>
    </xf>
    <xf numFmtId="10" fontId="29" fillId="0" borderId="0" xfId="44" applyNumberFormat="1" applyFont="1" applyFill="1" applyBorder="1" applyAlignment="1" applyProtection="1">
      <alignment horizontal="center" wrapText="1"/>
    </xf>
    <xf numFmtId="3" fontId="25" fillId="0" borderId="0" xfId="0" applyNumberFormat="1" applyFont="1" applyFill="1" applyBorder="1" applyAlignment="1" applyProtection="1">
      <alignment horizontal="center" wrapText="1"/>
    </xf>
    <xf numFmtId="2" fontId="25" fillId="0" borderId="0" xfId="0" applyNumberFormat="1" applyFont="1" applyFill="1" applyBorder="1" applyAlignment="1" applyProtection="1">
      <alignment horizontal="center" wrapText="1"/>
    </xf>
    <xf numFmtId="165" fontId="25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0" fillId="0" borderId="10" xfId="0" applyBorder="1"/>
    <xf numFmtId="166" fontId="0" fillId="0" borderId="0" xfId="0" applyNumberFormat="1" applyAlignment="1">
      <alignment horizontal="center"/>
    </xf>
    <xf numFmtId="0" fontId="0" fillId="0" borderId="0" xfId="0" applyFill="1" applyBorder="1"/>
    <xf numFmtId="4" fontId="35" fillId="34" borderId="10" xfId="0" applyNumberFormat="1" applyFont="1" applyFill="1" applyBorder="1" applyProtection="1">
      <protection locked="0"/>
    </xf>
    <xf numFmtId="4" fontId="36" fillId="34" borderId="10" xfId="0" applyNumberFormat="1" applyFont="1" applyFill="1" applyBorder="1" applyProtection="1">
      <protection locked="0"/>
    </xf>
    <xf numFmtId="0" fontId="39" fillId="0" borderId="24" xfId="0" applyFont="1" applyBorder="1" applyAlignment="1">
      <alignment horizontal="center" wrapText="1"/>
    </xf>
    <xf numFmtId="0" fontId="39" fillId="0" borderId="25" xfId="0" applyFont="1" applyBorder="1" applyAlignment="1">
      <alignment horizontal="center" wrapText="1"/>
    </xf>
    <xf numFmtId="0" fontId="0" fillId="0" borderId="0" xfId="0" applyFont="1"/>
    <xf numFmtId="0" fontId="0" fillId="0" borderId="10" xfId="0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10" xfId="0" applyFont="1" applyBorder="1"/>
    <xf numFmtId="0" fontId="39" fillId="0" borderId="35" xfId="0" applyFont="1" applyBorder="1" applyAlignment="1">
      <alignment horizontal="center" wrapText="1"/>
    </xf>
    <xf numFmtId="0" fontId="0" fillId="0" borderId="27" xfId="0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/>
    <xf numFmtId="0" fontId="0" fillId="0" borderId="16" xfId="0" applyFont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16" fillId="0" borderId="0" xfId="0" applyFont="1"/>
    <xf numFmtId="3" fontId="0" fillId="0" borderId="36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39" fillId="0" borderId="26" xfId="0" applyFont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0" fontId="39" fillId="0" borderId="13" xfId="0" applyFont="1" applyBorder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4" fontId="0" fillId="0" borderId="28" xfId="0" applyNumberFormat="1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7" xfId="0" applyNumberFormat="1" applyFont="1" applyBorder="1" applyAlignment="1">
      <alignment horizontal="center"/>
    </xf>
    <xf numFmtId="0" fontId="39" fillId="0" borderId="38" xfId="0" applyFont="1" applyFill="1" applyBorder="1" applyAlignment="1">
      <alignment horizontal="center" wrapText="1"/>
    </xf>
    <xf numFmtId="3" fontId="16" fillId="0" borderId="39" xfId="0" applyNumberFormat="1" applyFont="1" applyBorder="1"/>
    <xf numFmtId="0" fontId="41" fillId="33" borderId="38" xfId="0" applyFont="1" applyFill="1" applyBorder="1" applyAlignment="1" applyProtection="1">
      <alignment horizontal="center" wrapText="1"/>
    </xf>
    <xf numFmtId="3" fontId="42" fillId="0" borderId="10" xfId="0" applyNumberFormat="1" applyFont="1" applyFill="1" applyBorder="1" applyAlignment="1" applyProtection="1">
      <alignment horizontal="center" wrapText="1"/>
    </xf>
    <xf numFmtId="3" fontId="44" fillId="0" borderId="10" xfId="0" applyNumberFormat="1" applyFont="1" applyFill="1" applyBorder="1" applyAlignment="1" applyProtection="1">
      <alignment horizontal="center" wrapText="1"/>
    </xf>
    <xf numFmtId="165" fontId="42" fillId="0" borderId="14" xfId="0" applyNumberFormat="1" applyFont="1" applyFill="1" applyBorder="1" applyAlignment="1" applyProtection="1">
      <alignment horizontal="center" wrapText="1"/>
    </xf>
    <xf numFmtId="0" fontId="27" fillId="0" borderId="0" xfId="0" applyFont="1"/>
    <xf numFmtId="3" fontId="42" fillId="0" borderId="19" xfId="0" applyNumberFormat="1" applyFont="1" applyFill="1" applyBorder="1" applyAlignment="1" applyProtection="1">
      <alignment horizontal="center" wrapText="1"/>
    </xf>
    <xf numFmtId="2" fontId="42" fillId="0" borderId="14" xfId="0" applyNumberFormat="1" applyFont="1" applyFill="1" applyBorder="1" applyAlignment="1" applyProtection="1">
      <alignment horizontal="center" wrapText="1"/>
    </xf>
    <xf numFmtId="2" fontId="42" fillId="0" borderId="42" xfId="0" applyNumberFormat="1" applyFont="1" applyFill="1" applyBorder="1" applyAlignment="1" applyProtection="1">
      <alignment horizontal="center" wrapText="1"/>
    </xf>
    <xf numFmtId="3" fontId="25" fillId="0" borderId="21" xfId="0" applyNumberFormat="1" applyFont="1" applyFill="1" applyBorder="1" applyAlignment="1" applyProtection="1">
      <alignment horizontal="center" wrapText="1"/>
    </xf>
    <xf numFmtId="0" fontId="0" fillId="0" borderId="0" xfId="0"/>
    <xf numFmtId="3" fontId="25" fillId="0" borderId="10" xfId="0" applyNumberFormat="1" applyFont="1" applyFill="1" applyBorder="1" applyAlignment="1" applyProtection="1">
      <alignment horizontal="center" wrapText="1"/>
    </xf>
    <xf numFmtId="0" fontId="31" fillId="0" borderId="0" xfId="0" applyFont="1"/>
    <xf numFmtId="3" fontId="25" fillId="0" borderId="0" xfId="0" applyNumberFormat="1" applyFont="1" applyFill="1" applyBorder="1" applyAlignment="1" applyProtection="1">
      <alignment horizontal="center" wrapText="1"/>
    </xf>
    <xf numFmtId="165" fontId="25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3" fontId="25" fillId="0" borderId="16" xfId="0" applyNumberFormat="1" applyFont="1" applyFill="1" applyBorder="1" applyAlignment="1" applyProtection="1">
      <alignment horizontal="center" wrapText="1"/>
    </xf>
    <xf numFmtId="0" fontId="0" fillId="0" borderId="0" xfId="0" applyBorder="1"/>
    <xf numFmtId="3" fontId="47" fillId="0" borderId="41" xfId="0" applyNumberFormat="1" applyFont="1" applyFill="1" applyBorder="1" applyAlignment="1" applyProtection="1">
      <alignment horizontal="center" wrapText="1"/>
    </xf>
    <xf numFmtId="3" fontId="48" fillId="0" borderId="39" xfId="0" applyNumberFormat="1" applyFont="1" applyFill="1" applyBorder="1" applyAlignment="1" applyProtection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4" fontId="0" fillId="0" borderId="43" xfId="0" applyNumberFormat="1" applyFont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4" fontId="0" fillId="0" borderId="29" xfId="0" applyNumberFormat="1" applyFon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4" fontId="14" fillId="0" borderId="26" xfId="0" applyNumberFormat="1" applyFont="1" applyBorder="1" applyAlignment="1">
      <alignment horizontal="center"/>
    </xf>
    <xf numFmtId="2" fontId="14" fillId="0" borderId="28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166" fontId="37" fillId="33" borderId="10" xfId="44" applyNumberFormat="1" applyFont="1" applyFill="1" applyBorder="1" applyAlignment="1" applyProtection="1">
      <alignment horizontal="center" wrapText="1"/>
    </xf>
    <xf numFmtId="2" fontId="42" fillId="33" borderId="10" xfId="0" applyNumberFormat="1" applyFont="1" applyFill="1" applyBorder="1" applyAlignment="1" applyProtection="1">
      <alignment horizontal="center"/>
    </xf>
    <xf numFmtId="40" fontId="37" fillId="33" borderId="10" xfId="42" applyNumberFormat="1" applyFont="1" applyFill="1" applyBorder="1" applyAlignment="1" applyProtection="1">
      <alignment horizontal="center"/>
    </xf>
    <xf numFmtId="166" fontId="37" fillId="33" borderId="10" xfId="44" applyNumberFormat="1" applyFont="1" applyFill="1" applyBorder="1" applyAlignment="1" applyProtection="1">
      <alignment horizontal="center"/>
    </xf>
    <xf numFmtId="165" fontId="37" fillId="33" borderId="10" xfId="44" applyNumberFormat="1" applyFont="1" applyFill="1" applyBorder="1" applyAlignment="1" applyProtection="1">
      <alignment horizontal="center"/>
    </xf>
    <xf numFmtId="2" fontId="37" fillId="33" borderId="10" xfId="0" applyNumberFormat="1" applyFont="1" applyFill="1" applyBorder="1" applyAlignment="1" applyProtection="1">
      <alignment horizontal="center"/>
    </xf>
    <xf numFmtId="2" fontId="42" fillId="33" borderId="27" xfId="0" applyNumberFormat="1" applyFont="1" applyFill="1" applyBorder="1" applyAlignment="1" applyProtection="1">
      <alignment horizontal="center"/>
    </xf>
    <xf numFmtId="40" fontId="37" fillId="33" borderId="27" xfId="42" applyNumberFormat="1" applyFont="1" applyFill="1" applyBorder="1" applyAlignment="1" applyProtection="1">
      <alignment horizontal="center"/>
    </xf>
    <xf numFmtId="166" fontId="37" fillId="33" borderId="27" xfId="44" applyNumberFormat="1" applyFont="1" applyFill="1" applyBorder="1" applyAlignment="1" applyProtection="1">
      <alignment horizontal="center" wrapText="1"/>
    </xf>
    <xf numFmtId="166" fontId="37" fillId="33" borderId="27" xfId="44" applyNumberFormat="1" applyFont="1" applyFill="1" applyBorder="1" applyAlignment="1" applyProtection="1">
      <alignment horizontal="center"/>
    </xf>
    <xf numFmtId="165" fontId="37" fillId="33" borderId="27" xfId="44" applyNumberFormat="1" applyFont="1" applyFill="1" applyBorder="1" applyAlignment="1" applyProtection="1">
      <alignment horizontal="center"/>
    </xf>
    <xf numFmtId="10" fontId="14" fillId="33" borderId="28" xfId="0" applyNumberFormat="1" applyFont="1" applyFill="1" applyBorder="1" applyAlignment="1" applyProtection="1">
      <alignment horizontal="center"/>
    </xf>
    <xf numFmtId="10" fontId="14" fillId="33" borderId="14" xfId="0" applyNumberFormat="1" applyFont="1" applyFill="1" applyBorder="1" applyAlignment="1" applyProtection="1">
      <alignment horizontal="center"/>
    </xf>
    <xf numFmtId="10" fontId="37" fillId="33" borderId="14" xfId="0" applyNumberFormat="1" applyFont="1" applyFill="1" applyBorder="1" applyAlignment="1" applyProtection="1">
      <alignment horizontal="center"/>
    </xf>
    <xf numFmtId="2" fontId="42" fillId="33" borderId="16" xfId="0" applyNumberFormat="1" applyFont="1" applyFill="1" applyBorder="1" applyAlignment="1" applyProtection="1">
      <alignment horizontal="center"/>
    </xf>
    <xf numFmtId="40" fontId="37" fillId="33" borderId="16" xfId="42" applyNumberFormat="1" applyFont="1" applyFill="1" applyBorder="1" applyAlignment="1" applyProtection="1">
      <alignment horizontal="center"/>
    </xf>
    <xf numFmtId="166" fontId="37" fillId="33" borderId="16" xfId="44" applyNumberFormat="1" applyFont="1" applyFill="1" applyBorder="1" applyAlignment="1" applyProtection="1">
      <alignment horizontal="center" wrapText="1"/>
    </xf>
    <xf numFmtId="166" fontId="37" fillId="33" borderId="16" xfId="44" applyNumberFormat="1" applyFont="1" applyFill="1" applyBorder="1" applyAlignment="1" applyProtection="1">
      <alignment horizontal="center"/>
    </xf>
    <xf numFmtId="165" fontId="37" fillId="33" borderId="16" xfId="44" applyNumberFormat="1" applyFont="1" applyFill="1" applyBorder="1" applyAlignment="1" applyProtection="1">
      <alignment horizontal="center"/>
    </xf>
    <xf numFmtId="10" fontId="37" fillId="33" borderId="17" xfId="0" applyNumberFormat="1" applyFont="1" applyFill="1" applyBorder="1" applyAlignment="1" applyProtection="1">
      <alignment horizontal="center"/>
    </xf>
    <xf numFmtId="0" fontId="45" fillId="37" borderId="30" xfId="0" applyFont="1" applyFill="1" applyBorder="1" applyAlignment="1" applyProtection="1">
      <alignment horizontal="center" wrapText="1"/>
    </xf>
    <xf numFmtId="0" fontId="41" fillId="37" borderId="18" xfId="0" applyFont="1" applyFill="1" applyBorder="1" applyAlignment="1">
      <alignment horizontal="center" wrapText="1"/>
    </xf>
    <xf numFmtId="0" fontId="47" fillId="37" borderId="26" xfId="0" applyFont="1" applyFill="1" applyBorder="1" applyAlignment="1" applyProtection="1">
      <alignment horizontal="center"/>
    </xf>
    <xf numFmtId="0" fontId="47" fillId="37" borderId="13" xfId="0" applyFont="1" applyFill="1" applyBorder="1" applyAlignment="1" applyProtection="1">
      <alignment horizontal="center"/>
    </xf>
    <xf numFmtId="0" fontId="41" fillId="37" borderId="13" xfId="0" applyFont="1" applyFill="1" applyBorder="1" applyAlignment="1" applyProtection="1">
      <alignment horizontal="center"/>
    </xf>
    <xf numFmtId="0" fontId="47" fillId="37" borderId="15" xfId="0" applyFont="1" applyFill="1" applyBorder="1" applyAlignment="1" applyProtection="1">
      <alignment horizontal="center"/>
    </xf>
    <xf numFmtId="0" fontId="41" fillId="37" borderId="38" xfId="0" applyFont="1" applyFill="1" applyBorder="1" applyAlignment="1" applyProtection="1">
      <alignment horizontal="center" wrapText="1"/>
    </xf>
    <xf numFmtId="0" fontId="45" fillId="37" borderId="26" xfId="0" applyFont="1" applyFill="1" applyBorder="1" applyAlignment="1" applyProtection="1">
      <alignment horizontal="center" wrapText="1"/>
    </xf>
    <xf numFmtId="0" fontId="46" fillId="37" borderId="27" xfId="0" applyFont="1" applyFill="1" applyBorder="1" applyAlignment="1" applyProtection="1">
      <alignment horizontal="center" wrapText="1"/>
    </xf>
    <xf numFmtId="0" fontId="46" fillId="37" borderId="28" xfId="0" applyFont="1" applyFill="1" applyBorder="1" applyAlignment="1" applyProtection="1">
      <alignment horizontal="center" wrapText="1"/>
    </xf>
    <xf numFmtId="0" fontId="41" fillId="37" borderId="13" xfId="0" applyFont="1" applyFill="1" applyBorder="1" applyAlignment="1" applyProtection="1">
      <alignment horizontal="center" wrapText="1"/>
    </xf>
    <xf numFmtId="0" fontId="41" fillId="37" borderId="49" xfId="0" applyFont="1" applyFill="1" applyBorder="1" applyAlignment="1" applyProtection="1">
      <alignment horizontal="center" wrapText="1"/>
    </xf>
    <xf numFmtId="0" fontId="41" fillId="37" borderId="45" xfId="0" applyFont="1" applyFill="1" applyBorder="1" applyAlignment="1" applyProtection="1">
      <alignment horizontal="center" wrapText="1"/>
    </xf>
    <xf numFmtId="3" fontId="42" fillId="0" borderId="46" xfId="0" applyNumberFormat="1" applyFont="1" applyFill="1" applyBorder="1" applyAlignment="1" applyProtection="1">
      <alignment horizontal="center" wrapText="1"/>
    </xf>
    <xf numFmtId="165" fontId="42" fillId="0" borderId="47" xfId="0" applyNumberFormat="1" applyFont="1" applyFill="1" applyBorder="1" applyAlignment="1" applyProtection="1">
      <alignment horizontal="center" wrapText="1"/>
    </xf>
    <xf numFmtId="0" fontId="54" fillId="0" borderId="0" xfId="0" applyFont="1" applyAlignment="1">
      <alignment vertical="center"/>
    </xf>
    <xf numFmtId="0" fontId="31" fillId="0" borderId="0" xfId="0" applyFont="1" applyAlignment="1">
      <alignment horizontal="justify" vertical="center"/>
    </xf>
    <xf numFmtId="0" fontId="41" fillId="37" borderId="18" xfId="0" applyFont="1" applyFill="1" applyBorder="1" applyAlignment="1" applyProtection="1">
      <alignment horizontal="center" wrapText="1"/>
    </xf>
    <xf numFmtId="0" fontId="41" fillId="37" borderId="51" xfId="0" applyFont="1" applyFill="1" applyBorder="1" applyAlignment="1" applyProtection="1">
      <alignment horizontal="center" wrapText="1"/>
    </xf>
    <xf numFmtId="0" fontId="55" fillId="33" borderId="51" xfId="0" applyFont="1" applyFill="1" applyBorder="1" applyAlignment="1">
      <alignment horizontal="center" vertical="center" wrapText="1"/>
    </xf>
    <xf numFmtId="0" fontId="39" fillId="37" borderId="50" xfId="0" applyFont="1" applyFill="1" applyBorder="1" applyAlignment="1">
      <alignment horizontal="center" vertical="center" wrapText="1"/>
    </xf>
    <xf numFmtId="0" fontId="39" fillId="37" borderId="48" xfId="0" applyFont="1" applyFill="1" applyBorder="1" applyAlignment="1">
      <alignment horizontal="center" vertical="center" wrapText="1"/>
    </xf>
    <xf numFmtId="0" fontId="56" fillId="33" borderId="51" xfId="0" applyFont="1" applyFill="1" applyBorder="1" applyAlignment="1">
      <alignment horizontal="center" vertical="center" wrapText="1"/>
    </xf>
    <xf numFmtId="0" fontId="56" fillId="33" borderId="51" xfId="0" applyFont="1" applyFill="1" applyBorder="1" applyAlignment="1">
      <alignment horizontal="center" vertical="center"/>
    </xf>
    <xf numFmtId="4" fontId="56" fillId="33" borderId="51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3" fontId="0" fillId="33" borderId="12" xfId="0" applyNumberFormat="1" applyFont="1" applyFill="1" applyBorder="1" applyAlignment="1">
      <alignment horizontal="center"/>
    </xf>
    <xf numFmtId="165" fontId="25" fillId="0" borderId="14" xfId="0" applyNumberFormat="1" applyFont="1" applyFill="1" applyBorder="1" applyAlignment="1" applyProtection="1">
      <alignment horizontal="center" wrapText="1"/>
    </xf>
    <xf numFmtId="2" fontId="25" fillId="0" borderId="14" xfId="0" applyNumberFormat="1" applyFont="1" applyFill="1" applyBorder="1" applyAlignment="1" applyProtection="1">
      <alignment horizontal="center" wrapText="1"/>
    </xf>
    <xf numFmtId="2" fontId="25" fillId="0" borderId="17" xfId="0" applyNumberFormat="1" applyFont="1" applyFill="1" applyBorder="1" applyAlignment="1" applyProtection="1">
      <alignment horizontal="center" wrapText="1"/>
    </xf>
    <xf numFmtId="165" fontId="25" fillId="0" borderId="53" xfId="0" applyNumberFormat="1" applyFont="1" applyFill="1" applyBorder="1" applyAlignment="1" applyProtection="1">
      <alignment horizontal="center" wrapText="1"/>
    </xf>
    <xf numFmtId="2" fontId="25" fillId="0" borderId="12" xfId="0" applyNumberFormat="1" applyFont="1" applyFill="1" applyBorder="1" applyAlignment="1" applyProtection="1">
      <alignment horizontal="center" wrapText="1"/>
    </xf>
    <xf numFmtId="0" fontId="24" fillId="37" borderId="52" xfId="0" applyFont="1" applyFill="1" applyBorder="1" applyAlignment="1" applyProtection="1">
      <alignment horizontal="center" wrapText="1"/>
    </xf>
    <xf numFmtId="0" fontId="24" fillId="37" borderId="13" xfId="0" applyFont="1" applyFill="1" applyBorder="1" applyAlignment="1" applyProtection="1">
      <alignment horizontal="center" wrapText="1"/>
    </xf>
    <xf numFmtId="0" fontId="24" fillId="37" borderId="15" xfId="0" applyFont="1" applyFill="1" applyBorder="1" applyAlignment="1" applyProtection="1">
      <alignment horizontal="center" wrapText="1"/>
    </xf>
    <xf numFmtId="0" fontId="16" fillId="37" borderId="11" xfId="0" applyFont="1" applyFill="1" applyBorder="1"/>
    <xf numFmtId="0" fontId="49" fillId="37" borderId="23" xfId="0" applyFont="1" applyFill="1" applyBorder="1" applyAlignment="1" applyProtection="1">
      <alignment horizontal="center"/>
    </xf>
    <xf numFmtId="0" fontId="49" fillId="37" borderId="24" xfId="0" applyFont="1" applyFill="1" applyBorder="1" applyAlignment="1" applyProtection="1">
      <alignment horizontal="center"/>
    </xf>
    <xf numFmtId="0" fontId="38" fillId="37" borderId="24" xfId="0" applyFont="1" applyFill="1" applyBorder="1" applyAlignment="1" applyProtection="1">
      <alignment horizontal="center"/>
    </xf>
    <xf numFmtId="40" fontId="51" fillId="33" borderId="21" xfId="42" applyNumberFormat="1" applyFont="1" applyFill="1" applyBorder="1" applyAlignment="1" applyProtection="1">
      <alignment horizontal="center"/>
    </xf>
    <xf numFmtId="166" fontId="51" fillId="33" borderId="21" xfId="44" applyNumberFormat="1" applyFont="1" applyFill="1" applyBorder="1" applyAlignment="1" applyProtection="1">
      <alignment horizontal="center" wrapText="1"/>
    </xf>
    <xf numFmtId="166" fontId="51" fillId="33" borderId="10" xfId="44" applyNumberFormat="1" applyFont="1" applyFill="1" applyBorder="1" applyAlignment="1" applyProtection="1">
      <alignment horizontal="center" wrapText="1"/>
    </xf>
    <xf numFmtId="10" fontId="52" fillId="33" borderId="53" xfId="0" applyNumberFormat="1" applyFont="1" applyFill="1" applyBorder="1" applyAlignment="1" applyProtection="1">
      <alignment horizontal="center"/>
    </xf>
    <xf numFmtId="10" fontId="52" fillId="33" borderId="14" xfId="0" applyNumberFormat="1" applyFont="1" applyFill="1" applyBorder="1" applyAlignment="1" applyProtection="1">
      <alignment horizontal="center"/>
    </xf>
    <xf numFmtId="10" fontId="51" fillId="33" borderId="14" xfId="0" applyNumberFormat="1" applyFont="1" applyFill="1" applyBorder="1" applyAlignment="1" applyProtection="1">
      <alignment horizontal="center"/>
    </xf>
    <xf numFmtId="10" fontId="57" fillId="33" borderId="14" xfId="0" applyNumberFormat="1" applyFont="1" applyFill="1" applyBorder="1" applyAlignment="1" applyProtection="1">
      <alignment horizontal="center"/>
    </xf>
    <xf numFmtId="166" fontId="51" fillId="33" borderId="16" xfId="44" applyNumberFormat="1" applyFont="1" applyFill="1" applyBorder="1" applyAlignment="1" applyProtection="1">
      <alignment horizontal="center" wrapText="1"/>
    </xf>
    <xf numFmtId="10" fontId="51" fillId="33" borderId="17" xfId="0" applyNumberFormat="1" applyFont="1" applyFill="1" applyBorder="1" applyAlignment="1" applyProtection="1">
      <alignment horizontal="center"/>
    </xf>
    <xf numFmtId="40" fontId="51" fillId="33" borderId="10" xfId="42" applyNumberFormat="1" applyFont="1" applyFill="1" applyBorder="1" applyAlignment="1" applyProtection="1">
      <alignment horizontal="center"/>
    </xf>
    <xf numFmtId="166" fontId="51" fillId="33" borderId="10" xfId="44" applyNumberFormat="1" applyFont="1" applyFill="1" applyBorder="1" applyAlignment="1" applyProtection="1">
      <alignment horizontal="center"/>
    </xf>
    <xf numFmtId="165" fontId="51" fillId="33" borderId="10" xfId="44" applyNumberFormat="1" applyFont="1" applyFill="1" applyBorder="1" applyAlignment="1" applyProtection="1">
      <alignment horizontal="center"/>
    </xf>
    <xf numFmtId="166" fontId="57" fillId="33" borderId="10" xfId="44" applyNumberFormat="1" applyFont="1" applyFill="1" applyBorder="1" applyAlignment="1" applyProtection="1">
      <alignment horizontal="center"/>
    </xf>
    <xf numFmtId="2" fontId="50" fillId="33" borderId="33" xfId="0" applyNumberFormat="1" applyFont="1" applyFill="1" applyBorder="1" applyAlignment="1" applyProtection="1">
      <alignment horizontal="center"/>
    </xf>
    <xf numFmtId="2" fontId="53" fillId="33" borderId="33" xfId="0" applyNumberFormat="1" applyFont="1" applyFill="1" applyBorder="1" applyAlignment="1" applyProtection="1">
      <alignment horizontal="center"/>
    </xf>
    <xf numFmtId="0" fontId="49" fillId="37" borderId="25" xfId="0" applyFont="1" applyFill="1" applyBorder="1" applyAlignment="1" applyProtection="1">
      <alignment horizontal="center"/>
    </xf>
    <xf numFmtId="2" fontId="50" fillId="33" borderId="22" xfId="0" applyNumberFormat="1" applyFont="1" applyFill="1" applyBorder="1" applyAlignment="1" applyProtection="1">
      <alignment horizontal="center"/>
    </xf>
    <xf numFmtId="166" fontId="51" fillId="33" borderId="21" xfId="44" applyNumberFormat="1" applyFont="1" applyFill="1" applyBorder="1" applyAlignment="1" applyProtection="1">
      <alignment horizontal="center"/>
    </xf>
    <xf numFmtId="165" fontId="51" fillId="33" borderId="21" xfId="44" applyNumberFormat="1" applyFont="1" applyFill="1" applyBorder="1" applyAlignment="1" applyProtection="1">
      <alignment horizontal="center"/>
    </xf>
    <xf numFmtId="2" fontId="50" fillId="33" borderId="54" xfId="0" applyNumberFormat="1" applyFont="1" applyFill="1" applyBorder="1" applyAlignment="1" applyProtection="1">
      <alignment horizontal="center"/>
    </xf>
    <xf numFmtId="40" fontId="51" fillId="33" borderId="16" xfId="42" applyNumberFormat="1" applyFont="1" applyFill="1" applyBorder="1" applyAlignment="1" applyProtection="1">
      <alignment horizontal="center"/>
    </xf>
    <xf numFmtId="166" fontId="51" fillId="33" borderId="16" xfId="44" applyNumberFormat="1" applyFont="1" applyFill="1" applyBorder="1" applyAlignment="1" applyProtection="1">
      <alignment horizontal="center"/>
    </xf>
    <xf numFmtId="165" fontId="51" fillId="33" borderId="16" xfId="44" applyNumberFormat="1" applyFont="1" applyFill="1" applyBorder="1" applyAlignment="1" applyProtection="1">
      <alignment horizontal="center"/>
    </xf>
    <xf numFmtId="0" fontId="41" fillId="33" borderId="18" xfId="0" applyFont="1" applyFill="1" applyBorder="1" applyAlignment="1">
      <alignment horizontal="center" wrapText="1"/>
    </xf>
    <xf numFmtId="0" fontId="41" fillId="33" borderId="51" xfId="0" applyFont="1" applyFill="1" applyBorder="1" applyAlignment="1">
      <alignment horizontal="center" wrapText="1"/>
    </xf>
    <xf numFmtId="0" fontId="0" fillId="33" borderId="34" xfId="0" applyFill="1" applyBorder="1"/>
    <xf numFmtId="0" fontId="38" fillId="33" borderId="12" xfId="0" applyFont="1" applyFill="1" applyBorder="1" applyAlignment="1">
      <alignment horizontal="center" wrapText="1"/>
    </xf>
    <xf numFmtId="167" fontId="40" fillId="33" borderId="18" xfId="0" applyNumberFormat="1" applyFont="1" applyFill="1" applyBorder="1" applyAlignment="1">
      <alignment horizontal="center"/>
    </xf>
    <xf numFmtId="0" fontId="38" fillId="33" borderId="18" xfId="0" applyFont="1" applyFill="1" applyBorder="1" applyAlignment="1">
      <alignment horizontal="center" wrapText="1"/>
    </xf>
    <xf numFmtId="0" fontId="42" fillId="33" borderId="41" xfId="0" applyFont="1" applyFill="1" applyBorder="1" applyAlignment="1" applyProtection="1">
      <alignment horizontal="center" wrapText="1"/>
    </xf>
    <xf numFmtId="4" fontId="42" fillId="33" borderId="44" xfId="0" applyNumberFormat="1" applyFont="1" applyFill="1" applyBorder="1" applyAlignment="1" applyProtection="1">
      <alignment horizontal="center" wrapText="1"/>
    </xf>
    <xf numFmtId="0" fontId="41" fillId="33" borderId="45" xfId="0" applyFont="1" applyFill="1" applyBorder="1" applyAlignment="1" applyProtection="1">
      <alignment horizontal="center" wrapText="1"/>
    </xf>
    <xf numFmtId="0" fontId="43" fillId="33" borderId="26" xfId="0" applyFont="1" applyFill="1" applyBorder="1" applyAlignment="1" applyProtection="1">
      <alignment horizontal="center" wrapText="1"/>
    </xf>
    <xf numFmtId="3" fontId="44" fillId="0" borderId="27" xfId="0" applyNumberFormat="1" applyFont="1" applyFill="1" applyBorder="1" applyAlignment="1" applyProtection="1">
      <alignment horizontal="center" wrapText="1"/>
    </xf>
    <xf numFmtId="164" fontId="44" fillId="0" borderId="27" xfId="0" applyNumberFormat="1" applyFont="1" applyFill="1" applyBorder="1" applyAlignment="1" applyProtection="1">
      <alignment horizontal="center" wrapText="1"/>
    </xf>
    <xf numFmtId="10" fontId="51" fillId="0" borderId="28" xfId="44" applyNumberFormat="1" applyFont="1" applyFill="1" applyBorder="1" applyAlignment="1" applyProtection="1">
      <alignment horizontal="center" wrapText="1"/>
    </xf>
    <xf numFmtId="0" fontId="43" fillId="33" borderId="13" xfId="0" applyFont="1" applyFill="1" applyBorder="1" applyAlignment="1" applyProtection="1">
      <alignment horizontal="center" wrapText="1"/>
    </xf>
    <xf numFmtId="164" fontId="44" fillId="0" borderId="10" xfId="0" applyNumberFormat="1" applyFont="1" applyFill="1" applyBorder="1" applyAlignment="1" applyProtection="1">
      <alignment horizontal="center" wrapText="1"/>
    </xf>
    <xf numFmtId="10" fontId="51" fillId="0" borderId="14" xfId="44" applyNumberFormat="1" applyFont="1" applyFill="1" applyBorder="1" applyAlignment="1" applyProtection="1">
      <alignment horizontal="center" wrapText="1"/>
    </xf>
    <xf numFmtId="0" fontId="43" fillId="33" borderId="15" xfId="0" applyFont="1" applyFill="1" applyBorder="1" applyAlignment="1" applyProtection="1">
      <alignment horizontal="center" wrapText="1"/>
    </xf>
    <xf numFmtId="3" fontId="44" fillId="0" borderId="16" xfId="0" applyNumberFormat="1" applyFont="1" applyFill="1" applyBorder="1" applyAlignment="1" applyProtection="1">
      <alignment horizontal="center" wrapText="1"/>
    </xf>
    <xf numFmtId="164" fontId="44" fillId="0" borderId="16" xfId="0" applyNumberFormat="1" applyFont="1" applyFill="1" applyBorder="1" applyAlignment="1" applyProtection="1">
      <alignment horizontal="center" wrapText="1"/>
    </xf>
    <xf numFmtId="10" fontId="51" fillId="0" borderId="17" xfId="44" applyNumberFormat="1" applyFont="1" applyFill="1" applyBorder="1" applyAlignment="1" applyProtection="1">
      <alignment horizontal="center" wrapText="1"/>
    </xf>
    <xf numFmtId="0" fontId="45" fillId="33" borderId="30" xfId="0" applyFont="1" applyFill="1" applyBorder="1" applyAlignment="1" applyProtection="1">
      <alignment horizontal="center" wrapText="1"/>
    </xf>
    <xf numFmtId="0" fontId="58" fillId="0" borderId="11" xfId="0" applyFont="1" applyBorder="1"/>
    <xf numFmtId="3" fontId="59" fillId="0" borderId="41" xfId="0" applyNumberFormat="1" applyFont="1" applyFill="1" applyBorder="1" applyAlignment="1" applyProtection="1">
      <alignment horizontal="center" wrapText="1"/>
    </xf>
    <xf numFmtId="3" fontId="59" fillId="0" borderId="44" xfId="0" applyNumberFormat="1" applyFont="1" applyFill="1" applyBorder="1" applyAlignment="1" applyProtection="1">
      <alignment horizontal="center" wrapText="1"/>
    </xf>
    <xf numFmtId="0" fontId="59" fillId="33" borderId="31" xfId="0" applyFont="1" applyFill="1" applyBorder="1" applyAlignment="1" applyProtection="1">
      <alignment horizontal="center" wrapText="1"/>
    </xf>
    <xf numFmtId="4" fontId="59" fillId="33" borderId="31" xfId="0" applyNumberFormat="1" applyFont="1" applyFill="1" applyBorder="1" applyAlignment="1" applyProtection="1">
      <alignment horizontal="center" wrapText="1"/>
    </xf>
    <xf numFmtId="0" fontId="45" fillId="33" borderId="31" xfId="0" applyFont="1" applyFill="1" applyBorder="1" applyAlignment="1" applyProtection="1">
      <alignment wrapText="1"/>
    </xf>
    <xf numFmtId="10" fontId="45" fillId="33" borderId="32" xfId="44" applyNumberFormat="1" applyFont="1" applyFill="1" applyBorder="1" applyAlignment="1" applyProtection="1">
      <alignment horizontal="center" wrapText="1"/>
    </xf>
    <xf numFmtId="0" fontId="45" fillId="37" borderId="12" xfId="0" applyFont="1" applyFill="1" applyBorder="1" applyAlignment="1" applyProtection="1">
      <alignment horizontal="center" wrapText="1"/>
    </xf>
    <xf numFmtId="0" fontId="45" fillId="37" borderId="20" xfId="0" applyFont="1" applyFill="1" applyBorder="1" applyAlignment="1" applyProtection="1">
      <alignment horizontal="center" wrapText="1"/>
    </xf>
    <xf numFmtId="0" fontId="45" fillId="37" borderId="38" xfId="0" applyFont="1" applyFill="1" applyBorder="1" applyAlignment="1" applyProtection="1">
      <alignment horizontal="center" wrapText="1"/>
    </xf>
    <xf numFmtId="0" fontId="46" fillId="37" borderId="41" xfId="0" applyFont="1" applyFill="1" applyBorder="1" applyAlignment="1" applyProtection="1">
      <alignment horizontal="center" wrapText="1"/>
    </xf>
    <xf numFmtId="4" fontId="46" fillId="37" borderId="44" xfId="0" applyNumberFormat="1" applyFont="1" applyFill="1" applyBorder="1" applyAlignment="1" applyProtection="1">
      <alignment horizontal="center" wrapText="1"/>
    </xf>
    <xf numFmtId="0" fontId="0" fillId="33" borderId="10" xfId="0" applyFill="1" applyBorder="1"/>
    <xf numFmtId="0" fontId="0" fillId="33" borderId="11" xfId="0" applyFill="1" applyBorder="1"/>
    <xf numFmtId="2" fontId="34" fillId="35" borderId="41" xfId="0" applyNumberFormat="1" applyFont="1" applyFill="1" applyBorder="1" applyProtection="1">
      <protection locked="0"/>
    </xf>
    <xf numFmtId="2" fontId="34" fillId="35" borderId="44" xfId="0" applyNumberFormat="1" applyFont="1" applyFill="1" applyBorder="1" applyProtection="1">
      <protection locked="0"/>
    </xf>
    <xf numFmtId="4" fontId="35" fillId="34" borderId="27" xfId="0" applyNumberFormat="1" applyFont="1" applyFill="1" applyBorder="1" applyProtection="1">
      <protection locked="0"/>
    </xf>
    <xf numFmtId="4" fontId="35" fillId="34" borderId="28" xfId="0" applyNumberFormat="1" applyFont="1" applyFill="1" applyBorder="1" applyProtection="1">
      <protection locked="0"/>
    </xf>
    <xf numFmtId="4" fontId="35" fillId="34" borderId="14" xfId="0" applyNumberFormat="1" applyFont="1" applyFill="1" applyBorder="1" applyProtection="1">
      <protection locked="0"/>
    </xf>
    <xf numFmtId="4" fontId="36" fillId="34" borderId="14" xfId="0" applyNumberFormat="1" applyFont="1" applyFill="1" applyBorder="1" applyProtection="1">
      <protection locked="0"/>
    </xf>
    <xf numFmtId="4" fontId="35" fillId="35" borderId="16" xfId="0" applyNumberFormat="1" applyFont="1" applyFill="1" applyBorder="1" applyProtection="1">
      <protection locked="0"/>
    </xf>
    <xf numFmtId="4" fontId="35" fillId="35" borderId="17" xfId="0" applyNumberFormat="1" applyFont="1" applyFill="1" applyBorder="1" applyProtection="1">
      <protection locked="0"/>
    </xf>
    <xf numFmtId="0" fontId="0" fillId="0" borderId="55" xfId="0" applyFill="1" applyBorder="1"/>
    <xf numFmtId="0" fontId="0" fillId="33" borderId="40" xfId="0" applyFill="1" applyBorder="1"/>
    <xf numFmtId="0" fontId="0" fillId="0" borderId="40" xfId="0" applyFill="1" applyBorder="1"/>
    <xf numFmtId="0" fontId="0" fillId="0" borderId="40" xfId="0" applyFont="1" applyFill="1" applyBorder="1"/>
    <xf numFmtId="0" fontId="0" fillId="33" borderId="29" xfId="0" applyFill="1" applyBorder="1"/>
    <xf numFmtId="168" fontId="45" fillId="35" borderId="26" xfId="0" applyNumberFormat="1" applyFont="1" applyFill="1" applyBorder="1" applyAlignment="1" applyProtection="1">
      <alignment horizontal="center" vertical="center" wrapText="1"/>
      <protection locked="0"/>
    </xf>
    <xf numFmtId="168" fontId="45" fillId="35" borderId="27" xfId="0" applyNumberFormat="1" applyFont="1" applyFill="1" applyBorder="1" applyAlignment="1" applyProtection="1">
      <alignment horizontal="center" vertical="center" wrapText="1"/>
      <protection locked="0"/>
    </xf>
    <xf numFmtId="168" fontId="45" fillId="35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6" xfId="0" applyBorder="1"/>
    <xf numFmtId="0" fontId="0" fillId="0" borderId="57" xfId="0" applyBorder="1"/>
    <xf numFmtId="4" fontId="35" fillId="34" borderId="26" xfId="0" applyNumberFormat="1" applyFont="1" applyFill="1" applyBorder="1" applyProtection="1">
      <protection locked="0"/>
    </xf>
    <xf numFmtId="4" fontId="35" fillId="34" borderId="13" xfId="0" applyNumberFormat="1" applyFont="1" applyFill="1" applyBorder="1" applyProtection="1">
      <protection locked="0"/>
    </xf>
    <xf numFmtId="4" fontId="36" fillId="34" borderId="13" xfId="0" applyNumberFormat="1" applyFont="1" applyFill="1" applyBorder="1" applyProtection="1">
      <protection locked="0"/>
    </xf>
    <xf numFmtId="4" fontId="35" fillId="35" borderId="15" xfId="0" applyNumberFormat="1" applyFont="1" applyFill="1" applyBorder="1" applyProtection="1">
      <protection locked="0"/>
    </xf>
    <xf numFmtId="49" fontId="35" fillId="34" borderId="35" xfId="0" applyNumberFormat="1" applyFont="1" applyFill="1" applyBorder="1" applyProtection="1">
      <protection locked="0"/>
    </xf>
    <xf numFmtId="49" fontId="35" fillId="34" borderId="24" xfId="0" applyNumberFormat="1" applyFont="1" applyFill="1" applyBorder="1" applyProtection="1">
      <protection locked="0"/>
    </xf>
    <xf numFmtId="49" fontId="35" fillId="34" borderId="24" xfId="0" applyNumberFormat="1" applyFont="1" applyFill="1" applyBorder="1"/>
    <xf numFmtId="49" fontId="35" fillId="34" borderId="25" xfId="0" applyNumberFormat="1" applyFont="1" applyFill="1" applyBorder="1" applyProtection="1">
      <protection locked="0"/>
    </xf>
    <xf numFmtId="168" fontId="45" fillId="36" borderId="26" xfId="0" applyNumberFormat="1" applyFont="1" applyFill="1" applyBorder="1" applyAlignment="1" applyProtection="1">
      <alignment horizontal="center" vertical="center" wrapText="1"/>
      <protection locked="0"/>
    </xf>
    <xf numFmtId="168" fontId="45" fillId="36" borderId="27" xfId="0" applyNumberFormat="1" applyFont="1" applyFill="1" applyBorder="1" applyAlignment="1" applyProtection="1">
      <alignment horizontal="center" vertical="center" wrapText="1"/>
      <protection locked="0"/>
    </xf>
    <xf numFmtId="168" fontId="45" fillId="36" borderId="28" xfId="0" applyNumberFormat="1" applyFont="1" applyFill="1" applyBorder="1" applyAlignment="1" applyProtection="1">
      <alignment horizontal="center" vertical="center" wrapText="1"/>
      <protection locked="0"/>
    </xf>
    <xf numFmtId="4" fontId="35" fillId="34" borderId="13" xfId="0" applyNumberFormat="1" applyFont="1" applyFill="1" applyBorder="1" applyAlignment="1" applyProtection="1">
      <alignment horizontal="center"/>
      <protection locked="0"/>
    </xf>
    <xf numFmtId="4" fontId="35" fillId="34" borderId="10" xfId="0" applyNumberFormat="1" applyFont="1" applyFill="1" applyBorder="1" applyAlignment="1" applyProtection="1">
      <alignment horizontal="center"/>
      <protection locked="0"/>
    </xf>
    <xf numFmtId="4" fontId="35" fillId="34" borderId="14" xfId="0" applyNumberFormat="1" applyFont="1" applyFill="1" applyBorder="1" applyAlignment="1" applyProtection="1">
      <alignment horizontal="center"/>
      <protection locked="0"/>
    </xf>
    <xf numFmtId="4" fontId="36" fillId="34" borderId="13" xfId="0" applyNumberFormat="1" applyFont="1" applyFill="1" applyBorder="1" applyAlignment="1" applyProtection="1">
      <alignment horizontal="center"/>
      <protection locked="0"/>
    </xf>
    <xf numFmtId="4" fontId="36" fillId="34" borderId="10" xfId="0" applyNumberFormat="1" applyFont="1" applyFill="1" applyBorder="1" applyAlignment="1" applyProtection="1">
      <alignment horizontal="center"/>
      <protection locked="0"/>
    </xf>
    <xf numFmtId="4" fontId="36" fillId="34" borderId="14" xfId="0" applyNumberFormat="1" applyFont="1" applyFill="1" applyBorder="1" applyAlignment="1" applyProtection="1">
      <alignment horizontal="center"/>
      <protection locked="0"/>
    </xf>
    <xf numFmtId="4" fontId="35" fillId="34" borderId="15" xfId="0" applyNumberFormat="1" applyFont="1" applyFill="1" applyBorder="1" applyAlignment="1" applyProtection="1">
      <alignment horizontal="center"/>
      <protection locked="0"/>
    </xf>
    <xf numFmtId="4" fontId="35" fillId="34" borderId="16" xfId="0" applyNumberFormat="1" applyFont="1" applyFill="1" applyBorder="1" applyAlignment="1" applyProtection="1">
      <alignment horizontal="center"/>
      <protection locked="0"/>
    </xf>
    <xf numFmtId="4" fontId="35" fillId="34" borderId="17" xfId="0" applyNumberFormat="1" applyFont="1" applyFill="1" applyBorder="1" applyAlignment="1" applyProtection="1">
      <alignment horizontal="center"/>
      <protection locked="0"/>
    </xf>
    <xf numFmtId="4" fontId="35" fillId="34" borderId="0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ercent 2 2" xfId="48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'MESEČNI ZAKOL'!$B$6</c:f>
              <c:strCache>
                <c:ptCount val="1"/>
                <c:pt idx="0">
                  <c:v>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'MESEČNI ZAKOL'!$C$5:$M$5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ZAKOL'!$C$6:$M$6</c:f>
              <c:numCache>
                <c:formatCode>General</c:formatCode>
                <c:ptCount val="11"/>
                <c:pt idx="0">
                  <c:v>211.35</c:v>
                </c:pt>
                <c:pt idx="1">
                  <c:v>213.72</c:v>
                </c:pt>
                <c:pt idx="2">
                  <c:v>221.26</c:v>
                </c:pt>
                <c:pt idx="3">
                  <c:v>207.47</c:v>
                </c:pt>
                <c:pt idx="4">
                  <c:v>184.04</c:v>
                </c:pt>
                <c:pt idx="5">
                  <c:v>186.52</c:v>
                </c:pt>
                <c:pt idx="6">
                  <c:v>179.43</c:v>
                </c:pt>
                <c:pt idx="7" formatCode="0.00">
                  <c:v>180.58</c:v>
                </c:pt>
                <c:pt idx="8">
                  <c:v>179.27</c:v>
                </c:pt>
                <c:pt idx="9">
                  <c:v>174.12</c:v>
                </c:pt>
                <c:pt idx="10">
                  <c:v>162.47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ED-4D7B-A210-9D4D9A8C8329}"/>
            </c:ext>
          </c:extLst>
        </c:ser>
        <c:ser>
          <c:idx val="1"/>
          <c:order val="1"/>
          <c:tx>
            <c:strRef>
              <c:f>'MESEČNI ZAKOL'!$B$7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'MESEČNI ZAKOL'!$C$5:$M$5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ZAKOL'!$C$7:$M$7</c:f>
              <c:numCache>
                <c:formatCode>General</c:formatCode>
                <c:ptCount val="11"/>
                <c:pt idx="0">
                  <c:v>195.69</c:v>
                </c:pt>
                <c:pt idx="1">
                  <c:v>197.1</c:v>
                </c:pt>
                <c:pt idx="2">
                  <c:v>204.88</c:v>
                </c:pt>
                <c:pt idx="3">
                  <c:v>191.54</c:v>
                </c:pt>
                <c:pt idx="4">
                  <c:v>168.98</c:v>
                </c:pt>
                <c:pt idx="5">
                  <c:v>172.4</c:v>
                </c:pt>
                <c:pt idx="6">
                  <c:v>165.14</c:v>
                </c:pt>
                <c:pt idx="7" formatCode="0.00">
                  <c:v>165.9</c:v>
                </c:pt>
                <c:pt idx="8">
                  <c:v>165.88</c:v>
                </c:pt>
                <c:pt idx="9">
                  <c:v>159.02000000000001</c:v>
                </c:pt>
                <c:pt idx="10">
                  <c:v>147.65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ED-4D7B-A210-9D4D9A8C8329}"/>
            </c:ext>
          </c:extLst>
        </c:ser>
        <c:ser>
          <c:idx val="2"/>
          <c:order val="2"/>
          <c:tx>
            <c:strRef>
              <c:f>'MESEČNI ZAKOL'!$B$8</c:f>
              <c:strCache>
                <c:ptCount val="1"/>
                <c:pt idx="0">
                  <c:v>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'MESEČNI ZAKOL'!$C$5:$M$5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ZAKOL'!$C$8:$M$8</c:f>
              <c:numCache>
                <c:formatCode>General</c:formatCode>
                <c:ptCount val="11"/>
                <c:pt idx="0">
                  <c:v>177.95</c:v>
                </c:pt>
                <c:pt idx="1">
                  <c:v>178.89</c:v>
                </c:pt>
                <c:pt idx="2">
                  <c:v>185.02</c:v>
                </c:pt>
                <c:pt idx="3">
                  <c:v>172.5</c:v>
                </c:pt>
                <c:pt idx="4">
                  <c:v>150.19</c:v>
                </c:pt>
                <c:pt idx="5">
                  <c:v>154.47999999999999</c:v>
                </c:pt>
                <c:pt idx="6">
                  <c:v>147.79</c:v>
                </c:pt>
                <c:pt idx="7" formatCode="0.00">
                  <c:v>149.09</c:v>
                </c:pt>
                <c:pt idx="8">
                  <c:v>148.55000000000001</c:v>
                </c:pt>
                <c:pt idx="9">
                  <c:v>142.63999999999999</c:v>
                </c:pt>
                <c:pt idx="10">
                  <c:v>128.77000000000001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ED-4D7B-A210-9D4D9A8C8329}"/>
            </c:ext>
          </c:extLst>
        </c:ser>
        <c:ser>
          <c:idx val="3"/>
          <c:order val="3"/>
          <c:tx>
            <c:strRef>
              <c:f>'MESEČNI ZAKOL'!$B$9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'MESEČNI ZAKOL'!$C$5:$M$5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ZAKOL'!$C$9:$M$9</c:f>
              <c:numCache>
                <c:formatCode>General</c:formatCode>
                <c:ptCount val="11"/>
                <c:pt idx="0">
                  <c:v>160.22</c:v>
                </c:pt>
                <c:pt idx="1">
                  <c:v>160.02000000000001</c:v>
                </c:pt>
                <c:pt idx="2">
                  <c:v>165.65</c:v>
                </c:pt>
                <c:pt idx="3">
                  <c:v>158.07</c:v>
                </c:pt>
                <c:pt idx="4">
                  <c:v>135.44</c:v>
                </c:pt>
                <c:pt idx="5">
                  <c:v>140.63</c:v>
                </c:pt>
                <c:pt idx="6">
                  <c:v>130.36000000000001</c:v>
                </c:pt>
                <c:pt idx="7" formatCode="0.00">
                  <c:v>133.28</c:v>
                </c:pt>
                <c:pt idx="8">
                  <c:v>134.61000000000001</c:v>
                </c:pt>
                <c:pt idx="9">
                  <c:v>129.83000000000001</c:v>
                </c:pt>
                <c:pt idx="10">
                  <c:v>113.14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ED-4D7B-A210-9D4D9A8C8329}"/>
            </c:ext>
          </c:extLst>
        </c:ser>
        <c:ser>
          <c:idx val="4"/>
          <c:order val="4"/>
          <c:tx>
            <c:strRef>
              <c:f>'MESEČNI ZAKOL'!$B$10</c:f>
              <c:strCache>
                <c:ptCount val="1"/>
                <c:pt idx="0">
                  <c:v>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'MESEČNI ZAKOL'!$C$5:$M$5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ZAKOL'!$C$10:$M$10</c:f>
              <c:numCache>
                <c:formatCode>General</c:formatCode>
                <c:ptCount val="11"/>
                <c:pt idx="0">
                  <c:v>147.5</c:v>
                </c:pt>
                <c:pt idx="2">
                  <c:v>168.9</c:v>
                </c:pt>
                <c:pt idx="3">
                  <c:v>145.9</c:v>
                </c:pt>
                <c:pt idx="4">
                  <c:v>130.5</c:v>
                </c:pt>
                <c:pt idx="6">
                  <c:v>129.9</c:v>
                </c:pt>
                <c:pt idx="7" formatCode="0.00">
                  <c:v>122.39</c:v>
                </c:pt>
                <c:pt idx="8">
                  <c:v>124.6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0ED-4D7B-A210-9D4D9A8C8329}"/>
            </c:ext>
          </c:extLst>
        </c:ser>
        <c:ser>
          <c:idx val="5"/>
          <c:order val="5"/>
          <c:tx>
            <c:strRef>
              <c:f>'MESEČNI ZAKOL'!$B$11</c:f>
              <c:strCache>
                <c:ptCount val="1"/>
                <c:pt idx="0">
                  <c:v>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'MESEČNI ZAKOL'!$C$5:$M$5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ZAKOL'!$C$11:$M$11</c:f>
              <c:numCache>
                <c:formatCode>General</c:formatCode>
                <c:ptCount val="11"/>
                <c:pt idx="4">
                  <c:v>139.9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0ED-4D7B-A210-9D4D9A8C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16040"/>
        <c:axId val="353516432"/>
      </c:lineChart>
      <c:dateAx>
        <c:axId val="353516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MESECI</a:t>
                </a:r>
                <a:r>
                  <a:rPr lang="sl-SI" baseline="0"/>
                  <a:t> 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6432"/>
        <c:crosses val="autoZero"/>
        <c:auto val="1"/>
        <c:lblOffset val="100"/>
        <c:baseTimeUnit val="months"/>
      </c:dateAx>
      <c:valAx>
        <c:axId val="35351643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</a:t>
                </a:r>
                <a:r>
                  <a:rPr lang="sl-SI" baseline="0"/>
                  <a:t>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'MESEČNI ZAKOL'!$B$16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'MESEČNI ZAKOL'!$C$15:$M$15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ZAKOL'!$C$16:$M$16</c:f>
              <c:numCache>
                <c:formatCode>#,##0</c:formatCode>
                <c:ptCount val="11"/>
                <c:pt idx="0">
                  <c:v>870815</c:v>
                </c:pt>
                <c:pt idx="1">
                  <c:v>785302</c:v>
                </c:pt>
                <c:pt idx="2">
                  <c:v>900739</c:v>
                </c:pt>
                <c:pt idx="3">
                  <c:v>878679</c:v>
                </c:pt>
                <c:pt idx="4">
                  <c:v>901410</c:v>
                </c:pt>
                <c:pt idx="5">
                  <c:v>911343</c:v>
                </c:pt>
                <c:pt idx="6">
                  <c:v>936953</c:v>
                </c:pt>
                <c:pt idx="7">
                  <c:v>992209</c:v>
                </c:pt>
                <c:pt idx="8">
                  <c:v>950038</c:v>
                </c:pt>
                <c:pt idx="9">
                  <c:v>871601</c:v>
                </c:pt>
                <c:pt idx="10">
                  <c:v>872314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F6-4E26-9CE6-98BD0BD2CFD5}"/>
            </c:ext>
          </c:extLst>
        </c:ser>
        <c:ser>
          <c:idx val="1"/>
          <c:order val="1"/>
          <c:tx>
            <c:strRef>
              <c:f>'MESEČNI ZAKOL'!$B$17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'MESEČNI ZAKOL'!$C$15:$M$15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ZAKOL'!$C$17:$M$17</c:f>
              <c:numCache>
                <c:formatCode>#,##0</c:formatCode>
                <c:ptCount val="11"/>
                <c:pt idx="0">
                  <c:v>306154</c:v>
                </c:pt>
                <c:pt idx="1">
                  <c:v>270467</c:v>
                </c:pt>
                <c:pt idx="2">
                  <c:v>297827</c:v>
                </c:pt>
                <c:pt idx="3">
                  <c:v>245094</c:v>
                </c:pt>
                <c:pt idx="4">
                  <c:v>254675</c:v>
                </c:pt>
                <c:pt idx="5">
                  <c:v>308290</c:v>
                </c:pt>
                <c:pt idx="6">
                  <c:v>348641</c:v>
                </c:pt>
                <c:pt idx="7">
                  <c:v>290501</c:v>
                </c:pt>
                <c:pt idx="8">
                  <c:v>249264</c:v>
                </c:pt>
                <c:pt idx="9">
                  <c:v>261064</c:v>
                </c:pt>
                <c:pt idx="10">
                  <c:v>321298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F6-4E26-9CE6-98BD0BD2CFD5}"/>
            </c:ext>
          </c:extLst>
        </c:ser>
        <c:ser>
          <c:idx val="2"/>
          <c:order val="2"/>
          <c:tx>
            <c:strRef>
              <c:f>'MESEČNI ZAKOL'!$B$18</c:f>
              <c:strCache>
                <c:ptCount val="1"/>
                <c:pt idx="0">
                  <c:v>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'MESEČNI ZAKOL'!$C$15:$M$15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ZAKOL'!$C$18:$M$18</c:f>
              <c:numCache>
                <c:formatCode>#,##0</c:formatCode>
                <c:ptCount val="11"/>
                <c:pt idx="0">
                  <c:v>36830</c:v>
                </c:pt>
                <c:pt idx="1">
                  <c:v>31085</c:v>
                </c:pt>
                <c:pt idx="2">
                  <c:v>37636</c:v>
                </c:pt>
                <c:pt idx="3">
                  <c:v>27542</c:v>
                </c:pt>
                <c:pt idx="4">
                  <c:v>30256</c:v>
                </c:pt>
                <c:pt idx="5">
                  <c:v>37159</c:v>
                </c:pt>
                <c:pt idx="6">
                  <c:v>37776</c:v>
                </c:pt>
                <c:pt idx="7">
                  <c:v>27661</c:v>
                </c:pt>
                <c:pt idx="8">
                  <c:v>21063</c:v>
                </c:pt>
                <c:pt idx="9">
                  <c:v>25258</c:v>
                </c:pt>
                <c:pt idx="10">
                  <c:v>37350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F6-4E26-9CE6-98BD0BD2CFD5}"/>
            </c:ext>
          </c:extLst>
        </c:ser>
        <c:ser>
          <c:idx val="3"/>
          <c:order val="3"/>
          <c:tx>
            <c:strRef>
              <c:f>'MESEČNI ZAKOL'!$B$19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'MESEČNI ZAKOL'!$C$15:$M$15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ZAKOL'!$C$19:$M$19</c:f>
              <c:numCache>
                <c:formatCode>#,##0</c:formatCode>
                <c:ptCount val="11"/>
                <c:pt idx="0">
                  <c:v>2618</c:v>
                </c:pt>
                <c:pt idx="1">
                  <c:v>1964</c:v>
                </c:pt>
                <c:pt idx="2">
                  <c:v>3757</c:v>
                </c:pt>
                <c:pt idx="3">
                  <c:v>1675</c:v>
                </c:pt>
                <c:pt idx="4">
                  <c:v>2392</c:v>
                </c:pt>
                <c:pt idx="5">
                  <c:v>3154</c:v>
                </c:pt>
                <c:pt idx="6">
                  <c:v>2854</c:v>
                </c:pt>
                <c:pt idx="7">
                  <c:v>1332</c:v>
                </c:pt>
                <c:pt idx="8">
                  <c:v>1663</c:v>
                </c:pt>
                <c:pt idx="9">
                  <c:v>1035</c:v>
                </c:pt>
                <c:pt idx="10">
                  <c:v>2918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3F6-4E26-9CE6-98BD0BD2CFD5}"/>
            </c:ext>
          </c:extLst>
        </c:ser>
        <c:ser>
          <c:idx val="4"/>
          <c:order val="4"/>
          <c:tx>
            <c:strRef>
              <c:f>'MESEČNI ZAKOL'!$B$20</c:f>
              <c:strCache>
                <c:ptCount val="1"/>
                <c:pt idx="0">
                  <c:v>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'MESEČNI ZAKOL'!$C$15:$M$15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ZAKOL'!$C$20:$M$20</c:f>
              <c:numCache>
                <c:formatCode>#,##0</c:formatCode>
                <c:ptCount val="11"/>
                <c:pt idx="0">
                  <c:v>323</c:v>
                </c:pt>
                <c:pt idx="2">
                  <c:v>278</c:v>
                </c:pt>
                <c:pt idx="3">
                  <c:v>112</c:v>
                </c:pt>
                <c:pt idx="4">
                  <c:v>214</c:v>
                </c:pt>
                <c:pt idx="6">
                  <c:v>211</c:v>
                </c:pt>
                <c:pt idx="7">
                  <c:v>180</c:v>
                </c:pt>
                <c:pt idx="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3F6-4E26-9CE6-98BD0BD2CFD5}"/>
            </c:ext>
          </c:extLst>
        </c:ser>
        <c:ser>
          <c:idx val="5"/>
          <c:order val="5"/>
          <c:tx>
            <c:strRef>
              <c:f>'MESEČNI ZAKOL'!$B$21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'MESEČNI ZAKOL'!$C$15:$M$15</c:f>
              <c:numCache>
                <c:formatCode>mmmm\ yyyy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'MESEČNI ZAKOL'!$C$21:$M$21</c:f>
              <c:numCache>
                <c:formatCode>#,##0</c:formatCode>
                <c:ptCount val="11"/>
                <c:pt idx="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3F6-4E26-9CE6-98BD0BD2C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514080"/>
        <c:axId val="353511728"/>
      </c:barChart>
      <c:dateAx>
        <c:axId val="353514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MESECI</a:t>
                </a:r>
                <a:r>
                  <a:rPr lang="sl-SI" baseline="0"/>
                  <a:t> 2020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1728"/>
        <c:crosses val="autoZero"/>
        <c:auto val="1"/>
        <c:lblOffset val="100"/>
        <c:baseTimeUnit val="months"/>
      </c:dateAx>
      <c:valAx>
        <c:axId val="353511728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SKUPNA KOLIČINA ZAKOLA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'RAZRED E'!$D$70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E'!$B$71:$B$123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E'!$D$71:$D$123</c:f>
              <c:numCache>
                <c:formatCode>#,##0.00_);[Red]\(#,##0.00\)</c:formatCode>
                <c:ptCount val="53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2C-40EC-BD6A-24DD2F18BB22}"/>
            </c:ext>
          </c:extLst>
        </c:ser>
        <c:ser>
          <c:idx val="2"/>
          <c:order val="1"/>
          <c:tx>
            <c:strRef>
              <c:f>'RAZRED E'!$E$70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E'!$B$71:$B$123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E'!$E$71:$E$123</c:f>
              <c:numCache>
                <c:formatCode>#,##0.00\ _€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2C-40EC-BD6A-24DD2F18BB22}"/>
            </c:ext>
          </c:extLst>
        </c:ser>
        <c:ser>
          <c:idx val="3"/>
          <c:order val="2"/>
          <c:tx>
            <c:strRef>
              <c:f>'RAZRED E'!$F$70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E'!$B$71:$B$123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E'!$F$71:$F$123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2C-40EC-BD6A-24DD2F18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14472"/>
        <c:axId val="353510944"/>
      </c:lineChart>
      <c:catAx>
        <c:axId val="353514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0944"/>
        <c:crosses val="autoZero"/>
        <c:auto val="1"/>
        <c:lblAlgn val="ctr"/>
        <c:lblOffset val="100"/>
        <c:noMultiLvlLbl val="0"/>
      </c:catAx>
      <c:valAx>
        <c:axId val="35351094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4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'RAZRED E'!$B$11</c:f>
              <c:strCache>
                <c:ptCount val="1"/>
                <c:pt idx="0">
                  <c:v>Teden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E'!$B$12:$B$64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87-4B49-B217-944B1C2FFA16}"/>
            </c:ext>
          </c:extLst>
        </c:ser>
        <c:ser>
          <c:idx val="1"/>
          <c:order val="1"/>
          <c:tx>
            <c:strRef>
              <c:f>'RAZRED E'!$C$11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'RAZRED E'!$C$12:$C$64</c:f>
              <c:numCache>
                <c:formatCode>#,##0</c:formatCode>
                <c:ptCount val="53"/>
                <c:pt idx="0">
                  <c:v>48762</c:v>
                </c:pt>
                <c:pt idx="1">
                  <c:v>66488</c:v>
                </c:pt>
                <c:pt idx="2">
                  <c:v>82614</c:v>
                </c:pt>
                <c:pt idx="3">
                  <c:v>69537</c:v>
                </c:pt>
                <c:pt idx="4">
                  <c:v>64151</c:v>
                </c:pt>
                <c:pt idx="5">
                  <c:v>67775</c:v>
                </c:pt>
                <c:pt idx="6">
                  <c:v>71617</c:v>
                </c:pt>
                <c:pt idx="7">
                  <c:v>72437</c:v>
                </c:pt>
                <c:pt idx="8">
                  <c:v>58643</c:v>
                </c:pt>
                <c:pt idx="9">
                  <c:v>72038</c:v>
                </c:pt>
                <c:pt idx="10">
                  <c:v>71431</c:v>
                </c:pt>
                <c:pt idx="11">
                  <c:v>71408</c:v>
                </c:pt>
                <c:pt idx="12">
                  <c:v>61273</c:v>
                </c:pt>
                <c:pt idx="13">
                  <c:v>47834</c:v>
                </c:pt>
                <c:pt idx="14">
                  <c:v>58713</c:v>
                </c:pt>
                <c:pt idx="15">
                  <c:v>51582</c:v>
                </c:pt>
                <c:pt idx="16">
                  <c:v>65090</c:v>
                </c:pt>
                <c:pt idx="17">
                  <c:v>53656</c:v>
                </c:pt>
                <c:pt idx="18">
                  <c:v>56917</c:v>
                </c:pt>
                <c:pt idx="19">
                  <c:v>67871</c:v>
                </c:pt>
                <c:pt idx="20">
                  <c:v>97276</c:v>
                </c:pt>
                <c:pt idx="21">
                  <c:v>67871</c:v>
                </c:pt>
                <c:pt idx="22">
                  <c:v>64722</c:v>
                </c:pt>
                <c:pt idx="23">
                  <c:v>71370</c:v>
                </c:pt>
                <c:pt idx="24">
                  <c:v>66524</c:v>
                </c:pt>
                <c:pt idx="25">
                  <c:v>69287</c:v>
                </c:pt>
                <c:pt idx="26">
                  <c:v>77433</c:v>
                </c:pt>
                <c:pt idx="27">
                  <c:v>75507</c:v>
                </c:pt>
                <c:pt idx="28">
                  <c:v>81789</c:v>
                </c:pt>
                <c:pt idx="29">
                  <c:v>70529</c:v>
                </c:pt>
                <c:pt idx="30">
                  <c:v>79766</c:v>
                </c:pt>
                <c:pt idx="31">
                  <c:v>72100</c:v>
                </c:pt>
                <c:pt idx="32">
                  <c:v>66110</c:v>
                </c:pt>
                <c:pt idx="33">
                  <c:v>60558</c:v>
                </c:pt>
                <c:pt idx="34">
                  <c:v>65466</c:v>
                </c:pt>
                <c:pt idx="35">
                  <c:v>67061</c:v>
                </c:pt>
                <c:pt idx="36">
                  <c:v>49963</c:v>
                </c:pt>
                <c:pt idx="37">
                  <c:v>58547</c:v>
                </c:pt>
                <c:pt idx="38">
                  <c:v>60388</c:v>
                </c:pt>
                <c:pt idx="39">
                  <c:v>54630</c:v>
                </c:pt>
                <c:pt idx="40">
                  <c:v>66190</c:v>
                </c:pt>
                <c:pt idx="41">
                  <c:v>56849</c:v>
                </c:pt>
                <c:pt idx="42">
                  <c:v>54420</c:v>
                </c:pt>
                <c:pt idx="43">
                  <c:v>70389</c:v>
                </c:pt>
                <c:pt idx="44">
                  <c:v>63593</c:v>
                </c:pt>
                <c:pt idx="45">
                  <c:v>70927</c:v>
                </c:pt>
                <c:pt idx="46">
                  <c:v>76760</c:v>
                </c:pt>
                <c:pt idx="47">
                  <c:v>92069</c:v>
                </c:pt>
                <c:pt idx="48">
                  <c:v>98232</c:v>
                </c:pt>
                <c:pt idx="49">
                  <c:v>87000</c:v>
                </c:pt>
                <c:pt idx="50">
                  <c:v>88522</c:v>
                </c:pt>
                <c:pt idx="51">
                  <c:v>85982</c:v>
                </c:pt>
                <c:pt idx="52">
                  <c:v>62086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87-4B49-B217-944B1C2F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514864"/>
        <c:axId val="353510160"/>
      </c:barChart>
      <c:lineChart>
        <c:grouping val="standard"/>
        <c:varyColors val="0"/>
        <c:ser>
          <c:idx val="2"/>
          <c:order val="2"/>
          <c:tx>
            <c:strRef>
              <c:f>'RAZRED E'!$D$11</c:f>
              <c:strCache>
                <c:ptCount val="1"/>
                <c:pt idx="0">
                  <c:v>Povprečna cena (€/100kg)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'RAZRED E'!$D$12:$D$64</c:f>
              <c:numCache>
                <c:formatCode>0.00_ ;[Red]\-0.00\ 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 formatCode="0.00">
                  <c:v>165.96</c:v>
                </c:pt>
                <c:pt idx="33" formatCode="0.00">
                  <c:v>165.96</c:v>
                </c:pt>
                <c:pt idx="34" formatCode="0.00">
                  <c:v>167.33</c:v>
                </c:pt>
                <c:pt idx="35" formatCode="0.00">
                  <c:v>167.98</c:v>
                </c:pt>
                <c:pt idx="36" formatCode="0.00">
                  <c:v>170.24</c:v>
                </c:pt>
                <c:pt idx="37" formatCode="0.00">
                  <c:v>169.01</c:v>
                </c:pt>
                <c:pt idx="38" formatCode="0.00">
                  <c:v>161.85</c:v>
                </c:pt>
                <c:pt idx="39" formatCode="0.00">
                  <c:v>161.85</c:v>
                </c:pt>
                <c:pt idx="40" formatCode="0.00">
                  <c:v>159.29</c:v>
                </c:pt>
                <c:pt idx="41" formatCode="0.00">
                  <c:v>159.81</c:v>
                </c:pt>
                <c:pt idx="42" formatCode="0.00">
                  <c:v>159.49</c:v>
                </c:pt>
                <c:pt idx="43" formatCode="0.00">
                  <c:v>157.59</c:v>
                </c:pt>
                <c:pt idx="44" formatCode="0.00">
                  <c:v>157.6</c:v>
                </c:pt>
                <c:pt idx="45" formatCode="0.00">
                  <c:v>149.29</c:v>
                </c:pt>
                <c:pt idx="46" formatCode="0.00">
                  <c:v>147.77000000000001</c:v>
                </c:pt>
                <c:pt idx="47" formatCode="0.00">
                  <c:v>139.44999999999999</c:v>
                </c:pt>
                <c:pt idx="48" formatCode="0.00">
                  <c:v>140.22999999999999</c:v>
                </c:pt>
                <c:pt idx="49" formatCode="0.00">
                  <c:v>139.77000000000001</c:v>
                </c:pt>
                <c:pt idx="50" formatCode="0.00">
                  <c:v>140.32</c:v>
                </c:pt>
                <c:pt idx="51" formatCode="0.00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87-4B49-B217-944B1C2F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13296"/>
        <c:axId val="353512904"/>
      </c:lineChart>
      <c:catAx>
        <c:axId val="353514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0160"/>
        <c:crosses val="autoZero"/>
        <c:auto val="1"/>
        <c:lblAlgn val="ctr"/>
        <c:lblOffset val="100"/>
        <c:noMultiLvlLbl val="0"/>
      </c:catAx>
      <c:valAx>
        <c:axId val="35351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ZAKOLA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4864"/>
        <c:crosses val="autoZero"/>
        <c:crossBetween val="between"/>
      </c:valAx>
      <c:valAx>
        <c:axId val="353512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3296"/>
        <c:crosses val="max"/>
        <c:crossBetween val="between"/>
      </c:valAx>
      <c:catAx>
        <c:axId val="35351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353512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'RAZRED S'!$D$68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S'!$B$69:$B$121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S'!$D$69:$D$121</c:f>
              <c:numCache>
                <c:formatCode>#,##0.00_);[Red]\(#,##0.00\)</c:formatCode>
                <c:ptCount val="53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77-4BF3-823B-84BDA5A36FAD}"/>
            </c:ext>
          </c:extLst>
        </c:ser>
        <c:ser>
          <c:idx val="2"/>
          <c:order val="1"/>
          <c:tx>
            <c:strRef>
              <c:f>'RAZRED S'!$E$68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S'!$B$69:$B$121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S'!$E$69:$E$121</c:f>
              <c:numCache>
                <c:formatCode>#,##0.00\ _€</c:formatCode>
                <c:ptCount val="53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77-4BF3-823B-84BDA5A36FAD}"/>
            </c:ext>
          </c:extLst>
        </c:ser>
        <c:ser>
          <c:idx val="3"/>
          <c:order val="2"/>
          <c:tx>
            <c:strRef>
              <c:f>'RAZRED S'!$F$68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S'!$B$69:$B$121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S'!$F$69:$F$121</c:f>
              <c:numCache>
                <c:formatCode>#,##0.00\ _€</c:formatCode>
                <c:ptCount val="53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  <c:pt idx="52">
                  <c:v>152.99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77-4BF3-823B-84BDA5A3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15256"/>
        <c:axId val="353515648"/>
      </c:lineChart>
      <c:catAx>
        <c:axId val="353515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5648"/>
        <c:crosses val="autoZero"/>
        <c:auto val="1"/>
        <c:lblAlgn val="ctr"/>
        <c:lblOffset val="100"/>
        <c:noMultiLvlLbl val="0"/>
      </c:catAx>
      <c:valAx>
        <c:axId val="35351564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351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'RAZRED S'!$C$9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'RAZRED S'!$B$10:$B$62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S'!$C$10:$C$62</c:f>
              <c:numCache>
                <c:formatCode>#,##0</c:formatCode>
                <c:ptCount val="53"/>
                <c:pt idx="0">
                  <c:v>147387</c:v>
                </c:pt>
                <c:pt idx="1">
                  <c:v>212512</c:v>
                </c:pt>
                <c:pt idx="2">
                  <c:v>201188</c:v>
                </c:pt>
                <c:pt idx="3">
                  <c:v>187631</c:v>
                </c:pt>
                <c:pt idx="4">
                  <c:v>205328</c:v>
                </c:pt>
                <c:pt idx="5">
                  <c:v>194594</c:v>
                </c:pt>
                <c:pt idx="6">
                  <c:v>191685</c:v>
                </c:pt>
                <c:pt idx="7">
                  <c:v>191628</c:v>
                </c:pt>
                <c:pt idx="8">
                  <c:v>207392</c:v>
                </c:pt>
                <c:pt idx="9">
                  <c:v>199612</c:v>
                </c:pt>
                <c:pt idx="10">
                  <c:v>211919</c:v>
                </c:pt>
                <c:pt idx="11">
                  <c:v>196550</c:v>
                </c:pt>
                <c:pt idx="12">
                  <c:v>203833</c:v>
                </c:pt>
                <c:pt idx="13">
                  <c:v>201585</c:v>
                </c:pt>
                <c:pt idx="14">
                  <c:v>209155</c:v>
                </c:pt>
                <c:pt idx="15">
                  <c:v>182682</c:v>
                </c:pt>
                <c:pt idx="16">
                  <c:v>211431</c:v>
                </c:pt>
                <c:pt idx="17">
                  <c:v>192667</c:v>
                </c:pt>
                <c:pt idx="18">
                  <c:v>219758</c:v>
                </c:pt>
                <c:pt idx="19">
                  <c:v>219650</c:v>
                </c:pt>
                <c:pt idx="20">
                  <c:v>185539</c:v>
                </c:pt>
                <c:pt idx="21">
                  <c:v>206699</c:v>
                </c:pt>
                <c:pt idx="22">
                  <c:v>200992</c:v>
                </c:pt>
                <c:pt idx="23">
                  <c:v>208331</c:v>
                </c:pt>
                <c:pt idx="24">
                  <c:v>213854</c:v>
                </c:pt>
                <c:pt idx="25">
                  <c:v>198112</c:v>
                </c:pt>
                <c:pt idx="26">
                  <c:v>205190</c:v>
                </c:pt>
                <c:pt idx="27">
                  <c:v>212302</c:v>
                </c:pt>
                <c:pt idx="28">
                  <c:v>198886</c:v>
                </c:pt>
                <c:pt idx="29">
                  <c:v>201750</c:v>
                </c:pt>
                <c:pt idx="30">
                  <c:v>208870</c:v>
                </c:pt>
                <c:pt idx="31">
                  <c:v>159190</c:v>
                </c:pt>
                <c:pt idx="32">
                  <c:v>216968</c:v>
                </c:pt>
                <c:pt idx="33">
                  <c:v>215695</c:v>
                </c:pt>
                <c:pt idx="34">
                  <c:v>215158</c:v>
                </c:pt>
                <c:pt idx="35">
                  <c:v>210292</c:v>
                </c:pt>
                <c:pt idx="36">
                  <c:v>223014</c:v>
                </c:pt>
                <c:pt idx="37">
                  <c:v>204841</c:v>
                </c:pt>
                <c:pt idx="38">
                  <c:v>215288</c:v>
                </c:pt>
                <c:pt idx="39">
                  <c:v>219701</c:v>
                </c:pt>
                <c:pt idx="40">
                  <c:v>213427</c:v>
                </c:pt>
                <c:pt idx="41">
                  <c:v>212584</c:v>
                </c:pt>
                <c:pt idx="42">
                  <c:v>215784</c:v>
                </c:pt>
                <c:pt idx="43">
                  <c:v>189285</c:v>
                </c:pt>
                <c:pt idx="44">
                  <c:v>213206</c:v>
                </c:pt>
                <c:pt idx="45">
                  <c:v>187034</c:v>
                </c:pt>
                <c:pt idx="46">
                  <c:v>191242</c:v>
                </c:pt>
                <c:pt idx="47">
                  <c:v>228853</c:v>
                </c:pt>
                <c:pt idx="48">
                  <c:v>222368</c:v>
                </c:pt>
                <c:pt idx="49">
                  <c:v>234065</c:v>
                </c:pt>
                <c:pt idx="50">
                  <c:v>225649</c:v>
                </c:pt>
                <c:pt idx="51">
                  <c:v>228613</c:v>
                </c:pt>
                <c:pt idx="52">
                  <c:v>186565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82-4FDB-9917-82CC8E3F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624808"/>
        <c:axId val="354630296"/>
      </c:barChart>
      <c:lineChart>
        <c:grouping val="standard"/>
        <c:varyColors val="0"/>
        <c:ser>
          <c:idx val="2"/>
          <c:order val="1"/>
          <c:tx>
            <c:strRef>
              <c:f>'RAZRED S'!$D$9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'RAZRED S'!$D$10:$D$62</c:f>
              <c:numCache>
                <c:formatCode>0.00_ ;[Red]\-0.00\ </c:formatCode>
                <c:ptCount val="53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 formatCode="0.00">
                  <c:v>186.1</c:v>
                </c:pt>
                <c:pt idx="28" formatCode="0.00">
                  <c:v>174.2</c:v>
                </c:pt>
                <c:pt idx="29" formatCode="0.00">
                  <c:v>174.99</c:v>
                </c:pt>
                <c:pt idx="30" formatCode="0.00">
                  <c:v>176.94</c:v>
                </c:pt>
                <c:pt idx="31" formatCode="0.00">
                  <c:v>179.04</c:v>
                </c:pt>
                <c:pt idx="32" formatCode="0.00">
                  <c:v>180.99</c:v>
                </c:pt>
                <c:pt idx="33" formatCode="0.00">
                  <c:v>181.53</c:v>
                </c:pt>
                <c:pt idx="34" formatCode="0.00">
                  <c:v>180.69</c:v>
                </c:pt>
                <c:pt idx="35" formatCode="0.00">
                  <c:v>182.79</c:v>
                </c:pt>
                <c:pt idx="36" formatCode="0.00">
                  <c:v>183.3</c:v>
                </c:pt>
                <c:pt idx="37" formatCode="0.00">
                  <c:v>181.87</c:v>
                </c:pt>
                <c:pt idx="38" formatCode="0.00">
                  <c:v>174.3</c:v>
                </c:pt>
                <c:pt idx="39" formatCode="0.00">
                  <c:v>174.65</c:v>
                </c:pt>
                <c:pt idx="40" formatCode="0.00">
                  <c:v>174.32</c:v>
                </c:pt>
                <c:pt idx="41" formatCode="0.00">
                  <c:v>174.16</c:v>
                </c:pt>
                <c:pt idx="42" formatCode="0.00">
                  <c:v>174.26</c:v>
                </c:pt>
                <c:pt idx="43" formatCode="0.00">
                  <c:v>173.88</c:v>
                </c:pt>
                <c:pt idx="44" formatCode="0.00">
                  <c:v>173.41</c:v>
                </c:pt>
                <c:pt idx="45" formatCode="0.00">
                  <c:v>163.62</c:v>
                </c:pt>
                <c:pt idx="46" formatCode="0.00">
                  <c:v>162.18</c:v>
                </c:pt>
                <c:pt idx="47" formatCode="0.00">
                  <c:v>153.11000000000001</c:v>
                </c:pt>
                <c:pt idx="48" formatCode="0.00">
                  <c:v>154.15</c:v>
                </c:pt>
                <c:pt idx="49" formatCode="0.00">
                  <c:v>152.74</c:v>
                </c:pt>
                <c:pt idx="50" formatCode="0.00">
                  <c:v>152.03</c:v>
                </c:pt>
                <c:pt idx="51" formatCode="0.00">
                  <c:v>153.44</c:v>
                </c:pt>
                <c:pt idx="52" formatCode="0.00">
                  <c:v>152.99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082-4FDB-9917-82CC8E3F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29120"/>
        <c:axId val="354630688"/>
      </c:lineChart>
      <c:catAx>
        <c:axId val="354624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30296"/>
        <c:crosses val="autoZero"/>
        <c:auto val="1"/>
        <c:lblAlgn val="ctr"/>
        <c:lblOffset val="100"/>
        <c:noMultiLvlLbl val="0"/>
      </c:catAx>
      <c:valAx>
        <c:axId val="3546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24808"/>
        <c:crosses val="autoZero"/>
        <c:crossBetween val="between"/>
      </c:valAx>
      <c:valAx>
        <c:axId val="354630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29120"/>
        <c:crosses val="max"/>
        <c:crossBetween val="between"/>
      </c:valAx>
      <c:catAx>
        <c:axId val="35462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354630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3"/>
          <c:tx>
            <c:strRef>
              <c:f>'EVROPSKE CENE RAZRED S '!$B$9</c:f>
              <c:strCache>
                <c:ptCount val="1"/>
                <c:pt idx="0">
                  <c:v>NEMČIJA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'EVROPSKE CENE RAZRED S '!$C$4:$N$4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S '!$C$9:$N$9</c:f>
              <c:numCache>
                <c:formatCode>#,##0.00</c:formatCode>
                <c:ptCount val="12"/>
                <c:pt idx="0">
                  <c:v>195.86</c:v>
                </c:pt>
                <c:pt idx="1">
                  <c:v>200.29</c:v>
                </c:pt>
                <c:pt idx="2">
                  <c:v>204.66</c:v>
                </c:pt>
                <c:pt idx="3">
                  <c:v>192.14</c:v>
                </c:pt>
                <c:pt idx="4">
                  <c:v>173.61</c:v>
                </c:pt>
                <c:pt idx="5">
                  <c:v>174.81</c:v>
                </c:pt>
                <c:pt idx="6">
                  <c:v>159.26</c:v>
                </c:pt>
                <c:pt idx="7">
                  <c:v>155.32</c:v>
                </c:pt>
                <c:pt idx="8">
                  <c:v>143.30000000000001</c:v>
                </c:pt>
                <c:pt idx="9">
                  <c:v>134.27000000000001</c:v>
                </c:pt>
                <c:pt idx="10">
                  <c:v>130.72</c:v>
                </c:pt>
                <c:pt idx="11">
                  <c:v>126.16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F3-469C-AAF6-B5A6F86AC8C5}"/>
            </c:ext>
          </c:extLst>
        </c:ser>
        <c:ser>
          <c:idx val="9"/>
          <c:order val="9"/>
          <c:tx>
            <c:strRef>
              <c:f>'EVROPSKE CENE RAZRED S '!$B$15</c:f>
              <c:strCache>
                <c:ptCount val="1"/>
                <c:pt idx="0">
                  <c:v>HRVAŠKA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'EVROPSKE CENE RAZRED S '!$C$4:$N$4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S '!$C$15:$N$15</c:f>
              <c:numCache>
                <c:formatCode>#,##0.00</c:formatCode>
                <c:ptCount val="12"/>
                <c:pt idx="0">
                  <c:v>187.38</c:v>
                </c:pt>
                <c:pt idx="1">
                  <c:v>181.99</c:v>
                </c:pt>
                <c:pt idx="2">
                  <c:v>190.93</c:v>
                </c:pt>
                <c:pt idx="3">
                  <c:v>179.22</c:v>
                </c:pt>
                <c:pt idx="4">
                  <c:v>172.78</c:v>
                </c:pt>
                <c:pt idx="5">
                  <c:v>174.12</c:v>
                </c:pt>
                <c:pt idx="6">
                  <c:v>171.69</c:v>
                </c:pt>
                <c:pt idx="7">
                  <c:v>171.41</c:v>
                </c:pt>
                <c:pt idx="8">
                  <c:v>157.29</c:v>
                </c:pt>
                <c:pt idx="9">
                  <c:v>143.85</c:v>
                </c:pt>
                <c:pt idx="10">
                  <c:v>136.35</c:v>
                </c:pt>
                <c:pt idx="11">
                  <c:v>130.72999999999999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CF3-469C-AAF6-B5A6F86AC8C5}"/>
            </c:ext>
          </c:extLst>
        </c:ser>
        <c:ser>
          <c:idx val="12"/>
          <c:order val="12"/>
          <c:tx>
            <c:strRef>
              <c:f>'EVROPSKE CENE RAZRED S '!$B$18</c:f>
              <c:strCache>
                <c:ptCount val="1"/>
                <c:pt idx="0">
                  <c:v>MADŽARSKA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'EVROPSKE CENE RAZRED S '!$C$4:$N$4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S '!$C$18:$N$18</c:f>
              <c:numCache>
                <c:formatCode>#,##0.00</c:formatCode>
                <c:ptCount val="12"/>
                <c:pt idx="0">
                  <c:v>198.17</c:v>
                </c:pt>
                <c:pt idx="1">
                  <c:v>197.79</c:v>
                </c:pt>
                <c:pt idx="2">
                  <c:v>203.82</c:v>
                </c:pt>
                <c:pt idx="3">
                  <c:v>188.36</c:v>
                </c:pt>
                <c:pt idx="4">
                  <c:v>163.88</c:v>
                </c:pt>
                <c:pt idx="5">
                  <c:v>165.71</c:v>
                </c:pt>
                <c:pt idx="6">
                  <c:v>153.07</c:v>
                </c:pt>
                <c:pt idx="7">
                  <c:v>155.25</c:v>
                </c:pt>
                <c:pt idx="8">
                  <c:v>144.77000000000001</c:v>
                </c:pt>
                <c:pt idx="9">
                  <c:v>137.76</c:v>
                </c:pt>
                <c:pt idx="10">
                  <c:v>135.81</c:v>
                </c:pt>
                <c:pt idx="11">
                  <c:v>129.82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CF3-469C-AAF6-B5A6F86AC8C5}"/>
            </c:ext>
          </c:extLst>
        </c:ser>
        <c:ser>
          <c:idx val="14"/>
          <c:order val="14"/>
          <c:tx>
            <c:strRef>
              <c:f>'EVROPSKE CENE RAZRED S '!$B$20</c:f>
              <c:strCache>
                <c:ptCount val="1"/>
                <c:pt idx="0">
                  <c:v>AVSTRIJA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'EVROPSKE CENE RAZRED S '!$C$4:$N$4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S '!$C$20:$N$20</c:f>
              <c:numCache>
                <c:formatCode>#,##0.00</c:formatCode>
                <c:ptCount val="12"/>
                <c:pt idx="0">
                  <c:v>201.25</c:v>
                </c:pt>
                <c:pt idx="1">
                  <c:v>204.16</c:v>
                </c:pt>
                <c:pt idx="2">
                  <c:v>210.85</c:v>
                </c:pt>
                <c:pt idx="3">
                  <c:v>199.01</c:v>
                </c:pt>
                <c:pt idx="4">
                  <c:v>176.48</c:v>
                </c:pt>
                <c:pt idx="5">
                  <c:v>180.22</c:v>
                </c:pt>
                <c:pt idx="6">
                  <c:v>171.55</c:v>
                </c:pt>
                <c:pt idx="7">
                  <c:v>172.05</c:v>
                </c:pt>
                <c:pt idx="8">
                  <c:v>170.59</c:v>
                </c:pt>
                <c:pt idx="9">
                  <c:v>165.37</c:v>
                </c:pt>
                <c:pt idx="10">
                  <c:v>155.41999999999999</c:v>
                </c:pt>
                <c:pt idx="11">
                  <c:v>148.03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CF3-469C-AAF6-B5A6F86AC8C5}"/>
            </c:ext>
          </c:extLst>
        </c:ser>
        <c:ser>
          <c:idx val="18"/>
          <c:order val="18"/>
          <c:tx>
            <c:strRef>
              <c:f>'EVROPSKE CENE RAZRED S '!$B$24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strRef>
              <c:f>'EVROPSKE CENE RAZRED S '!$C$4:$N$4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S '!$C$24:$N$24</c:f>
              <c:numCache>
                <c:formatCode>#,##0.00</c:formatCode>
                <c:ptCount val="12"/>
                <c:pt idx="0">
                  <c:v>212.1</c:v>
                </c:pt>
                <c:pt idx="1">
                  <c:v>212.89</c:v>
                </c:pt>
                <c:pt idx="2">
                  <c:v>221.42</c:v>
                </c:pt>
                <c:pt idx="3">
                  <c:v>208.51</c:v>
                </c:pt>
                <c:pt idx="4">
                  <c:v>184.51</c:v>
                </c:pt>
                <c:pt idx="5">
                  <c:v>187.51</c:v>
                </c:pt>
                <c:pt idx="6">
                  <c:v>179.86</c:v>
                </c:pt>
                <c:pt idx="7">
                  <c:v>180.4</c:v>
                </c:pt>
                <c:pt idx="8">
                  <c:v>179.9</c:v>
                </c:pt>
                <c:pt idx="9">
                  <c:v>174.23</c:v>
                </c:pt>
                <c:pt idx="10">
                  <c:v>159.80000000000001</c:v>
                </c:pt>
                <c:pt idx="11">
                  <c:v>153.04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CF3-469C-AAF6-B5A6F86AC8C5}"/>
            </c:ext>
          </c:extLst>
        </c:ser>
        <c:ser>
          <c:idx val="25"/>
          <c:order val="23"/>
          <c:tx>
            <c:strRef>
              <c:f>'EVROPSKE CENE RAZRED S '!$B$31</c:f>
              <c:strCache>
                <c:ptCount val="1"/>
                <c:pt idx="0">
                  <c:v>Povprečna EU cena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'EVROPSKE CENE RAZRED S '!$C$4:$N$4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S '!$C$31:$N$31</c:f>
              <c:numCache>
                <c:formatCode>0.00</c:formatCode>
                <c:ptCount val="12"/>
                <c:pt idx="0">
                  <c:v>186.96</c:v>
                </c:pt>
                <c:pt idx="1">
                  <c:v>186.75</c:v>
                </c:pt>
                <c:pt idx="2">
                  <c:v>193.07</c:v>
                </c:pt>
                <c:pt idx="3">
                  <c:v>183.66</c:v>
                </c:pt>
                <c:pt idx="4">
                  <c:v>164.98</c:v>
                </c:pt>
                <c:pt idx="5">
                  <c:v>164.72</c:v>
                </c:pt>
                <c:pt idx="6">
                  <c:v>157.63999999999999</c:v>
                </c:pt>
                <c:pt idx="7">
                  <c:v>155.55000000000001</c:v>
                </c:pt>
                <c:pt idx="8">
                  <c:v>152.63999999999999</c:v>
                </c:pt>
                <c:pt idx="9">
                  <c:v>148.54</c:v>
                </c:pt>
                <c:pt idx="10">
                  <c:v>142.28</c:v>
                </c:pt>
                <c:pt idx="11">
                  <c:v>133.62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CF3-469C-AAF6-B5A6F86AC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29904"/>
        <c:axId val="35462402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'EVROPSKE CENE RAZRED S '!$B$6</c15:sqref>
                        </c15:formulaRef>
                      </c:ext>
                    </c:extLst>
                    <c:strCache>
                      <c:ptCount val="1"/>
                      <c:pt idx="0">
                        <c:v>BELGIJA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'EVROPSKE CENE RAZRED S '!$C$6:$N$6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164.96</c:v>
                      </c:pt>
                      <c:pt idx="1">
                        <c:v>166.57</c:v>
                      </c:pt>
                      <c:pt idx="2">
                        <c:v>174.23</c:v>
                      </c:pt>
                      <c:pt idx="3">
                        <c:v>160.22</c:v>
                      </c:pt>
                      <c:pt idx="4">
                        <c:v>138.28</c:v>
                      </c:pt>
                      <c:pt idx="5">
                        <c:v>144.13999999999999</c:v>
                      </c:pt>
                      <c:pt idx="6">
                        <c:v>128.46</c:v>
                      </c:pt>
                      <c:pt idx="7">
                        <c:v>125.47</c:v>
                      </c:pt>
                      <c:pt idx="8">
                        <c:v>124.83</c:v>
                      </c:pt>
                      <c:pt idx="9">
                        <c:v>114.48</c:v>
                      </c:pt>
                      <c:pt idx="10">
                        <c:v>107.59</c:v>
                      </c:pt>
                      <c:pt idx="11">
                        <c:v>95.53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ACF3-469C-AAF6-B5A6F86AC8C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'!$B$7</c15:sqref>
                        </c15:formulaRef>
                      </c:ext>
                    </c:extLst>
                    <c:strCache>
                      <c:ptCount val="1"/>
                      <c:pt idx="0">
                        <c:v>ČEŠKA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'!$C$7:$N$7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194.51</c:v>
                      </c:pt>
                      <c:pt idx="1">
                        <c:v>189.81</c:v>
                      </c:pt>
                      <c:pt idx="2">
                        <c:v>187.11</c:v>
                      </c:pt>
                      <c:pt idx="3">
                        <c:v>177.85</c:v>
                      </c:pt>
                      <c:pt idx="4">
                        <c:v>159.09</c:v>
                      </c:pt>
                      <c:pt idx="5">
                        <c:v>159.65</c:v>
                      </c:pt>
                      <c:pt idx="6">
                        <c:v>150.63</c:v>
                      </c:pt>
                      <c:pt idx="7">
                        <c:v>149.05000000000001</c:v>
                      </c:pt>
                      <c:pt idx="8">
                        <c:v>140.9</c:v>
                      </c:pt>
                      <c:pt idx="9">
                        <c:v>133.51</c:v>
                      </c:pt>
                      <c:pt idx="10">
                        <c:v>135.31</c:v>
                      </c:pt>
                      <c:pt idx="11">
                        <c:v>130.91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ACF3-469C-AAF6-B5A6F86AC8C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'!$B$8</c15:sqref>
                        </c15:formulaRef>
                      </c:ext>
                    </c:extLst>
                    <c:strCache>
                      <c:ptCount val="1"/>
                      <c:pt idx="0">
                        <c:v>DANSKA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'!$C$8:$N$8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203.33</c:v>
                      </c:pt>
                      <c:pt idx="1">
                        <c:v>209.21</c:v>
                      </c:pt>
                      <c:pt idx="2">
                        <c:v>210.91</c:v>
                      </c:pt>
                      <c:pt idx="3">
                        <c:v>203.34</c:v>
                      </c:pt>
                      <c:pt idx="4">
                        <c:v>186.81</c:v>
                      </c:pt>
                      <c:pt idx="5">
                        <c:v>173.03</c:v>
                      </c:pt>
                      <c:pt idx="6">
                        <c:v>165.21</c:v>
                      </c:pt>
                      <c:pt idx="7">
                        <c:v>164.33</c:v>
                      </c:pt>
                      <c:pt idx="8">
                        <c:v>164.67</c:v>
                      </c:pt>
                      <c:pt idx="9">
                        <c:v>161.07</c:v>
                      </c:pt>
                      <c:pt idx="10">
                        <c:v>155.87</c:v>
                      </c:pt>
                      <c:pt idx="11">
                        <c:v>149.22999999999999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ACF3-469C-AAF6-B5A6F86AC8C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'!$B$10</c15:sqref>
                        </c15:formulaRef>
                      </c:ext>
                    </c:extLst>
                    <c:strCache>
                      <c:ptCount val="1"/>
                      <c:pt idx="0">
                        <c:v>ESTONIJA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'!$C$10:$N$10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183.84</c:v>
                      </c:pt>
                      <c:pt idx="1">
                        <c:v>178.59</c:v>
                      </c:pt>
                      <c:pt idx="2">
                        <c:v>178.75</c:v>
                      </c:pt>
                      <c:pt idx="3">
                        <c:v>180.23</c:v>
                      </c:pt>
                      <c:pt idx="4">
                        <c:v>175.58</c:v>
                      </c:pt>
                      <c:pt idx="5">
                        <c:v>166.78</c:v>
                      </c:pt>
                      <c:pt idx="6">
                        <c:v>162.02000000000001</c:v>
                      </c:pt>
                      <c:pt idx="7">
                        <c:v>157.29</c:v>
                      </c:pt>
                      <c:pt idx="8">
                        <c:v>153.75</c:v>
                      </c:pt>
                      <c:pt idx="9">
                        <c:v>148.91999999999999</c:v>
                      </c:pt>
                      <c:pt idx="10">
                        <c:v>147.04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ACF3-469C-AAF6-B5A6F86AC8C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'!$B$11</c15:sqref>
                        </c15:formulaRef>
                      </c:ext>
                    </c:extLst>
                    <c:strCache>
                      <c:ptCount val="1"/>
                      <c:pt idx="0">
                        <c:v>IRSKA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'!$C$11:$N$11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191.09</c:v>
                      </c:pt>
                      <c:pt idx="1">
                        <c:v>191.45</c:v>
                      </c:pt>
                      <c:pt idx="2">
                        <c:v>185.05</c:v>
                      </c:pt>
                      <c:pt idx="3">
                        <c:v>179.45</c:v>
                      </c:pt>
                      <c:pt idx="4">
                        <c:v>171.17</c:v>
                      </c:pt>
                      <c:pt idx="5">
                        <c:v>162.80000000000001</c:v>
                      </c:pt>
                      <c:pt idx="6">
                        <c:v>163.22</c:v>
                      </c:pt>
                      <c:pt idx="7">
                        <c:v>162.29</c:v>
                      </c:pt>
                      <c:pt idx="8">
                        <c:v>159.6</c:v>
                      </c:pt>
                      <c:pt idx="9">
                        <c:v>159.91999999999999</c:v>
                      </c:pt>
                      <c:pt idx="10">
                        <c:v>158.32</c:v>
                      </c:pt>
                      <c:pt idx="11">
                        <c:v>156.07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ACF3-469C-AAF6-B5A6F86AC8C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'!$B$12</c15:sqref>
                        </c15:formulaRef>
                      </c:ext>
                    </c:extLst>
                    <c:strCache>
                      <c:ptCount val="1"/>
                      <c:pt idx="0">
                        <c:v>GRČIJA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'!$C$12:$N$12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215.25</c:v>
                      </c:pt>
                      <c:pt idx="1">
                        <c:v>207.65</c:v>
                      </c:pt>
                      <c:pt idx="2">
                        <c:v>210.31</c:v>
                      </c:pt>
                      <c:pt idx="3">
                        <c:v>198.99</c:v>
                      </c:pt>
                      <c:pt idx="4">
                        <c:v>180.29</c:v>
                      </c:pt>
                      <c:pt idx="5">
                        <c:v>175.81</c:v>
                      </c:pt>
                      <c:pt idx="6">
                        <c:v>174.21</c:v>
                      </c:pt>
                      <c:pt idx="7">
                        <c:v>175.07</c:v>
                      </c:pt>
                      <c:pt idx="8">
                        <c:v>171.62</c:v>
                      </c:pt>
                      <c:pt idx="9">
                        <c:v>167.51</c:v>
                      </c:pt>
                      <c:pt idx="10">
                        <c:v>157.85</c:v>
                      </c:pt>
                      <c:pt idx="11">
                        <c:v>154.88999999999999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ACF3-469C-AAF6-B5A6F86AC8C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'!$B$13</c15:sqref>
                        </c15:formulaRef>
                      </c:ext>
                    </c:extLst>
                    <c:strCache>
                      <c:ptCount val="1"/>
                      <c:pt idx="0">
                        <c:v>ŠPANIJA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'!$C$13:$N$13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182.98</c:v>
                      </c:pt>
                      <c:pt idx="1">
                        <c:v>180.76</c:v>
                      </c:pt>
                      <c:pt idx="2">
                        <c:v>191.63</c:v>
                      </c:pt>
                      <c:pt idx="3">
                        <c:v>183.67</c:v>
                      </c:pt>
                      <c:pt idx="4">
                        <c:v>164.58</c:v>
                      </c:pt>
                      <c:pt idx="5">
                        <c:v>165.81</c:v>
                      </c:pt>
                      <c:pt idx="6">
                        <c:v>168.58</c:v>
                      </c:pt>
                      <c:pt idx="7">
                        <c:v>165.83</c:v>
                      </c:pt>
                      <c:pt idx="8">
                        <c:v>165.46</c:v>
                      </c:pt>
                      <c:pt idx="9">
                        <c:v>165.5</c:v>
                      </c:pt>
                      <c:pt idx="10">
                        <c:v>156.65</c:v>
                      </c:pt>
                      <c:pt idx="11">
                        <c:v>142.88999999999999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ACF3-469C-AAF6-B5A6F86AC8C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'!$B$14</c15:sqref>
                        </c15:formulaRef>
                      </c:ext>
                    </c:extLst>
                    <c:strCache>
                      <c:ptCount val="1"/>
                      <c:pt idx="0">
                        <c:v>FRANCIJA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'!$C$14:$N$14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177.52</c:v>
                      </c:pt>
                      <c:pt idx="1">
                        <c:v>167</c:v>
                      </c:pt>
                      <c:pt idx="2">
                        <c:v>174.06</c:v>
                      </c:pt>
                      <c:pt idx="3">
                        <c:v>171.93</c:v>
                      </c:pt>
                      <c:pt idx="4">
                        <c:v>159.52000000000001</c:v>
                      </c:pt>
                      <c:pt idx="5">
                        <c:v>154.22999999999999</c:v>
                      </c:pt>
                      <c:pt idx="6">
                        <c:v>152.52000000000001</c:v>
                      </c:pt>
                      <c:pt idx="7">
                        <c:v>150.32</c:v>
                      </c:pt>
                      <c:pt idx="8">
                        <c:v>157.16999999999999</c:v>
                      </c:pt>
                      <c:pt idx="9">
                        <c:v>156.94</c:v>
                      </c:pt>
                      <c:pt idx="10">
                        <c:v>151.13</c:v>
                      </c:pt>
                      <c:pt idx="11">
                        <c:v>140.81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ACF3-469C-AAF6-B5A6F86AC8C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'!$B$16</c15:sqref>
                        </c15:formulaRef>
                      </c:ext>
                    </c:extLst>
                    <c:strCache>
                      <c:ptCount val="1"/>
                      <c:pt idx="0">
                        <c:v>LATVIJA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'!$C$16:$N$16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191.73</c:v>
                      </c:pt>
                      <c:pt idx="1">
                        <c:v>184.93</c:v>
                      </c:pt>
                      <c:pt idx="2">
                        <c:v>191.37</c:v>
                      </c:pt>
                      <c:pt idx="3">
                        <c:v>182.61</c:v>
                      </c:pt>
                      <c:pt idx="4">
                        <c:v>152.34</c:v>
                      </c:pt>
                      <c:pt idx="5">
                        <c:v>154.59</c:v>
                      </c:pt>
                      <c:pt idx="6">
                        <c:v>143.34</c:v>
                      </c:pt>
                      <c:pt idx="7">
                        <c:v>136.59</c:v>
                      </c:pt>
                      <c:pt idx="8">
                        <c:v>143.06</c:v>
                      </c:pt>
                      <c:pt idx="9">
                        <c:v>130.19999999999999</c:v>
                      </c:pt>
                      <c:pt idx="10">
                        <c:v>113.59</c:v>
                      </c:pt>
                      <c:pt idx="11">
                        <c:v>113.27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ACF3-469C-AAF6-B5A6F86AC8C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'!$B$17</c15:sqref>
                        </c15:formulaRef>
                      </c:ext>
                    </c:extLst>
                    <c:strCache>
                      <c:ptCount val="1"/>
                      <c:pt idx="0">
                        <c:v>LITVA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'!$C$17:$N$17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193.47</c:v>
                      </c:pt>
                      <c:pt idx="1">
                        <c:v>189.6</c:v>
                      </c:pt>
                      <c:pt idx="2">
                        <c:v>198.58</c:v>
                      </c:pt>
                      <c:pt idx="3">
                        <c:v>187.76</c:v>
                      </c:pt>
                      <c:pt idx="4">
                        <c:v>152.37</c:v>
                      </c:pt>
                      <c:pt idx="5">
                        <c:v>156.99</c:v>
                      </c:pt>
                      <c:pt idx="6">
                        <c:v>141.19999999999999</c:v>
                      </c:pt>
                      <c:pt idx="7">
                        <c:v>140.77000000000001</c:v>
                      </c:pt>
                      <c:pt idx="8">
                        <c:v>145.07</c:v>
                      </c:pt>
                      <c:pt idx="9">
                        <c:v>128.1</c:v>
                      </c:pt>
                      <c:pt idx="10">
                        <c:v>112.47</c:v>
                      </c:pt>
                      <c:pt idx="11">
                        <c:v>113.78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ACF3-469C-AAF6-B5A6F86AC8C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'!$B$19</c15:sqref>
                        </c15:formulaRef>
                      </c:ext>
                    </c:extLst>
                    <c:strCache>
                      <c:ptCount val="1"/>
                      <c:pt idx="0">
                        <c:v>NIZOZEMSKA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'!$C$19:$N$19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172.95</c:v>
                      </c:pt>
                      <c:pt idx="1">
                        <c:v>174.07</c:v>
                      </c:pt>
                      <c:pt idx="2">
                        <c:v>179.38</c:v>
                      </c:pt>
                      <c:pt idx="3">
                        <c:v>168.4</c:v>
                      </c:pt>
                      <c:pt idx="4">
                        <c:v>145.75</c:v>
                      </c:pt>
                      <c:pt idx="5">
                        <c:v>144.37</c:v>
                      </c:pt>
                      <c:pt idx="6">
                        <c:v>130.94</c:v>
                      </c:pt>
                      <c:pt idx="7">
                        <c:v>130.38</c:v>
                      </c:pt>
                      <c:pt idx="8">
                        <c:v>131.02000000000001</c:v>
                      </c:pt>
                      <c:pt idx="9">
                        <c:v>130.09</c:v>
                      </c:pt>
                      <c:pt idx="10">
                        <c:v>123.34</c:v>
                      </c:pt>
                      <c:pt idx="11">
                        <c:v>116.31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ACF3-469C-AAF6-B5A6F86AC8C5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'!$B$21</c15:sqref>
                        </c15:formulaRef>
                      </c:ext>
                    </c:extLst>
                    <c:strCache>
                      <c:ptCount val="1"/>
                      <c:pt idx="0">
                        <c:v>POLJSKA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'!$C$21:$N$21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185.65</c:v>
                      </c:pt>
                      <c:pt idx="1">
                        <c:v>192.85</c:v>
                      </c:pt>
                      <c:pt idx="2">
                        <c:v>190.79</c:v>
                      </c:pt>
                      <c:pt idx="3">
                        <c:v>175.95</c:v>
                      </c:pt>
                      <c:pt idx="4">
                        <c:v>154.22999999999999</c:v>
                      </c:pt>
                      <c:pt idx="5">
                        <c:v>164.58</c:v>
                      </c:pt>
                      <c:pt idx="6">
                        <c:v>146.44999999999999</c:v>
                      </c:pt>
                      <c:pt idx="7">
                        <c:v>148.47999999999999</c:v>
                      </c:pt>
                      <c:pt idx="8">
                        <c:v>138.80000000000001</c:v>
                      </c:pt>
                      <c:pt idx="9">
                        <c:v>129.96</c:v>
                      </c:pt>
                      <c:pt idx="10">
                        <c:v>122.36</c:v>
                      </c:pt>
                      <c:pt idx="11">
                        <c:v>115.44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ACF3-469C-AAF6-B5A6F86AC8C5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'!$B$22</c15:sqref>
                        </c15:formulaRef>
                      </c:ext>
                    </c:extLst>
                    <c:strCache>
                      <c:ptCount val="1"/>
                      <c:pt idx="0">
                        <c:v>PORTUGALSKA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'!$C$22:$N$22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202.06</c:v>
                      </c:pt>
                      <c:pt idx="1">
                        <c:v>197.97</c:v>
                      </c:pt>
                      <c:pt idx="2">
                        <c:v>206.52</c:v>
                      </c:pt>
                      <c:pt idx="3">
                        <c:v>195.53</c:v>
                      </c:pt>
                      <c:pt idx="4">
                        <c:v>168.97</c:v>
                      </c:pt>
                      <c:pt idx="5">
                        <c:v>166.63</c:v>
                      </c:pt>
                      <c:pt idx="6">
                        <c:v>171.23</c:v>
                      </c:pt>
                      <c:pt idx="7">
                        <c:v>169.29</c:v>
                      </c:pt>
                      <c:pt idx="8">
                        <c:v>171.4</c:v>
                      </c:pt>
                      <c:pt idx="9">
                        <c:v>172</c:v>
                      </c:pt>
                      <c:pt idx="10">
                        <c:v>164.33</c:v>
                      </c:pt>
                      <c:pt idx="11">
                        <c:v>148.19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ACF3-469C-AAF6-B5A6F86AC8C5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'!$B$23</c15:sqref>
                        </c15:formulaRef>
                      </c:ext>
                    </c:extLst>
                    <c:strCache>
                      <c:ptCount val="1"/>
                      <c:pt idx="0">
                        <c:v>ROMUNIJA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'!$C$23:$N$23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210.77</c:v>
                      </c:pt>
                      <c:pt idx="1">
                        <c:v>186.23</c:v>
                      </c:pt>
                      <c:pt idx="2">
                        <c:v>197.65</c:v>
                      </c:pt>
                      <c:pt idx="3">
                        <c:v>191.45</c:v>
                      </c:pt>
                      <c:pt idx="4">
                        <c:v>154.31</c:v>
                      </c:pt>
                      <c:pt idx="5">
                        <c:v>154.69999999999999</c:v>
                      </c:pt>
                      <c:pt idx="6">
                        <c:v>148.36000000000001</c:v>
                      </c:pt>
                      <c:pt idx="7">
                        <c:v>154.6</c:v>
                      </c:pt>
                      <c:pt idx="8">
                        <c:v>150.38999999999999</c:v>
                      </c:pt>
                      <c:pt idx="9">
                        <c:v>146.80000000000001</c:v>
                      </c:pt>
                      <c:pt idx="10">
                        <c:v>140.02000000000001</c:v>
                      </c:pt>
                      <c:pt idx="11">
                        <c:v>150.11000000000001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ACF3-469C-AAF6-B5A6F86AC8C5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'!$B$25</c15:sqref>
                        </c15:formulaRef>
                      </c:ext>
                    </c:extLst>
                    <c:strCache>
                      <c:ptCount val="1"/>
                      <c:pt idx="0">
                        <c:v>SLOVAŠKA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'!$C$25:$N$25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200.61</c:v>
                      </c:pt>
                      <c:pt idx="1">
                        <c:v>196.17</c:v>
                      </c:pt>
                      <c:pt idx="2">
                        <c:v>202.32</c:v>
                      </c:pt>
                      <c:pt idx="3">
                        <c:v>182.03</c:v>
                      </c:pt>
                      <c:pt idx="4">
                        <c:v>150.13</c:v>
                      </c:pt>
                      <c:pt idx="5">
                        <c:v>159.16</c:v>
                      </c:pt>
                      <c:pt idx="6">
                        <c:v>147.03</c:v>
                      </c:pt>
                      <c:pt idx="7">
                        <c:v>152.72</c:v>
                      </c:pt>
                      <c:pt idx="8">
                        <c:v>147.68</c:v>
                      </c:pt>
                      <c:pt idx="9">
                        <c:v>140.24</c:v>
                      </c:pt>
                      <c:pt idx="10">
                        <c:v>139.38999999999999</c:v>
                      </c:pt>
                      <c:pt idx="11">
                        <c:v>134.06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ACF3-469C-AAF6-B5A6F86AC8C5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'!$B$26</c15:sqref>
                        </c15:formulaRef>
                      </c:ext>
                    </c:extLst>
                    <c:strCache>
                      <c:ptCount val="1"/>
                      <c:pt idx="0">
                        <c:v>FINSKA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'!$C$26:$N$26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173.14</c:v>
                      </c:pt>
                      <c:pt idx="1">
                        <c:v>174.04</c:v>
                      </c:pt>
                      <c:pt idx="2">
                        <c:v>174.68</c:v>
                      </c:pt>
                      <c:pt idx="3">
                        <c:v>174.79</c:v>
                      </c:pt>
                      <c:pt idx="4">
                        <c:v>177.05</c:v>
                      </c:pt>
                      <c:pt idx="5">
                        <c:v>178.59</c:v>
                      </c:pt>
                      <c:pt idx="6">
                        <c:v>177.54</c:v>
                      </c:pt>
                      <c:pt idx="7">
                        <c:v>175.38</c:v>
                      </c:pt>
                      <c:pt idx="8">
                        <c:v>172.45</c:v>
                      </c:pt>
                      <c:pt idx="9">
                        <c:v>171.09</c:v>
                      </c:pt>
                      <c:pt idx="10">
                        <c:v>167.89</c:v>
                      </c:pt>
                      <c:pt idx="11">
                        <c:v>167.75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ACF3-469C-AAF6-B5A6F86AC8C5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'!$B$27</c15:sqref>
                        </c15:formulaRef>
                      </c:ext>
                    </c:extLst>
                    <c:strCache>
                      <c:ptCount val="1"/>
                      <c:pt idx="0">
                        <c:v>ŠVEDSKA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'!$C$27:$N$27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184.56</c:v>
                      </c:pt>
                      <c:pt idx="1">
                        <c:v>184.96</c:v>
                      </c:pt>
                      <c:pt idx="2">
                        <c:v>181.08</c:v>
                      </c:pt>
                      <c:pt idx="3">
                        <c:v>182.86</c:v>
                      </c:pt>
                      <c:pt idx="4">
                        <c:v>188.1</c:v>
                      </c:pt>
                      <c:pt idx="5">
                        <c:v>190.79</c:v>
                      </c:pt>
                      <c:pt idx="6">
                        <c:v>195.12</c:v>
                      </c:pt>
                      <c:pt idx="7">
                        <c:v>196.45</c:v>
                      </c:pt>
                      <c:pt idx="8">
                        <c:v>194.82</c:v>
                      </c:pt>
                      <c:pt idx="9">
                        <c:v>194.93</c:v>
                      </c:pt>
                      <c:pt idx="10">
                        <c:v>199.41</c:v>
                      </c:pt>
                      <c:pt idx="11">
                        <c:v>201.33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ACF3-469C-AAF6-B5A6F86AC8C5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'!$B$28</c15:sqref>
                        </c15:formulaRef>
                      </c:ext>
                    </c:extLst>
                    <c:strCache>
                      <c:ptCount val="1"/>
                      <c:pt idx="0">
                        <c:v>ZDRUŽENO KRALJESTVO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'!$C$4:$N$4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'!$C$28:$N$28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193.76</c:v>
                      </c:pt>
                      <c:pt idx="1">
                        <c:v>196.43</c:v>
                      </c:pt>
                      <c:pt idx="2">
                        <c:v>185.58</c:v>
                      </c:pt>
                      <c:pt idx="3">
                        <c:v>189.63</c:v>
                      </c:pt>
                      <c:pt idx="4">
                        <c:v>188.19</c:v>
                      </c:pt>
                      <c:pt idx="5">
                        <c:v>185.59</c:v>
                      </c:pt>
                      <c:pt idx="6">
                        <c:v>184.84</c:v>
                      </c:pt>
                      <c:pt idx="7">
                        <c:v>183.66</c:v>
                      </c:pt>
                      <c:pt idx="8">
                        <c:v>177.49</c:v>
                      </c:pt>
                      <c:pt idx="9">
                        <c:v>175.89</c:v>
                      </c:pt>
                      <c:pt idx="10">
                        <c:v>175.55</c:v>
                      </c:pt>
                      <c:pt idx="11">
                        <c:v>169.32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ACF3-469C-AAF6-B5A6F86AC8C5}"/>
                  </c:ext>
                </c:extLst>
              </c15:ser>
            </c15:filteredLineSeries>
          </c:ext>
        </c:extLst>
      </c:lineChart>
      <c:catAx>
        <c:axId val="354629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24024"/>
        <c:crosses val="autoZero"/>
        <c:auto val="1"/>
        <c:lblAlgn val="ctr"/>
        <c:lblOffset val="100"/>
        <c:noMultiLvlLbl val="0"/>
      </c:catAx>
      <c:valAx>
        <c:axId val="3546240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2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4"/>
          <c:tx>
            <c:strRef>
              <c:f>'EVROPSKE CENE RAZRED E'!$B$10</c:f>
              <c:strCache>
                <c:ptCount val="1"/>
                <c:pt idx="0">
                  <c:v>NEMČIJA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'EVROPSKE CENE RAZRED E'!$C$5:$N$5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E'!$C$10:$N$10</c:f>
              <c:numCache>
                <c:formatCode>#,##0.00</c:formatCode>
                <c:ptCount val="12"/>
                <c:pt idx="0">
                  <c:v>192.09</c:v>
                </c:pt>
                <c:pt idx="1">
                  <c:v>196.42</c:v>
                </c:pt>
                <c:pt idx="2">
                  <c:v>200.91</c:v>
                </c:pt>
                <c:pt idx="3">
                  <c:v>188.6</c:v>
                </c:pt>
                <c:pt idx="4">
                  <c:v>170.14</c:v>
                </c:pt>
                <c:pt idx="5">
                  <c:v>171.73</c:v>
                </c:pt>
                <c:pt idx="6">
                  <c:v>156.16</c:v>
                </c:pt>
                <c:pt idx="7">
                  <c:v>152.26</c:v>
                </c:pt>
                <c:pt idx="8">
                  <c:v>140.18</c:v>
                </c:pt>
                <c:pt idx="9">
                  <c:v>131.74</c:v>
                </c:pt>
                <c:pt idx="10">
                  <c:v>128.22999999999999</c:v>
                </c:pt>
                <c:pt idx="11">
                  <c:v>123.56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1C5-4711-98E0-70D3275DB04E}"/>
            </c:ext>
          </c:extLst>
        </c:ser>
        <c:ser>
          <c:idx val="10"/>
          <c:order val="10"/>
          <c:tx>
            <c:strRef>
              <c:f>'EVROPSKE CENE RAZRED E'!$B$16</c:f>
              <c:strCache>
                <c:ptCount val="1"/>
                <c:pt idx="0">
                  <c:v>HRVAŠKA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'EVROPSKE CENE RAZRED E'!$C$5:$N$5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E'!$C$16:$N$16</c:f>
              <c:numCache>
                <c:formatCode>#,##0.00</c:formatCode>
                <c:ptCount val="12"/>
                <c:pt idx="0">
                  <c:v>189.06</c:v>
                </c:pt>
                <c:pt idx="1">
                  <c:v>187.28</c:v>
                </c:pt>
                <c:pt idx="2">
                  <c:v>193.18</c:v>
                </c:pt>
                <c:pt idx="3">
                  <c:v>185.31</c:v>
                </c:pt>
                <c:pt idx="4">
                  <c:v>170.55</c:v>
                </c:pt>
                <c:pt idx="5">
                  <c:v>171.22</c:v>
                </c:pt>
                <c:pt idx="6">
                  <c:v>163.54</c:v>
                </c:pt>
                <c:pt idx="7">
                  <c:v>159.94</c:v>
                </c:pt>
                <c:pt idx="8">
                  <c:v>149.54</c:v>
                </c:pt>
                <c:pt idx="9">
                  <c:v>139.22</c:v>
                </c:pt>
                <c:pt idx="10">
                  <c:v>136.51</c:v>
                </c:pt>
                <c:pt idx="11">
                  <c:v>130.05000000000001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1C5-4711-98E0-70D3275DB04E}"/>
            </c:ext>
          </c:extLst>
        </c:ser>
        <c:ser>
          <c:idx val="14"/>
          <c:order val="14"/>
          <c:tx>
            <c:strRef>
              <c:f>'EVROPSKE CENE RAZRED E'!$B$20</c:f>
              <c:strCache>
                <c:ptCount val="1"/>
                <c:pt idx="0">
                  <c:v>MADŽARSKA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'EVROPSKE CENE RAZRED E'!$C$5:$N$5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E'!$C$20:$N$20</c:f>
              <c:numCache>
                <c:formatCode>#,##0.00</c:formatCode>
                <c:ptCount val="12"/>
                <c:pt idx="0">
                  <c:v>195.19</c:v>
                </c:pt>
                <c:pt idx="1">
                  <c:v>195.38</c:v>
                </c:pt>
                <c:pt idx="2">
                  <c:v>201.24</c:v>
                </c:pt>
                <c:pt idx="3">
                  <c:v>186.75</c:v>
                </c:pt>
                <c:pt idx="4">
                  <c:v>161.44</c:v>
                </c:pt>
                <c:pt idx="5">
                  <c:v>163.18</c:v>
                </c:pt>
                <c:pt idx="6">
                  <c:v>151.29</c:v>
                </c:pt>
                <c:pt idx="7">
                  <c:v>152.37</c:v>
                </c:pt>
                <c:pt idx="8">
                  <c:v>142.38</c:v>
                </c:pt>
                <c:pt idx="9">
                  <c:v>135.19999999999999</c:v>
                </c:pt>
                <c:pt idx="10">
                  <c:v>132.9</c:v>
                </c:pt>
                <c:pt idx="11">
                  <c:v>127.2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1C5-4711-98E0-70D3275DB04E}"/>
            </c:ext>
          </c:extLst>
        </c:ser>
        <c:ser>
          <c:idx val="17"/>
          <c:order val="17"/>
          <c:tx>
            <c:strRef>
              <c:f>'EVROPSKE CENE RAZRED E'!$B$23</c:f>
              <c:strCache>
                <c:ptCount val="1"/>
                <c:pt idx="0">
                  <c:v>AVSTRIJA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'EVROPSKE CENE RAZRED E'!$C$5:$N$5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E'!$C$23:$N$23</c:f>
              <c:numCache>
                <c:formatCode>#,##0.00</c:formatCode>
                <c:ptCount val="12"/>
                <c:pt idx="0">
                  <c:v>189.56</c:v>
                </c:pt>
                <c:pt idx="1">
                  <c:v>192.9</c:v>
                </c:pt>
                <c:pt idx="2">
                  <c:v>199.06</c:v>
                </c:pt>
                <c:pt idx="3">
                  <c:v>187.1</c:v>
                </c:pt>
                <c:pt idx="4">
                  <c:v>164.7</c:v>
                </c:pt>
                <c:pt idx="5">
                  <c:v>168.46</c:v>
                </c:pt>
                <c:pt idx="6">
                  <c:v>159.74</c:v>
                </c:pt>
                <c:pt idx="7">
                  <c:v>160.32</c:v>
                </c:pt>
                <c:pt idx="8">
                  <c:v>158.41</c:v>
                </c:pt>
                <c:pt idx="9">
                  <c:v>152.72999999999999</c:v>
                </c:pt>
                <c:pt idx="10">
                  <c:v>143.25</c:v>
                </c:pt>
                <c:pt idx="11">
                  <c:v>136.31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1C5-4711-98E0-70D3275DB04E}"/>
            </c:ext>
          </c:extLst>
        </c:ser>
        <c:ser>
          <c:idx val="21"/>
          <c:order val="21"/>
          <c:tx>
            <c:strRef>
              <c:f>'EVROPSKE CENE RAZRED E'!$B$27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'EVROPSKE CENE RAZRED E'!$C$5:$N$5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E'!$C$27:$N$27</c:f>
              <c:numCache>
                <c:formatCode>#,##0.00</c:formatCode>
                <c:ptCount val="12"/>
                <c:pt idx="0">
                  <c:v>196.61</c:v>
                </c:pt>
                <c:pt idx="1">
                  <c:v>196.61</c:v>
                </c:pt>
                <c:pt idx="2">
                  <c:v>204.9</c:v>
                </c:pt>
                <c:pt idx="3">
                  <c:v>193</c:v>
                </c:pt>
                <c:pt idx="4">
                  <c:v>171.51</c:v>
                </c:pt>
                <c:pt idx="5">
                  <c:v>172.3</c:v>
                </c:pt>
                <c:pt idx="6">
                  <c:v>165.53</c:v>
                </c:pt>
                <c:pt idx="7">
                  <c:v>165.5</c:v>
                </c:pt>
                <c:pt idx="8">
                  <c:v>166.7</c:v>
                </c:pt>
                <c:pt idx="9">
                  <c:v>159.44999999999999</c:v>
                </c:pt>
                <c:pt idx="10">
                  <c:v>151.9</c:v>
                </c:pt>
                <c:pt idx="11">
                  <c:v>140.43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1C5-4711-98E0-70D3275DB04E}"/>
            </c:ext>
          </c:extLst>
        </c:ser>
        <c:ser>
          <c:idx val="26"/>
          <c:order val="26"/>
          <c:tx>
            <c:strRef>
              <c:f>'EVROPSKE CENE RAZRED E'!$B$32</c:f>
              <c:strCache>
                <c:ptCount val="1"/>
                <c:pt idx="0">
                  <c:v>Povprečna EU cena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'EVROPSKE CENE RAZRED E'!$C$5:$N$5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MAREC</c:v>
                </c:pt>
                <c:pt idx="3">
                  <c:v>APRIL</c:v>
                </c:pt>
                <c:pt idx="4">
                  <c:v>MAJ</c:v>
                </c:pt>
                <c:pt idx="5">
                  <c:v>JUNIJ</c:v>
                </c:pt>
                <c:pt idx="6">
                  <c:v>JULIJ</c:v>
                </c:pt>
                <c:pt idx="7">
                  <c:v>AVGUST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'EVROPSKE CENE RAZRED E'!$C$32:$N$32</c:f>
              <c:numCache>
                <c:formatCode>General</c:formatCode>
                <c:ptCount val="12"/>
                <c:pt idx="0">
                  <c:v>185.86</c:v>
                </c:pt>
                <c:pt idx="1">
                  <c:v>187.33</c:v>
                </c:pt>
                <c:pt idx="2">
                  <c:v>190.96</c:v>
                </c:pt>
                <c:pt idx="3">
                  <c:v>180.76</c:v>
                </c:pt>
                <c:pt idx="4">
                  <c:v>162.31</c:v>
                </c:pt>
                <c:pt idx="5">
                  <c:v>162.51</c:v>
                </c:pt>
                <c:pt idx="6">
                  <c:v>151.96</c:v>
                </c:pt>
                <c:pt idx="7">
                  <c:v>150.77000000000001</c:v>
                </c:pt>
                <c:pt idx="8">
                  <c:v>145.55000000000001</c:v>
                </c:pt>
                <c:pt idx="9">
                  <c:v>140.19999999999999</c:v>
                </c:pt>
                <c:pt idx="10">
                  <c:v>134.9</c:v>
                </c:pt>
                <c:pt idx="11">
                  <c:v>128.52000000000001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21C5-4711-98E0-70D3275DB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28728"/>
        <c:axId val="35462755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'EVROPSKE CENE RAZRED E'!$B$6</c15:sqref>
                        </c15:formulaRef>
                      </c:ext>
                    </c:extLst>
                    <c:strCache>
                      <c:ptCount val="1"/>
                      <c:pt idx="0">
                        <c:v>BELGIJA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'EVROPSKE CENE RAZRED E'!$C$6:$N$6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157.51</c:v>
                      </c:pt>
                      <c:pt idx="1">
                        <c:v>159.1</c:v>
                      </c:pt>
                      <c:pt idx="2">
                        <c:v>166.58</c:v>
                      </c:pt>
                      <c:pt idx="3">
                        <c:v>152.65</c:v>
                      </c:pt>
                      <c:pt idx="4">
                        <c:v>130.52000000000001</c:v>
                      </c:pt>
                      <c:pt idx="5">
                        <c:v>136.26</c:v>
                      </c:pt>
                      <c:pt idx="6">
                        <c:v>121.2</c:v>
                      </c:pt>
                      <c:pt idx="7">
                        <c:v>117.26</c:v>
                      </c:pt>
                      <c:pt idx="8">
                        <c:v>116.67</c:v>
                      </c:pt>
                      <c:pt idx="9">
                        <c:v>106.13</c:v>
                      </c:pt>
                      <c:pt idx="10">
                        <c:v>98.54</c:v>
                      </c:pt>
                      <c:pt idx="11">
                        <c:v>86.9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21C5-4711-98E0-70D3275DB04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E'!$B$7</c15:sqref>
                        </c15:formulaRef>
                      </c:ext>
                    </c:extLst>
                    <c:strCache>
                      <c:ptCount val="1"/>
                      <c:pt idx="0">
                        <c:v>BULGARIJA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E'!$C$7:$N$7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221.78</c:v>
                      </c:pt>
                      <c:pt idx="1">
                        <c:v>222.95</c:v>
                      </c:pt>
                      <c:pt idx="2">
                        <c:v>217.79</c:v>
                      </c:pt>
                      <c:pt idx="3">
                        <c:v>215.09</c:v>
                      </c:pt>
                      <c:pt idx="4">
                        <c:v>207.91</c:v>
                      </c:pt>
                      <c:pt idx="5">
                        <c:v>187.04</c:v>
                      </c:pt>
                      <c:pt idx="6">
                        <c:v>192.57</c:v>
                      </c:pt>
                      <c:pt idx="7">
                        <c:v>193.32</c:v>
                      </c:pt>
                      <c:pt idx="8">
                        <c:v>194.06</c:v>
                      </c:pt>
                      <c:pt idx="9">
                        <c:v>187.05</c:v>
                      </c:pt>
                      <c:pt idx="10">
                        <c:v>181.67</c:v>
                      </c:pt>
                      <c:pt idx="11">
                        <c:v>176.7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21C5-4711-98E0-70D3275DB04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E'!$B$8</c15:sqref>
                        </c15:formulaRef>
                      </c:ext>
                    </c:extLst>
                    <c:strCache>
                      <c:ptCount val="1"/>
                      <c:pt idx="0">
                        <c:v>ČEŠKA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E'!$C$8:$N$8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189.53</c:v>
                      </c:pt>
                      <c:pt idx="1">
                        <c:v>184.46</c:v>
                      </c:pt>
                      <c:pt idx="2">
                        <c:v>181.49</c:v>
                      </c:pt>
                      <c:pt idx="3">
                        <c:v>172.33</c:v>
                      </c:pt>
                      <c:pt idx="4">
                        <c:v>154.26</c:v>
                      </c:pt>
                      <c:pt idx="5">
                        <c:v>154.94999999999999</c:v>
                      </c:pt>
                      <c:pt idx="6">
                        <c:v>146.57</c:v>
                      </c:pt>
                      <c:pt idx="7">
                        <c:v>145.22</c:v>
                      </c:pt>
                      <c:pt idx="8">
                        <c:v>137.66999999999999</c:v>
                      </c:pt>
                      <c:pt idx="9">
                        <c:v>130.32</c:v>
                      </c:pt>
                      <c:pt idx="10">
                        <c:v>132.19999999999999</c:v>
                      </c:pt>
                      <c:pt idx="11">
                        <c:v>128.4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21C5-4711-98E0-70D3275DB04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E'!$B$9</c15:sqref>
                        </c15:formulaRef>
                      </c:ext>
                    </c:extLst>
                    <c:strCache>
                      <c:ptCount val="1"/>
                      <c:pt idx="0">
                        <c:v>DANSKA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E'!$C$9:$N$9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196.67</c:v>
                      </c:pt>
                      <c:pt idx="1">
                        <c:v>202.26</c:v>
                      </c:pt>
                      <c:pt idx="2">
                        <c:v>203.86</c:v>
                      </c:pt>
                      <c:pt idx="3">
                        <c:v>194.94</c:v>
                      </c:pt>
                      <c:pt idx="4">
                        <c:v>180.7</c:v>
                      </c:pt>
                      <c:pt idx="5">
                        <c:v>167.56</c:v>
                      </c:pt>
                      <c:pt idx="6">
                        <c:v>160.05000000000001</c:v>
                      </c:pt>
                      <c:pt idx="7">
                        <c:v>158.51</c:v>
                      </c:pt>
                      <c:pt idx="8">
                        <c:v>158.51</c:v>
                      </c:pt>
                      <c:pt idx="9">
                        <c:v>155.05000000000001</c:v>
                      </c:pt>
                      <c:pt idx="10">
                        <c:v>150.15</c:v>
                      </c:pt>
                      <c:pt idx="11">
                        <c:v>142.83000000000001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21C5-4711-98E0-70D3275DB04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E'!$B$11</c15:sqref>
                        </c15:formulaRef>
                      </c:ext>
                    </c:extLst>
                    <c:strCache>
                      <c:ptCount val="1"/>
                      <c:pt idx="0">
                        <c:v>ESTONIJA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E'!$C$11:$N$11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173.45</c:v>
                      </c:pt>
                      <c:pt idx="1">
                        <c:v>170.45</c:v>
                      </c:pt>
                      <c:pt idx="2">
                        <c:v>170.26</c:v>
                      </c:pt>
                      <c:pt idx="3">
                        <c:v>172.79</c:v>
                      </c:pt>
                      <c:pt idx="4">
                        <c:v>169.91</c:v>
                      </c:pt>
                      <c:pt idx="5">
                        <c:v>160.59</c:v>
                      </c:pt>
                      <c:pt idx="6">
                        <c:v>157.31</c:v>
                      </c:pt>
                      <c:pt idx="7">
                        <c:v>152.34</c:v>
                      </c:pt>
                      <c:pt idx="8">
                        <c:v>148.57</c:v>
                      </c:pt>
                      <c:pt idx="9">
                        <c:v>144.16999999999999</c:v>
                      </c:pt>
                      <c:pt idx="10">
                        <c:v>143.88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21C5-4711-98E0-70D3275DB04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E'!$B$12</c15:sqref>
                        </c15:formulaRef>
                      </c:ext>
                    </c:extLst>
                    <c:strCache>
                      <c:ptCount val="1"/>
                      <c:pt idx="0">
                        <c:v>IRSKA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E'!$C$12:$N$12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190.41</c:v>
                      </c:pt>
                      <c:pt idx="1">
                        <c:v>190.81</c:v>
                      </c:pt>
                      <c:pt idx="2">
                        <c:v>184.47</c:v>
                      </c:pt>
                      <c:pt idx="3">
                        <c:v>178.75</c:v>
                      </c:pt>
                      <c:pt idx="4">
                        <c:v>170.68</c:v>
                      </c:pt>
                      <c:pt idx="5">
                        <c:v>162.33000000000001</c:v>
                      </c:pt>
                      <c:pt idx="6">
                        <c:v>162.86000000000001</c:v>
                      </c:pt>
                      <c:pt idx="7">
                        <c:v>161.91</c:v>
                      </c:pt>
                      <c:pt idx="8">
                        <c:v>159.19999999999999</c:v>
                      </c:pt>
                      <c:pt idx="9">
                        <c:v>159.24</c:v>
                      </c:pt>
                      <c:pt idx="10">
                        <c:v>157.86000000000001</c:v>
                      </c:pt>
                      <c:pt idx="11">
                        <c:v>155.86000000000001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21C5-4711-98E0-70D3275DB04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E'!$B$13</c15:sqref>
                        </c15:formulaRef>
                      </c:ext>
                    </c:extLst>
                    <c:strCache>
                      <c:ptCount val="1"/>
                      <c:pt idx="0">
                        <c:v>GRČIJA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E'!$C$13:$N$13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215.25</c:v>
                      </c:pt>
                      <c:pt idx="1">
                        <c:v>207.65</c:v>
                      </c:pt>
                      <c:pt idx="2">
                        <c:v>210.31</c:v>
                      </c:pt>
                      <c:pt idx="3">
                        <c:v>198.99</c:v>
                      </c:pt>
                      <c:pt idx="4">
                        <c:v>180.29</c:v>
                      </c:pt>
                      <c:pt idx="5">
                        <c:v>175.81</c:v>
                      </c:pt>
                      <c:pt idx="6">
                        <c:v>174.21</c:v>
                      </c:pt>
                      <c:pt idx="7">
                        <c:v>175.07</c:v>
                      </c:pt>
                      <c:pt idx="8">
                        <c:v>171.62</c:v>
                      </c:pt>
                      <c:pt idx="9">
                        <c:v>167.51</c:v>
                      </c:pt>
                      <c:pt idx="10">
                        <c:v>157.85</c:v>
                      </c:pt>
                      <c:pt idx="11">
                        <c:v>154.88999999999999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21C5-4711-98E0-70D3275DB04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E'!$B$14</c15:sqref>
                        </c15:formulaRef>
                      </c:ext>
                    </c:extLst>
                    <c:strCache>
                      <c:ptCount val="1"/>
                      <c:pt idx="0">
                        <c:v>ŠPANIJA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E'!$C$14:$N$14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179.11</c:v>
                      </c:pt>
                      <c:pt idx="1">
                        <c:v>179.21</c:v>
                      </c:pt>
                      <c:pt idx="2">
                        <c:v>189.38</c:v>
                      </c:pt>
                      <c:pt idx="3">
                        <c:v>181.61</c:v>
                      </c:pt>
                      <c:pt idx="4">
                        <c:v>162.31</c:v>
                      </c:pt>
                      <c:pt idx="5">
                        <c:v>158.47</c:v>
                      </c:pt>
                      <c:pt idx="6">
                        <c:v>159.83000000000001</c:v>
                      </c:pt>
                      <c:pt idx="7">
                        <c:v>158.69999999999999</c:v>
                      </c:pt>
                      <c:pt idx="8">
                        <c:v>158.13</c:v>
                      </c:pt>
                      <c:pt idx="9">
                        <c:v>156.96</c:v>
                      </c:pt>
                      <c:pt idx="10">
                        <c:v>149.53</c:v>
                      </c:pt>
                      <c:pt idx="11">
                        <c:v>136.87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21C5-4711-98E0-70D3275DB04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E'!$B$15</c15:sqref>
                        </c15:formulaRef>
                      </c:ext>
                    </c:extLst>
                    <c:strCache>
                      <c:ptCount val="1"/>
                      <c:pt idx="0">
                        <c:v>FRANCIJA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E'!$C$15:$N$15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169.29</c:v>
                      </c:pt>
                      <c:pt idx="1">
                        <c:v>159</c:v>
                      </c:pt>
                      <c:pt idx="2">
                        <c:v>165.84</c:v>
                      </c:pt>
                      <c:pt idx="3">
                        <c:v>163.93</c:v>
                      </c:pt>
                      <c:pt idx="4">
                        <c:v>151.97</c:v>
                      </c:pt>
                      <c:pt idx="5">
                        <c:v>147</c:v>
                      </c:pt>
                      <c:pt idx="6">
                        <c:v>145.22999999999999</c:v>
                      </c:pt>
                      <c:pt idx="7">
                        <c:v>143.38999999999999</c:v>
                      </c:pt>
                      <c:pt idx="8">
                        <c:v>149.69999999999999</c:v>
                      </c:pt>
                      <c:pt idx="9">
                        <c:v>149.71</c:v>
                      </c:pt>
                      <c:pt idx="10">
                        <c:v>143.19999999999999</c:v>
                      </c:pt>
                      <c:pt idx="11">
                        <c:v>133.81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21C5-4711-98E0-70D3275DB04E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E'!$B$17</c15:sqref>
                        </c15:formulaRef>
                      </c:ext>
                    </c:extLst>
                    <c:strCache>
                      <c:ptCount val="1"/>
                      <c:pt idx="0">
                        <c:v>CIPER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E'!$C$17:$N$17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208.63</c:v>
                      </c:pt>
                      <c:pt idx="1">
                        <c:v>210.74</c:v>
                      </c:pt>
                      <c:pt idx="2">
                        <c:v>210.19</c:v>
                      </c:pt>
                      <c:pt idx="3">
                        <c:v>205.8</c:v>
                      </c:pt>
                      <c:pt idx="4">
                        <c:v>163.28</c:v>
                      </c:pt>
                      <c:pt idx="5">
                        <c:v>166.16</c:v>
                      </c:pt>
                      <c:pt idx="6">
                        <c:v>189.57</c:v>
                      </c:pt>
                      <c:pt idx="7">
                        <c:v>187.7</c:v>
                      </c:pt>
                      <c:pt idx="8">
                        <c:v>187.23</c:v>
                      </c:pt>
                      <c:pt idx="9">
                        <c:v>158.36000000000001</c:v>
                      </c:pt>
                      <c:pt idx="10">
                        <c:v>134.22999999999999</c:v>
                      </c:pt>
                      <c:pt idx="11">
                        <c:v>123.82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21C5-4711-98E0-70D3275DB04E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E'!$B$18</c15:sqref>
                        </c15:formulaRef>
                      </c:ext>
                    </c:extLst>
                    <c:strCache>
                      <c:ptCount val="1"/>
                      <c:pt idx="0">
                        <c:v>LATVIJA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E'!$C$18:$N$18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201.39</c:v>
                      </c:pt>
                      <c:pt idx="1">
                        <c:v>189.96</c:v>
                      </c:pt>
                      <c:pt idx="2">
                        <c:v>199.03</c:v>
                      </c:pt>
                      <c:pt idx="3">
                        <c:v>189.84</c:v>
                      </c:pt>
                      <c:pt idx="4">
                        <c:v>152.18</c:v>
                      </c:pt>
                      <c:pt idx="5">
                        <c:v>159.54</c:v>
                      </c:pt>
                      <c:pt idx="6">
                        <c:v>142.87</c:v>
                      </c:pt>
                      <c:pt idx="7">
                        <c:v>139.96</c:v>
                      </c:pt>
                      <c:pt idx="8">
                        <c:v>149.63999999999999</c:v>
                      </c:pt>
                      <c:pt idx="9">
                        <c:v>130.91999999999999</c:v>
                      </c:pt>
                      <c:pt idx="10">
                        <c:v>114.56</c:v>
                      </c:pt>
                      <c:pt idx="11">
                        <c:v>117.1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21C5-4711-98E0-70D3275DB04E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E'!$B$19</c15:sqref>
                        </c15:formulaRef>
                      </c:ext>
                    </c:extLst>
                    <c:strCache>
                      <c:ptCount val="1"/>
                      <c:pt idx="0">
                        <c:v>LITVA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E'!$C$19:$N$19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188.7</c:v>
                      </c:pt>
                      <c:pt idx="1">
                        <c:v>185.82</c:v>
                      </c:pt>
                      <c:pt idx="2">
                        <c:v>195.04</c:v>
                      </c:pt>
                      <c:pt idx="3">
                        <c:v>184.45</c:v>
                      </c:pt>
                      <c:pt idx="4">
                        <c:v>149.49</c:v>
                      </c:pt>
                      <c:pt idx="5">
                        <c:v>154.32</c:v>
                      </c:pt>
                      <c:pt idx="6">
                        <c:v>138.41999999999999</c:v>
                      </c:pt>
                      <c:pt idx="7">
                        <c:v>138.68</c:v>
                      </c:pt>
                      <c:pt idx="8">
                        <c:v>142.66</c:v>
                      </c:pt>
                      <c:pt idx="9">
                        <c:v>124.62</c:v>
                      </c:pt>
                      <c:pt idx="10">
                        <c:v>110.17</c:v>
                      </c:pt>
                      <c:pt idx="11">
                        <c:v>112.11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21C5-4711-98E0-70D3275DB04E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E'!$B$21</c15:sqref>
                        </c15:formulaRef>
                      </c:ext>
                    </c:extLst>
                    <c:strCache>
                      <c:ptCount val="1"/>
                      <c:pt idx="0">
                        <c:v>MALTA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E'!$C$21:$N$21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214</c:v>
                      </c:pt>
                      <c:pt idx="1">
                        <c:v>214</c:v>
                      </c:pt>
                      <c:pt idx="2">
                        <c:v>214</c:v>
                      </c:pt>
                      <c:pt idx="3">
                        <c:v>214</c:v>
                      </c:pt>
                      <c:pt idx="4">
                        <c:v>214</c:v>
                      </c:pt>
                      <c:pt idx="5">
                        <c:v>214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21C5-4711-98E0-70D3275DB04E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E'!$B$22</c15:sqref>
                        </c15:formulaRef>
                      </c:ext>
                    </c:extLst>
                    <c:strCache>
                      <c:ptCount val="1"/>
                      <c:pt idx="0">
                        <c:v>NIZOZEMSKA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E'!$C$22:$N$22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171.81</c:v>
                      </c:pt>
                      <c:pt idx="1">
                        <c:v>172.93</c:v>
                      </c:pt>
                      <c:pt idx="2">
                        <c:v>178.24</c:v>
                      </c:pt>
                      <c:pt idx="3">
                        <c:v>167.26</c:v>
                      </c:pt>
                      <c:pt idx="4">
                        <c:v>144.61000000000001</c:v>
                      </c:pt>
                      <c:pt idx="5">
                        <c:v>143.22999999999999</c:v>
                      </c:pt>
                      <c:pt idx="6">
                        <c:v>129.80000000000001</c:v>
                      </c:pt>
                      <c:pt idx="7">
                        <c:v>129.24</c:v>
                      </c:pt>
                      <c:pt idx="8">
                        <c:v>129.88</c:v>
                      </c:pt>
                      <c:pt idx="9">
                        <c:v>128.94999999999999</c:v>
                      </c:pt>
                      <c:pt idx="10">
                        <c:v>122.2</c:v>
                      </c:pt>
                      <c:pt idx="11">
                        <c:v>115.19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21C5-4711-98E0-70D3275DB04E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E'!$B$24</c15:sqref>
                        </c15:formulaRef>
                      </c:ext>
                    </c:extLst>
                    <c:strCache>
                      <c:ptCount val="1"/>
                      <c:pt idx="0">
                        <c:v>POLJSKA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E'!$C$24:$N$24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183.22</c:v>
                      </c:pt>
                      <c:pt idx="1">
                        <c:v>190.58</c:v>
                      </c:pt>
                      <c:pt idx="2">
                        <c:v>188.59</c:v>
                      </c:pt>
                      <c:pt idx="3">
                        <c:v>173.64</c:v>
                      </c:pt>
                      <c:pt idx="4">
                        <c:v>152.13</c:v>
                      </c:pt>
                      <c:pt idx="5">
                        <c:v>162.31</c:v>
                      </c:pt>
                      <c:pt idx="6">
                        <c:v>144.07</c:v>
                      </c:pt>
                      <c:pt idx="7">
                        <c:v>146.27000000000001</c:v>
                      </c:pt>
                      <c:pt idx="8">
                        <c:v>137.06</c:v>
                      </c:pt>
                      <c:pt idx="9">
                        <c:v>128.41</c:v>
                      </c:pt>
                      <c:pt idx="10">
                        <c:v>120.63</c:v>
                      </c:pt>
                      <c:pt idx="11">
                        <c:v>113.84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21C5-4711-98E0-70D3275DB04E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E'!$B$25</c15:sqref>
                        </c15:formulaRef>
                      </c:ext>
                    </c:extLst>
                    <c:strCache>
                      <c:ptCount val="1"/>
                      <c:pt idx="0">
                        <c:v>PORTUGALSKA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E'!$C$25:$N$25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200.61</c:v>
                      </c:pt>
                      <c:pt idx="1">
                        <c:v>196.52</c:v>
                      </c:pt>
                      <c:pt idx="2">
                        <c:v>204.58</c:v>
                      </c:pt>
                      <c:pt idx="3">
                        <c:v>193.7</c:v>
                      </c:pt>
                      <c:pt idx="4">
                        <c:v>166.29</c:v>
                      </c:pt>
                      <c:pt idx="5">
                        <c:v>164.63</c:v>
                      </c:pt>
                      <c:pt idx="6">
                        <c:v>169</c:v>
                      </c:pt>
                      <c:pt idx="7">
                        <c:v>167.29</c:v>
                      </c:pt>
                      <c:pt idx="8">
                        <c:v>168.6</c:v>
                      </c:pt>
                      <c:pt idx="9">
                        <c:v>169</c:v>
                      </c:pt>
                      <c:pt idx="10">
                        <c:v>161.1</c:v>
                      </c:pt>
                      <c:pt idx="11">
                        <c:v>145.19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21C5-4711-98E0-70D3275DB04E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E'!$B$26</c15:sqref>
                        </c15:formulaRef>
                      </c:ext>
                    </c:extLst>
                    <c:strCache>
                      <c:ptCount val="1"/>
                      <c:pt idx="0">
                        <c:v>ROMUNIJA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E'!$C$26:$N$26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210.33</c:v>
                      </c:pt>
                      <c:pt idx="1">
                        <c:v>185.69</c:v>
                      </c:pt>
                      <c:pt idx="2">
                        <c:v>195.66</c:v>
                      </c:pt>
                      <c:pt idx="3">
                        <c:v>190.33</c:v>
                      </c:pt>
                      <c:pt idx="4">
                        <c:v>153.96</c:v>
                      </c:pt>
                      <c:pt idx="5">
                        <c:v>153.80000000000001</c:v>
                      </c:pt>
                      <c:pt idx="6">
                        <c:v>148.02000000000001</c:v>
                      </c:pt>
                      <c:pt idx="7">
                        <c:v>153.29</c:v>
                      </c:pt>
                      <c:pt idx="8">
                        <c:v>149.76</c:v>
                      </c:pt>
                      <c:pt idx="9">
                        <c:v>146.69999999999999</c:v>
                      </c:pt>
                      <c:pt idx="10">
                        <c:v>139.37</c:v>
                      </c:pt>
                      <c:pt idx="11">
                        <c:v>147.94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21C5-4711-98E0-70D3275DB04E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E'!$B$28</c15:sqref>
                        </c15:formulaRef>
                      </c:ext>
                    </c:extLst>
                    <c:strCache>
                      <c:ptCount val="1"/>
                      <c:pt idx="0">
                        <c:v>SLOVAŠKA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E'!$C$28:$N$28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196.77</c:v>
                      </c:pt>
                      <c:pt idx="1">
                        <c:v>194.12</c:v>
                      </c:pt>
                      <c:pt idx="2">
                        <c:v>199.03</c:v>
                      </c:pt>
                      <c:pt idx="3">
                        <c:v>178.66</c:v>
                      </c:pt>
                      <c:pt idx="4">
                        <c:v>150</c:v>
                      </c:pt>
                      <c:pt idx="5">
                        <c:v>158.09</c:v>
                      </c:pt>
                      <c:pt idx="6">
                        <c:v>147.25</c:v>
                      </c:pt>
                      <c:pt idx="7">
                        <c:v>151.19999999999999</c:v>
                      </c:pt>
                      <c:pt idx="8">
                        <c:v>145.78</c:v>
                      </c:pt>
                      <c:pt idx="9">
                        <c:v>139.88</c:v>
                      </c:pt>
                      <c:pt idx="10">
                        <c:v>135.19</c:v>
                      </c:pt>
                      <c:pt idx="11">
                        <c:v>133.12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21C5-4711-98E0-70D3275DB04E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E'!$B$29</c15:sqref>
                        </c15:formulaRef>
                      </c:ext>
                    </c:extLst>
                    <c:strCache>
                      <c:ptCount val="1"/>
                      <c:pt idx="0">
                        <c:v>FINSKA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E'!$C$29:$N$29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168.12</c:v>
                      </c:pt>
                      <c:pt idx="1">
                        <c:v>169.24</c:v>
                      </c:pt>
                      <c:pt idx="2">
                        <c:v>170.09</c:v>
                      </c:pt>
                      <c:pt idx="3">
                        <c:v>170.21</c:v>
                      </c:pt>
                      <c:pt idx="4">
                        <c:v>172.43</c:v>
                      </c:pt>
                      <c:pt idx="5">
                        <c:v>173.41</c:v>
                      </c:pt>
                      <c:pt idx="6">
                        <c:v>172.43</c:v>
                      </c:pt>
                      <c:pt idx="7">
                        <c:v>169.71</c:v>
                      </c:pt>
                      <c:pt idx="8">
                        <c:v>167.15</c:v>
                      </c:pt>
                      <c:pt idx="9">
                        <c:v>165.47</c:v>
                      </c:pt>
                      <c:pt idx="10">
                        <c:v>163.06</c:v>
                      </c:pt>
                      <c:pt idx="11">
                        <c:v>163.08000000000001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21C5-4711-98E0-70D3275DB04E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E'!$B$30</c15:sqref>
                        </c15:formulaRef>
                      </c:ext>
                    </c:extLst>
                    <c:strCache>
                      <c:ptCount val="1"/>
                      <c:pt idx="0">
                        <c:v>ŠVEDSKA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E'!$C$30:$N$30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181.56</c:v>
                      </c:pt>
                      <c:pt idx="1">
                        <c:v>182.43</c:v>
                      </c:pt>
                      <c:pt idx="2">
                        <c:v>177.73</c:v>
                      </c:pt>
                      <c:pt idx="3">
                        <c:v>180.06</c:v>
                      </c:pt>
                      <c:pt idx="4">
                        <c:v>185.19</c:v>
                      </c:pt>
                      <c:pt idx="5">
                        <c:v>187.2</c:v>
                      </c:pt>
                      <c:pt idx="6">
                        <c:v>190.95</c:v>
                      </c:pt>
                      <c:pt idx="7">
                        <c:v>193.12</c:v>
                      </c:pt>
                      <c:pt idx="8">
                        <c:v>191.98</c:v>
                      </c:pt>
                      <c:pt idx="9">
                        <c:v>191.86</c:v>
                      </c:pt>
                      <c:pt idx="10">
                        <c:v>196.53</c:v>
                      </c:pt>
                      <c:pt idx="11">
                        <c:v>197.49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21C5-4711-98E0-70D3275DB04E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E'!$C$5:$N$5</c15:sqref>
                        </c15:formulaRef>
                      </c:ext>
                    </c:extLst>
                    <c:strCache>
                      <c:ptCount val="12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MAREC</c:v>
                      </c:pt>
                      <c:pt idx="3">
                        <c:v>APRIL</c:v>
                      </c:pt>
                      <c:pt idx="4">
                        <c:v>MAJ</c:v>
                      </c:pt>
                      <c:pt idx="5">
                        <c:v>JUNIJ</c:v>
                      </c:pt>
                      <c:pt idx="6">
                        <c:v>JULIJ</c:v>
                      </c:pt>
                      <c:pt idx="7">
                        <c:v>AVGUST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E'!$C$31:$N$31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21C5-4711-98E0-70D3275DB04E}"/>
                  </c:ext>
                </c:extLst>
              </c15:ser>
            </c15:filteredLineSeries>
          </c:ext>
        </c:extLst>
      </c:lineChart>
      <c:catAx>
        <c:axId val="354628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27552"/>
        <c:crosses val="autoZero"/>
        <c:auto val="1"/>
        <c:lblAlgn val="ctr"/>
        <c:lblOffset val="100"/>
        <c:noMultiLvlLbl val="0"/>
      </c:catAx>
      <c:valAx>
        <c:axId val="354627552"/>
        <c:scaling>
          <c:orientation val="minMax"/>
          <c:max val="20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628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24</xdr:row>
      <xdr:rowOff>23812</xdr:rowOff>
    </xdr:from>
    <xdr:to>
      <xdr:col>16</xdr:col>
      <xdr:colOff>104775</xdr:colOff>
      <xdr:row>39</xdr:row>
      <xdr:rowOff>0</xdr:rowOff>
    </xdr:to>
    <xdr:graphicFrame macro="">
      <xdr:nvGraphicFramePr>
        <xdr:cNvPr id="2" name="Grafikon 1" descr="Gibanje cen prašičjih klavnih trupov oziroma polovic po mesecih v letu 2020 iz tabele 1.">
          <a:extLst>
            <a:ext uri="{FF2B5EF4-FFF2-40B4-BE49-F238E27FC236}">
              <a16:creationId xmlns:a16="http://schemas.microsoft.com/office/drawing/2014/main" xmlns="" id="{4DFA150A-4C7B-4825-B6D5-4EE19B85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590549</xdr:colOff>
      <xdr:row>41</xdr:row>
      <xdr:rowOff>4762</xdr:rowOff>
    </xdr:from>
    <xdr:to>
      <xdr:col>7</xdr:col>
      <xdr:colOff>504824</xdr:colOff>
      <xdr:row>56</xdr:row>
      <xdr:rowOff>114300</xdr:rowOff>
    </xdr:to>
    <xdr:graphicFrame macro="">
      <xdr:nvGraphicFramePr>
        <xdr:cNvPr id="3" name="Grafikon 2" descr="Gibanje količin prašičjih klavnih trupov oziroma polovic po mesecih v letu 2020 iz tabele 2.">
          <a:extLst>
            <a:ext uri="{FF2B5EF4-FFF2-40B4-BE49-F238E27FC236}">
              <a16:creationId xmlns:a16="http://schemas.microsoft.com/office/drawing/2014/main" xmlns="" id="{C70F946D-01AB-49A4-A8F0-43DB58956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127</xdr:row>
      <xdr:rowOff>42860</xdr:rowOff>
    </xdr:from>
    <xdr:to>
      <xdr:col>7</xdr:col>
      <xdr:colOff>990600</xdr:colOff>
      <xdr:row>153</xdr:row>
      <xdr:rowOff>152399</xdr:rowOff>
    </xdr:to>
    <xdr:graphicFrame macro="">
      <xdr:nvGraphicFramePr>
        <xdr:cNvPr id="3" name="Grafikon 2" descr="Graf s prikazom gibanja cen po tednih v letih 2018, 2019 in 2020. Prikazani podatki so natančno prikazani v Tabeli 7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14286</xdr:rowOff>
    </xdr:from>
    <xdr:to>
      <xdr:col>12</xdr:col>
      <xdr:colOff>0</xdr:colOff>
      <xdr:row>26</xdr:row>
      <xdr:rowOff>85724</xdr:rowOff>
    </xdr:to>
    <xdr:graphicFrame macro="">
      <xdr:nvGraphicFramePr>
        <xdr:cNvPr id="4" name="Grafikon 3" descr="Gibanje količine zakola prašičjega mesa, razreda E, po posameznih tednih v letu  2020 (kg) iz tabele 6. ">
          <a:extLst>
            <a:ext uri="{FF2B5EF4-FFF2-40B4-BE49-F238E27FC236}">
              <a16:creationId xmlns:a16="http://schemas.microsoft.com/office/drawing/2014/main" xmlns="" id="{C64C9CB1-FABF-41B9-ADE0-1CC1ABE3D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125</xdr:row>
      <xdr:rowOff>4761</xdr:rowOff>
    </xdr:from>
    <xdr:to>
      <xdr:col>6</xdr:col>
      <xdr:colOff>47625</xdr:colOff>
      <xdr:row>146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11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1647825</xdr:colOff>
      <xdr:row>8</xdr:row>
      <xdr:rowOff>14286</xdr:rowOff>
    </xdr:from>
    <xdr:to>
      <xdr:col>13</xdr:col>
      <xdr:colOff>447675</xdr:colOff>
      <xdr:row>26</xdr:row>
      <xdr:rowOff>85724</xdr:rowOff>
    </xdr:to>
    <xdr:graphicFrame macro="">
      <xdr:nvGraphicFramePr>
        <xdr:cNvPr id="2" name="Grafikon 1" descr="Gibanje količine zakola prašičjega mesa, razreda S, po posameznih tednih v letu  2020 (kg) iz tabele 10.">
          <a:extLst>
            <a:ext uri="{FF2B5EF4-FFF2-40B4-BE49-F238E27FC236}">
              <a16:creationId xmlns:a16="http://schemas.microsoft.com/office/drawing/2014/main" xmlns="" id="{4AA10E6C-BFF0-4A08-9F65-E576832D2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35</xdr:row>
      <xdr:rowOff>4762</xdr:rowOff>
    </xdr:from>
    <xdr:to>
      <xdr:col>10</xdr:col>
      <xdr:colOff>28576</xdr:colOff>
      <xdr:row>54</xdr:row>
      <xdr:rowOff>38100</xdr:rowOff>
    </xdr:to>
    <xdr:graphicFrame macro="">
      <xdr:nvGraphicFramePr>
        <xdr:cNvPr id="2" name="Grafikon 1" descr="Prikaz gibanja povprečne mesečna cene prašičjega mesa, razreda S, po izbranih državah in posameznih mesecih v letu  2020 (kg) iz tabele 14. ">
          <a:extLst>
            <a:ext uri="{FF2B5EF4-FFF2-40B4-BE49-F238E27FC236}">
              <a16:creationId xmlns:a16="http://schemas.microsoft.com/office/drawing/2014/main" xmlns="" id="{4AF41C7E-48D9-4809-A487-8878E73DF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35</xdr:row>
      <xdr:rowOff>166686</xdr:rowOff>
    </xdr:from>
    <xdr:to>
      <xdr:col>14</xdr:col>
      <xdr:colOff>0</xdr:colOff>
      <xdr:row>56</xdr:row>
      <xdr:rowOff>76199</xdr:rowOff>
    </xdr:to>
    <xdr:graphicFrame macro="">
      <xdr:nvGraphicFramePr>
        <xdr:cNvPr id="2" name="Grafikon 1" descr="Gibanje povprečne mesečna cene prašičjega mesa, razreda E, za izbrane države po posameznih mesecih v letu  2020 (kg) iz tabele 15.">
          <a:extLst>
            <a:ext uri="{FF2B5EF4-FFF2-40B4-BE49-F238E27FC236}">
              <a16:creationId xmlns:a16="http://schemas.microsoft.com/office/drawing/2014/main" xmlns="" id="{A0B45831-101A-4A27-B678-B689F11C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5" t="s">
        <v>0</v>
      </c>
      <c r="B1" s="25"/>
    </row>
    <row r="2" spans="1:6" ht="27" customHeight="1">
      <c r="A2" s="6" t="s">
        <v>1</v>
      </c>
      <c r="B2" s="26" t="s">
        <v>34</v>
      </c>
      <c r="C2" s="1"/>
      <c r="D2" s="1"/>
      <c r="E2" s="1"/>
      <c r="F2" s="1"/>
    </row>
    <row r="3" spans="1:6">
      <c r="A3" s="7" t="s">
        <v>2</v>
      </c>
      <c r="B3" s="25"/>
    </row>
    <row r="4" spans="1:6">
      <c r="A4" s="7" t="s">
        <v>3</v>
      </c>
      <c r="B4" s="25"/>
    </row>
    <row r="5" spans="1:6">
      <c r="A5" s="7" t="s">
        <v>4</v>
      </c>
      <c r="B5" s="25"/>
    </row>
    <row r="6" spans="1:6">
      <c r="A6" s="23" t="s">
        <v>5</v>
      </c>
      <c r="B6" s="25"/>
    </row>
    <row r="7" spans="1:6">
      <c r="A7" s="22"/>
      <c r="B7" s="25"/>
    </row>
    <row r="8" spans="1:6">
      <c r="A8" s="24" t="s">
        <v>6</v>
      </c>
      <c r="B8" s="25"/>
    </row>
    <row r="9" spans="1:6">
      <c r="A9" s="24" t="s">
        <v>7</v>
      </c>
      <c r="B9" s="25"/>
    </row>
    <row r="10" spans="1:6">
      <c r="A10" s="24" t="s">
        <v>8</v>
      </c>
      <c r="B10" s="25"/>
    </row>
    <row r="11" spans="1:6">
      <c r="A11" s="24" t="s">
        <v>9</v>
      </c>
      <c r="B11" s="25"/>
    </row>
    <row r="12" spans="1:6">
      <c r="A12" s="22"/>
      <c r="B12" s="25"/>
    </row>
    <row r="13" spans="1:6">
      <c r="A13" s="22"/>
      <c r="B13" s="25"/>
    </row>
    <row r="14" spans="1:6" ht="16.5" customHeight="1">
      <c r="A14" s="24" t="s">
        <v>125</v>
      </c>
      <c r="B14" s="25" t="s">
        <v>10</v>
      </c>
    </row>
    <row r="15" spans="1:6" ht="15.75">
      <c r="A15" s="24" t="s">
        <v>126</v>
      </c>
      <c r="B15" s="25" t="s">
        <v>26</v>
      </c>
    </row>
    <row r="16" spans="1:6">
      <c r="A16" s="22"/>
      <c r="B16" s="25"/>
    </row>
    <row r="17" spans="1:2">
      <c r="A17" s="22"/>
      <c r="B17" s="25"/>
    </row>
    <row r="18" spans="1:2" ht="15.75">
      <c r="A18" s="22"/>
      <c r="B18" s="25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2"/>
  <sheetViews>
    <sheetView workbookViewId="0">
      <selection activeCell="F32" sqref="F32"/>
    </sheetView>
  </sheetViews>
  <sheetFormatPr defaultRowHeight="15"/>
  <cols>
    <col min="2" max="2" width="16.28515625" customWidth="1"/>
    <col min="3" max="3" width="19.85546875" customWidth="1"/>
    <col min="4" max="4" width="18.42578125" customWidth="1"/>
    <col min="5" max="5" width="15.85546875" customWidth="1"/>
    <col min="6" max="6" width="16.140625" customWidth="1"/>
    <col min="7" max="7" width="13.42578125" customWidth="1"/>
    <col min="8" max="8" width="14.28515625" customWidth="1"/>
    <col min="9" max="9" width="14.5703125" customWidth="1"/>
    <col min="10" max="10" width="16.7109375" customWidth="1"/>
    <col min="11" max="11" width="18.42578125" customWidth="1"/>
    <col min="12" max="12" width="15.28515625" customWidth="1"/>
    <col min="13" max="13" width="16.42578125" customWidth="1"/>
    <col min="14" max="14" width="11" bestFit="1" customWidth="1"/>
  </cols>
  <sheetData>
    <row r="2" spans="1:14">
      <c r="B2" s="57"/>
    </row>
    <row r="3" spans="1:14">
      <c r="B3" s="57" t="s">
        <v>41</v>
      </c>
    </row>
    <row r="4" spans="1:14" ht="15.75" thickBot="1"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4" ht="15.75" thickBot="1">
      <c r="B5" s="193" t="s">
        <v>35</v>
      </c>
      <c r="C5" s="194">
        <v>43831</v>
      </c>
      <c r="D5" s="194">
        <v>43862</v>
      </c>
      <c r="E5" s="194">
        <v>43891</v>
      </c>
      <c r="F5" s="194">
        <v>43922</v>
      </c>
      <c r="G5" s="194">
        <v>43952</v>
      </c>
      <c r="H5" s="194">
        <v>43983</v>
      </c>
      <c r="I5" s="194">
        <v>44013</v>
      </c>
      <c r="J5" s="194">
        <v>44044</v>
      </c>
      <c r="K5" s="194">
        <v>44075</v>
      </c>
      <c r="L5" s="194">
        <v>44105</v>
      </c>
      <c r="M5" s="194">
        <v>44136</v>
      </c>
    </row>
    <row r="6" spans="1:14">
      <c r="B6" s="48" t="s">
        <v>33</v>
      </c>
      <c r="C6" s="49">
        <v>211.35</v>
      </c>
      <c r="D6" s="49">
        <v>213.72</v>
      </c>
      <c r="E6" s="49">
        <v>221.26</v>
      </c>
      <c r="F6" s="49">
        <v>207.47</v>
      </c>
      <c r="G6" s="49">
        <v>184.04</v>
      </c>
      <c r="H6" s="49">
        <v>186.52</v>
      </c>
      <c r="I6" s="49">
        <v>179.43</v>
      </c>
      <c r="J6" s="50">
        <v>180.58</v>
      </c>
      <c r="K6" s="49">
        <v>179.27</v>
      </c>
      <c r="L6" s="49">
        <v>174.12</v>
      </c>
      <c r="M6" s="51">
        <v>162.47</v>
      </c>
    </row>
    <row r="7" spans="1:14">
      <c r="B7" s="42" t="s">
        <v>36</v>
      </c>
      <c r="C7" s="45">
        <v>195.69</v>
      </c>
      <c r="D7" s="45">
        <v>197.1</v>
      </c>
      <c r="E7" s="45">
        <v>204.88</v>
      </c>
      <c r="F7" s="45">
        <v>191.54</v>
      </c>
      <c r="G7" s="45">
        <v>168.98</v>
      </c>
      <c r="H7" s="45">
        <v>172.4</v>
      </c>
      <c r="I7" s="45">
        <v>165.14</v>
      </c>
      <c r="J7" s="46">
        <v>165.9</v>
      </c>
      <c r="K7" s="45">
        <v>165.88</v>
      </c>
      <c r="L7" s="45">
        <v>159.02000000000001</v>
      </c>
      <c r="M7" s="52">
        <v>147.65</v>
      </c>
    </row>
    <row r="8" spans="1:14">
      <c r="B8" s="42" t="s">
        <v>37</v>
      </c>
      <c r="C8" s="45">
        <v>177.95</v>
      </c>
      <c r="D8" s="45">
        <v>178.89</v>
      </c>
      <c r="E8" s="45">
        <v>185.02</v>
      </c>
      <c r="F8" s="45">
        <v>172.5</v>
      </c>
      <c r="G8" s="45">
        <v>150.19</v>
      </c>
      <c r="H8" s="45">
        <v>154.47999999999999</v>
      </c>
      <c r="I8" s="45">
        <v>147.79</v>
      </c>
      <c r="J8" s="46">
        <v>149.09</v>
      </c>
      <c r="K8" s="45">
        <v>148.55000000000001</v>
      </c>
      <c r="L8" s="45">
        <v>142.63999999999999</v>
      </c>
      <c r="M8" s="52">
        <v>128.77000000000001</v>
      </c>
    </row>
    <row r="9" spans="1:14">
      <c r="B9" s="42" t="s">
        <v>38</v>
      </c>
      <c r="C9" s="45">
        <v>160.22</v>
      </c>
      <c r="D9" s="45">
        <v>160.02000000000001</v>
      </c>
      <c r="E9" s="45">
        <v>165.65</v>
      </c>
      <c r="F9" s="45">
        <v>158.07</v>
      </c>
      <c r="G9" s="45">
        <v>135.44</v>
      </c>
      <c r="H9" s="45">
        <v>140.63</v>
      </c>
      <c r="I9" s="45">
        <v>130.36000000000001</v>
      </c>
      <c r="J9" s="46">
        <v>133.28</v>
      </c>
      <c r="K9" s="45">
        <v>134.61000000000001</v>
      </c>
      <c r="L9" s="45">
        <v>129.83000000000001</v>
      </c>
      <c r="M9" s="52">
        <v>113.14</v>
      </c>
    </row>
    <row r="10" spans="1:14">
      <c r="B10" s="42" t="s">
        <v>39</v>
      </c>
      <c r="C10" s="45">
        <v>147.5</v>
      </c>
      <c r="D10" s="45"/>
      <c r="E10" s="45">
        <v>168.9</v>
      </c>
      <c r="F10" s="45">
        <v>145.9</v>
      </c>
      <c r="G10" s="45">
        <v>130.5</v>
      </c>
      <c r="H10" s="45"/>
      <c r="I10" s="45">
        <v>129.9</v>
      </c>
      <c r="J10" s="46">
        <v>122.39</v>
      </c>
      <c r="K10" s="45">
        <v>124.6</v>
      </c>
      <c r="L10" s="47"/>
      <c r="M10" s="53"/>
    </row>
    <row r="11" spans="1:14" ht="15.75" thickBot="1">
      <c r="B11" s="43" t="s">
        <v>40</v>
      </c>
      <c r="C11" s="54"/>
      <c r="D11" s="54"/>
      <c r="E11" s="54"/>
      <c r="F11" s="54"/>
      <c r="G11" s="54">
        <v>139.9</v>
      </c>
      <c r="H11" s="54"/>
      <c r="I11" s="54"/>
      <c r="J11" s="54"/>
      <c r="K11" s="54"/>
      <c r="L11" s="55"/>
      <c r="M11" s="56"/>
    </row>
    <row r="12" spans="1:14">
      <c r="A12" s="81"/>
      <c r="B12" s="81"/>
      <c r="F12" s="83" t="s">
        <v>47</v>
      </c>
    </row>
    <row r="13" spans="1:14">
      <c r="B13" s="57" t="s">
        <v>42</v>
      </c>
    </row>
    <row r="14" spans="1:14" ht="15.75" thickBot="1"/>
    <row r="15" spans="1:14" ht="15.75" thickBot="1">
      <c r="B15" s="193" t="s">
        <v>35</v>
      </c>
      <c r="C15" s="194">
        <v>43831</v>
      </c>
      <c r="D15" s="194">
        <v>43862</v>
      </c>
      <c r="E15" s="194">
        <v>43891</v>
      </c>
      <c r="F15" s="194">
        <v>43922</v>
      </c>
      <c r="G15" s="194">
        <v>43952</v>
      </c>
      <c r="H15" s="194">
        <v>43983</v>
      </c>
      <c r="I15" s="194">
        <v>44013</v>
      </c>
      <c r="J15" s="194">
        <v>44044</v>
      </c>
      <c r="K15" s="194">
        <v>44075</v>
      </c>
      <c r="L15" s="194">
        <v>44105</v>
      </c>
      <c r="M15" s="194">
        <v>44136</v>
      </c>
    </row>
    <row r="16" spans="1:14">
      <c r="B16" s="48" t="s">
        <v>33</v>
      </c>
      <c r="C16" s="10">
        <v>870815</v>
      </c>
      <c r="D16" s="10">
        <v>785302</v>
      </c>
      <c r="E16" s="10">
        <v>900739</v>
      </c>
      <c r="F16" s="10">
        <v>878679</v>
      </c>
      <c r="G16" s="10">
        <v>901410</v>
      </c>
      <c r="H16" s="10">
        <v>911343</v>
      </c>
      <c r="I16" s="10">
        <v>936953</v>
      </c>
      <c r="J16" s="10">
        <v>992209</v>
      </c>
      <c r="K16" s="10">
        <v>950038</v>
      </c>
      <c r="L16" s="58">
        <v>871601</v>
      </c>
      <c r="M16" s="60">
        <v>872314</v>
      </c>
      <c r="N16" s="36"/>
    </row>
    <row r="17" spans="2:14">
      <c r="B17" s="42" t="s">
        <v>36</v>
      </c>
      <c r="C17" s="10">
        <v>306154</v>
      </c>
      <c r="D17" s="10">
        <v>270467</v>
      </c>
      <c r="E17" s="10">
        <v>297827</v>
      </c>
      <c r="F17" s="10">
        <v>245094</v>
      </c>
      <c r="G17" s="10">
        <v>254675</v>
      </c>
      <c r="H17" s="10">
        <v>308290</v>
      </c>
      <c r="I17" s="10">
        <v>348641</v>
      </c>
      <c r="J17" s="10">
        <v>290501</v>
      </c>
      <c r="K17" s="10">
        <v>249264</v>
      </c>
      <c r="L17" s="58">
        <v>261064</v>
      </c>
      <c r="M17" s="60">
        <v>321298</v>
      </c>
      <c r="N17" s="36"/>
    </row>
    <row r="18" spans="2:14">
      <c r="B18" s="42" t="s">
        <v>37</v>
      </c>
      <c r="C18" s="10">
        <v>36830</v>
      </c>
      <c r="D18" s="10">
        <v>31085</v>
      </c>
      <c r="E18" s="10">
        <v>37636</v>
      </c>
      <c r="F18" s="10">
        <v>27542</v>
      </c>
      <c r="G18" s="10">
        <v>30256</v>
      </c>
      <c r="H18" s="10">
        <v>37159</v>
      </c>
      <c r="I18" s="10">
        <v>37776</v>
      </c>
      <c r="J18" s="10">
        <v>27661</v>
      </c>
      <c r="K18" s="10">
        <v>21063</v>
      </c>
      <c r="L18" s="58">
        <v>25258</v>
      </c>
      <c r="M18" s="60">
        <v>37350</v>
      </c>
      <c r="N18" s="36"/>
    </row>
    <row r="19" spans="2:14">
      <c r="B19" s="42" t="s">
        <v>38</v>
      </c>
      <c r="C19" s="10">
        <v>2618</v>
      </c>
      <c r="D19" s="10">
        <v>1964</v>
      </c>
      <c r="E19" s="10">
        <v>3757</v>
      </c>
      <c r="F19" s="10">
        <v>1675</v>
      </c>
      <c r="G19" s="10">
        <v>2392</v>
      </c>
      <c r="H19" s="10">
        <v>3154</v>
      </c>
      <c r="I19" s="10">
        <v>2854</v>
      </c>
      <c r="J19" s="10">
        <v>1332</v>
      </c>
      <c r="K19" s="10">
        <v>1663</v>
      </c>
      <c r="L19" s="58">
        <v>1035</v>
      </c>
      <c r="M19" s="60">
        <v>2918</v>
      </c>
      <c r="N19" s="36"/>
    </row>
    <row r="20" spans="2:14">
      <c r="B20" s="42" t="s">
        <v>39</v>
      </c>
      <c r="C20" s="10">
        <v>323</v>
      </c>
      <c r="D20" s="10"/>
      <c r="E20" s="10">
        <v>278</v>
      </c>
      <c r="F20" s="10">
        <v>112</v>
      </c>
      <c r="G20" s="10">
        <v>214</v>
      </c>
      <c r="H20" s="10"/>
      <c r="I20" s="10">
        <v>211</v>
      </c>
      <c r="J20" s="10">
        <v>180</v>
      </c>
      <c r="K20" s="10">
        <v>114</v>
      </c>
      <c r="L20" s="58"/>
      <c r="M20" s="60"/>
      <c r="N20" s="36"/>
    </row>
    <row r="21" spans="2:14" ht="15.75" thickBot="1">
      <c r="B21" s="43" t="s">
        <v>40</v>
      </c>
      <c r="C21" s="59"/>
      <c r="D21" s="59"/>
      <c r="E21" s="59"/>
      <c r="F21" s="59"/>
      <c r="G21" s="59">
        <v>206</v>
      </c>
      <c r="H21" s="59"/>
      <c r="I21" s="59"/>
      <c r="J21" s="59"/>
      <c r="K21" s="59"/>
      <c r="L21" s="61"/>
      <c r="M21" s="62"/>
      <c r="N21" s="36"/>
    </row>
    <row r="23" spans="2:14">
      <c r="B23" s="57" t="s">
        <v>46</v>
      </c>
      <c r="I23" s="57" t="s">
        <v>48</v>
      </c>
    </row>
    <row r="24" spans="2:14" ht="15.75" thickBot="1"/>
    <row r="25" spans="2:14" ht="15.75" thickBot="1">
      <c r="B25" s="195" t="s">
        <v>35</v>
      </c>
      <c r="C25" s="195" t="s">
        <v>45</v>
      </c>
      <c r="D25" s="195" t="s">
        <v>43</v>
      </c>
    </row>
    <row r="26" spans="2:14">
      <c r="B26" s="63" t="s">
        <v>33</v>
      </c>
      <c r="C26" s="64">
        <v>9871403</v>
      </c>
      <c r="D26" s="67">
        <v>190.49466845695594</v>
      </c>
    </row>
    <row r="27" spans="2:14">
      <c r="B27" s="65" t="s">
        <v>36</v>
      </c>
      <c r="C27" s="10">
        <v>3153275</v>
      </c>
      <c r="D27" s="68">
        <v>175.5125226692883</v>
      </c>
    </row>
    <row r="28" spans="2:14">
      <c r="B28" s="65" t="s">
        <v>37</v>
      </c>
      <c r="C28" s="10">
        <v>349616</v>
      </c>
      <c r="D28" s="68">
        <v>158.35012021761017</v>
      </c>
    </row>
    <row r="29" spans="2:14">
      <c r="B29" s="65" t="s">
        <v>38</v>
      </c>
      <c r="C29" s="10">
        <v>25362</v>
      </c>
      <c r="D29" s="68">
        <v>142.98235312672503</v>
      </c>
    </row>
    <row r="30" spans="2:14">
      <c r="B30" s="65" t="s">
        <v>39</v>
      </c>
      <c r="C30" s="10">
        <v>1432</v>
      </c>
      <c r="D30" s="68">
        <v>141.41620111731842</v>
      </c>
    </row>
    <row r="31" spans="2:14" ht="15.75" thickBot="1">
      <c r="B31" s="66" t="s">
        <v>40</v>
      </c>
      <c r="C31" s="59">
        <v>206</v>
      </c>
      <c r="D31" s="69">
        <v>139.9</v>
      </c>
    </row>
    <row r="32" spans="2:14" ht="15.75" thickBot="1">
      <c r="B32" s="70" t="s">
        <v>44</v>
      </c>
      <c r="C32" s="71">
        <f>SUM(C26:C31)</f>
        <v>13401294</v>
      </c>
    </row>
    <row r="38" spans="2:2" s="81" customFormat="1"/>
    <row r="40" spans="2:2">
      <c r="B40" s="57" t="s">
        <v>49</v>
      </c>
    </row>
    <row r="58" spans="2:8">
      <c r="B58" s="35"/>
    </row>
    <row r="59" spans="2:8" ht="25.5" customHeight="1">
      <c r="B59" s="57" t="s">
        <v>61</v>
      </c>
    </row>
    <row r="60" spans="2:8" ht="15.75" thickBot="1">
      <c r="B60" s="81"/>
    </row>
    <row r="61" spans="2:8" ht="60">
      <c r="B61" s="190" t="s">
        <v>52</v>
      </c>
      <c r="C61" s="190" t="s">
        <v>53</v>
      </c>
      <c r="D61" s="190" t="s">
        <v>53</v>
      </c>
      <c r="E61" s="190" t="s">
        <v>53</v>
      </c>
      <c r="F61" s="190" t="s">
        <v>53</v>
      </c>
      <c r="G61" s="190" t="s">
        <v>58</v>
      </c>
      <c r="H61" s="190" t="s">
        <v>59</v>
      </c>
    </row>
    <row r="62" spans="2:8" ht="30.75" thickBot="1">
      <c r="B62" s="191"/>
      <c r="C62" s="191" t="s">
        <v>54</v>
      </c>
      <c r="D62" s="191" t="s">
        <v>55</v>
      </c>
      <c r="E62" s="191" t="s">
        <v>56</v>
      </c>
      <c r="F62" s="191" t="s">
        <v>60</v>
      </c>
      <c r="G62" s="192"/>
      <c r="H62" s="192"/>
    </row>
    <row r="63" spans="2:8">
      <c r="B63" s="91" t="s">
        <v>33</v>
      </c>
      <c r="C63" s="94">
        <v>178.89</v>
      </c>
      <c r="D63" s="94">
        <v>165.63</v>
      </c>
      <c r="E63" s="91">
        <v>193.36</v>
      </c>
      <c r="F63" s="97">
        <v>190.49466845695594</v>
      </c>
      <c r="G63" s="102">
        <f>F63-E63</f>
        <v>-2.8653315430440784</v>
      </c>
      <c r="H63" s="103">
        <f>F63/E63-1</f>
        <v>-1.4818636445201094E-2</v>
      </c>
    </row>
    <row r="64" spans="2:8">
      <c r="B64" s="92" t="s">
        <v>36</v>
      </c>
      <c r="C64" s="95">
        <v>166.83</v>
      </c>
      <c r="D64" s="95">
        <v>155.07</v>
      </c>
      <c r="E64" s="92">
        <v>181.09</v>
      </c>
      <c r="F64" s="98">
        <v>175.5125226692883</v>
      </c>
      <c r="G64" s="104">
        <f t="shared" ref="G64:G68" si="0">F64-E64</f>
        <v>-5.5774773307117016</v>
      </c>
      <c r="H64" s="105">
        <f t="shared" ref="H64:H68" si="1">F64/E64-1</f>
        <v>-3.0799477225201266E-2</v>
      </c>
    </row>
    <row r="65" spans="1:8">
      <c r="B65" s="92" t="s">
        <v>37</v>
      </c>
      <c r="C65" s="95">
        <v>150.55000000000001</v>
      </c>
      <c r="D65" s="95">
        <v>138.53</v>
      </c>
      <c r="E65" s="92">
        <v>164.59</v>
      </c>
      <c r="F65" s="98">
        <v>158.35012021761017</v>
      </c>
      <c r="G65" s="104">
        <f t="shared" si="0"/>
        <v>-6.2398797823898349</v>
      </c>
      <c r="H65" s="105">
        <f t="shared" si="1"/>
        <v>-3.7911657952426236E-2</v>
      </c>
    </row>
    <row r="66" spans="1:8">
      <c r="B66" s="92" t="s">
        <v>38</v>
      </c>
      <c r="C66" s="95">
        <v>135.19</v>
      </c>
      <c r="D66" s="95">
        <v>127.63</v>
      </c>
      <c r="E66" s="92">
        <v>152.47999999999999</v>
      </c>
      <c r="F66" s="98">
        <v>142.98235312672503</v>
      </c>
      <c r="G66" s="104">
        <f t="shared" si="0"/>
        <v>-9.4976468732749595</v>
      </c>
      <c r="H66" s="105">
        <f t="shared" si="1"/>
        <v>-6.2287820522527237E-2</v>
      </c>
    </row>
    <row r="67" spans="1:8">
      <c r="B67" s="92" t="s">
        <v>39</v>
      </c>
      <c r="C67" s="95">
        <v>127.17</v>
      </c>
      <c r="D67" s="95">
        <v>122.75</v>
      </c>
      <c r="E67" s="92">
        <v>134.34</v>
      </c>
      <c r="F67" s="98">
        <v>141.41620111731842</v>
      </c>
      <c r="G67" s="100">
        <f t="shared" si="0"/>
        <v>7.0762011173184192</v>
      </c>
      <c r="H67" s="101">
        <f t="shared" si="1"/>
        <v>5.2673821031103296E-2</v>
      </c>
    </row>
    <row r="68" spans="1:8" ht="15.75" thickBot="1">
      <c r="B68" s="93" t="s">
        <v>40</v>
      </c>
      <c r="C68" s="96">
        <v>116.52</v>
      </c>
      <c r="D68" s="96" t="s">
        <v>57</v>
      </c>
      <c r="E68" s="93">
        <v>156.9</v>
      </c>
      <c r="F68" s="99">
        <v>139.9</v>
      </c>
      <c r="G68" s="106">
        <f t="shared" si="0"/>
        <v>-17</v>
      </c>
      <c r="H68" s="107">
        <f t="shared" si="1"/>
        <v>-0.10834926704907588</v>
      </c>
    </row>
    <row r="69" spans="1:8">
      <c r="A69" s="81"/>
      <c r="B69" s="81"/>
      <c r="C69" s="81"/>
      <c r="D69" s="81"/>
      <c r="E69" s="81"/>
      <c r="F69" s="81"/>
    </row>
    <row r="70" spans="1:8">
      <c r="A70" s="81"/>
      <c r="B70" s="81"/>
      <c r="C70" s="81"/>
      <c r="D70" s="81"/>
      <c r="E70" s="81"/>
      <c r="F70" s="81"/>
    </row>
    <row r="71" spans="1:8">
      <c r="A71" s="81"/>
      <c r="B71" s="81"/>
      <c r="C71" s="81"/>
      <c r="D71" s="81"/>
      <c r="E71" s="81"/>
      <c r="F71" s="81"/>
    </row>
    <row r="72" spans="1:8">
      <c r="A72" s="81"/>
      <c r="B72" s="81"/>
      <c r="C72" s="81"/>
      <c r="D72" s="81"/>
      <c r="E72" s="81"/>
      <c r="F72" s="8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2"/>
  <sheetViews>
    <sheetView zoomScaleNormal="100" workbookViewId="0">
      <selection activeCell="E9" sqref="E9"/>
    </sheetView>
  </sheetViews>
  <sheetFormatPr defaultRowHeight="15"/>
  <cols>
    <col min="2" max="2" width="20.7109375" customWidth="1"/>
    <col min="3" max="3" width="29.7109375" customWidth="1"/>
    <col min="4" max="4" width="35.5703125" customWidth="1"/>
    <col min="5" max="5" width="25.7109375" customWidth="1"/>
    <col min="6" max="6" width="25.85546875" customWidth="1"/>
    <col min="7" max="7" width="30" customWidth="1"/>
    <col min="8" max="8" width="28" customWidth="1"/>
    <col min="9" max="9" width="12" bestFit="1" customWidth="1"/>
    <col min="12" max="12" width="18.5703125" customWidth="1"/>
    <col min="13" max="13" width="12.85546875" customWidth="1"/>
    <col min="14" max="14" width="15.28515625" customWidth="1"/>
  </cols>
  <sheetData>
    <row r="1" spans="1:93" s="81" customFormat="1"/>
    <row r="2" spans="1:93" s="81" customFormat="1">
      <c r="B2" s="57" t="s">
        <v>62</v>
      </c>
    </row>
    <row r="3" spans="1:93" s="81" customFormat="1" ht="15.75" thickBot="1"/>
    <row r="4" spans="1:93" s="81" customFormat="1" ht="33.75" customHeight="1" thickBot="1">
      <c r="B4" s="72" t="s">
        <v>30</v>
      </c>
      <c r="C4" s="196" t="s">
        <v>17</v>
      </c>
      <c r="D4" s="197" t="s">
        <v>50</v>
      </c>
    </row>
    <row r="5" spans="1:93" s="81" customFormat="1" ht="32.25" customHeight="1" thickBot="1">
      <c r="B5" s="198">
        <v>2020</v>
      </c>
      <c r="C5" s="141">
        <v>3629753</v>
      </c>
      <c r="D5" s="142">
        <v>171.88418745573048</v>
      </c>
    </row>
    <row r="6" spans="1:9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93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</row>
    <row r="8" spans="1:93">
      <c r="B8" s="76"/>
      <c r="C8" s="3"/>
    </row>
    <row r="9" spans="1:93" s="2" customFormat="1">
      <c r="B9" s="57" t="s">
        <v>73</v>
      </c>
      <c r="C9"/>
      <c r="D9"/>
      <c r="E9"/>
      <c r="F9" s="57" t="s">
        <v>51</v>
      </c>
      <c r="G9" s="13"/>
      <c r="H9" s="13"/>
      <c r="I9" s="13"/>
      <c r="J9"/>
      <c r="K9" s="81"/>
      <c r="L9" s="81"/>
      <c r="M9" s="81"/>
      <c r="N9" s="81"/>
      <c r="O9" s="81"/>
      <c r="P9" s="81"/>
      <c r="Q9" s="81"/>
      <c r="R9" s="81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93" s="2" customFormat="1" ht="15.75" thickBot="1">
      <c r="A10" s="27"/>
      <c r="B10"/>
      <c r="C10"/>
      <c r="D10"/>
      <c r="E10"/>
      <c r="F10"/>
      <c r="G10" s="13"/>
      <c r="H10" s="13"/>
      <c r="I10" s="13"/>
      <c r="J10"/>
      <c r="K10" s="81"/>
      <c r="L10" s="81"/>
      <c r="M10" s="81"/>
      <c r="N10" s="81"/>
      <c r="O10" s="81"/>
      <c r="P10" s="81"/>
      <c r="Q10" s="81"/>
      <c r="R10" s="81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93" s="2" customFormat="1" ht="15.75">
      <c r="A11" s="8"/>
      <c r="B11" s="135" t="s">
        <v>11</v>
      </c>
      <c r="C11" s="136" t="s">
        <v>17</v>
      </c>
      <c r="D11" s="137" t="s">
        <v>31</v>
      </c>
      <c r="G11" s="13"/>
      <c r="H11" s="13"/>
      <c r="I11" s="13"/>
      <c r="J11"/>
      <c r="K11" s="81"/>
      <c r="L11" s="81"/>
      <c r="M11" s="81"/>
      <c r="N11" s="81"/>
      <c r="O11" s="81"/>
      <c r="P11" s="81"/>
      <c r="Q11" s="81"/>
      <c r="R11" s="8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1:93" s="2" customFormat="1">
      <c r="A12" s="28"/>
      <c r="B12" s="138">
        <v>1</v>
      </c>
      <c r="C12" s="73">
        <v>48762</v>
      </c>
      <c r="D12" s="75">
        <v>202.97</v>
      </c>
      <c r="G12" s="13"/>
      <c r="H12" s="13"/>
      <c r="I12" s="13"/>
      <c r="J12"/>
      <c r="K12" s="81"/>
      <c r="L12" s="81"/>
      <c r="M12" s="81"/>
      <c r="N12" s="81"/>
      <c r="O12" s="81"/>
      <c r="P12" s="81"/>
      <c r="Q12" s="81"/>
      <c r="R12" s="81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1:93" s="2" customFormat="1">
      <c r="A13" s="8"/>
      <c r="B13" s="138">
        <v>2</v>
      </c>
      <c r="C13" s="73">
        <v>66488</v>
      </c>
      <c r="D13" s="75">
        <v>204.13</v>
      </c>
      <c r="G13" s="13"/>
      <c r="H13" s="13"/>
      <c r="I13" s="13"/>
      <c r="J13"/>
      <c r="K13" s="81"/>
      <c r="L13" s="81"/>
      <c r="M13" s="81"/>
      <c r="N13" s="81"/>
      <c r="O13" s="81"/>
      <c r="P13" s="81"/>
      <c r="Q13" s="81"/>
      <c r="R13" s="81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</row>
    <row r="14" spans="1:93" s="2" customFormat="1">
      <c r="A14" s="12"/>
      <c r="B14" s="138">
        <v>3</v>
      </c>
      <c r="C14" s="73">
        <v>82614</v>
      </c>
      <c r="D14" s="75">
        <v>195.15</v>
      </c>
      <c r="G14" s="13"/>
      <c r="H14" s="13"/>
      <c r="I14" s="13"/>
      <c r="J14"/>
      <c r="K14" s="81"/>
      <c r="L14" s="81"/>
      <c r="M14" s="81"/>
      <c r="N14" s="81"/>
      <c r="O14" s="81"/>
      <c r="P14" s="81"/>
      <c r="Q14" s="81"/>
      <c r="R14" s="81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</row>
    <row r="15" spans="1:93" s="2" customFormat="1">
      <c r="A15" s="12"/>
      <c r="B15" s="138">
        <v>4</v>
      </c>
      <c r="C15" s="73">
        <v>69537</v>
      </c>
      <c r="D15" s="75">
        <v>189.75</v>
      </c>
      <c r="G15" s="13"/>
      <c r="H15" s="13"/>
      <c r="I15" s="13"/>
      <c r="J15"/>
      <c r="K15" s="81"/>
      <c r="L15" s="81"/>
      <c r="M15" s="81"/>
      <c r="N15" s="81"/>
      <c r="O15" s="81"/>
      <c r="P15" s="81"/>
      <c r="Q15" s="81"/>
      <c r="R15" s="81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</row>
    <row r="16" spans="1:93">
      <c r="B16" s="138">
        <v>5</v>
      </c>
      <c r="C16" s="73">
        <v>64151</v>
      </c>
      <c r="D16" s="75">
        <v>191.4</v>
      </c>
      <c r="G16" s="13"/>
      <c r="H16" s="13"/>
      <c r="I16" s="13"/>
      <c r="K16" s="81"/>
      <c r="L16" s="81"/>
      <c r="M16" s="81"/>
      <c r="N16" s="81"/>
      <c r="O16" s="81"/>
      <c r="P16" s="81"/>
      <c r="Q16" s="81"/>
      <c r="R16" s="81"/>
    </row>
    <row r="17" spans="2:9">
      <c r="B17" s="138">
        <v>6</v>
      </c>
      <c r="C17" s="73">
        <v>67775</v>
      </c>
      <c r="D17" s="75">
        <v>194.6</v>
      </c>
      <c r="G17" s="13"/>
      <c r="H17" s="13"/>
      <c r="I17" s="13"/>
    </row>
    <row r="18" spans="2:9">
      <c r="B18" s="138">
        <v>7</v>
      </c>
      <c r="C18" s="73">
        <v>71617</v>
      </c>
      <c r="D18" s="75">
        <v>193.63</v>
      </c>
      <c r="G18" s="13"/>
      <c r="H18" s="13"/>
      <c r="I18" s="13"/>
    </row>
    <row r="19" spans="2:9">
      <c r="B19" s="138">
        <v>8</v>
      </c>
      <c r="C19" s="73">
        <v>72437</v>
      </c>
      <c r="D19" s="75">
        <v>197.22</v>
      </c>
      <c r="G19" s="13"/>
      <c r="H19" s="13"/>
      <c r="I19" s="13"/>
    </row>
    <row r="20" spans="2:9">
      <c r="B20" s="138">
        <v>9</v>
      </c>
      <c r="C20" s="73">
        <v>58643</v>
      </c>
      <c r="D20" s="75">
        <v>203.46</v>
      </c>
      <c r="G20" s="13"/>
      <c r="H20" s="13"/>
      <c r="I20" s="13"/>
    </row>
    <row r="21" spans="2:9">
      <c r="B21" s="138">
        <v>10</v>
      </c>
      <c r="C21" s="73">
        <v>72038</v>
      </c>
      <c r="D21" s="75">
        <v>209.77</v>
      </c>
      <c r="G21" s="13"/>
      <c r="H21" s="13"/>
      <c r="I21" s="13"/>
    </row>
    <row r="22" spans="2:9">
      <c r="B22" s="138">
        <v>11</v>
      </c>
      <c r="C22" s="73">
        <v>71431</v>
      </c>
      <c r="D22" s="75">
        <v>209.51</v>
      </c>
      <c r="G22" s="13"/>
      <c r="H22" s="13"/>
      <c r="I22" s="13"/>
    </row>
    <row r="23" spans="2:9">
      <c r="B23" s="138">
        <v>12</v>
      </c>
      <c r="C23" s="73">
        <v>71408</v>
      </c>
      <c r="D23" s="75">
        <v>202.99</v>
      </c>
      <c r="G23" s="13"/>
      <c r="H23" s="13"/>
      <c r="I23" s="13"/>
    </row>
    <row r="24" spans="2:9">
      <c r="B24" s="138">
        <v>13</v>
      </c>
      <c r="C24" s="73">
        <v>61273</v>
      </c>
      <c r="D24" s="75">
        <v>198.69</v>
      </c>
      <c r="G24" s="13"/>
      <c r="H24" s="13"/>
      <c r="I24" s="13"/>
    </row>
    <row r="25" spans="2:9">
      <c r="B25" s="138">
        <v>14</v>
      </c>
      <c r="C25" s="73">
        <v>47834</v>
      </c>
      <c r="D25" s="75">
        <v>200.83</v>
      </c>
      <c r="G25" s="13"/>
      <c r="H25" s="13"/>
      <c r="I25" s="13"/>
    </row>
    <row r="26" spans="2:9">
      <c r="B26" s="138">
        <v>15</v>
      </c>
      <c r="C26" s="73">
        <v>58713</v>
      </c>
      <c r="D26" s="75">
        <v>198.08</v>
      </c>
      <c r="G26" s="13"/>
      <c r="H26" s="13"/>
      <c r="I26" s="13"/>
    </row>
    <row r="27" spans="2:9">
      <c r="B27" s="138">
        <v>16</v>
      </c>
      <c r="C27" s="73">
        <v>51582</v>
      </c>
      <c r="D27" s="75">
        <v>192.38</v>
      </c>
      <c r="G27" s="13"/>
      <c r="H27" s="13"/>
      <c r="I27" s="13"/>
    </row>
    <row r="28" spans="2:9">
      <c r="B28" s="138">
        <v>17</v>
      </c>
      <c r="C28" s="73">
        <v>65090</v>
      </c>
      <c r="D28" s="75">
        <v>190.68</v>
      </c>
      <c r="G28" s="13"/>
      <c r="H28" s="13"/>
      <c r="I28" s="13"/>
    </row>
    <row r="29" spans="2:9">
      <c r="B29" s="138">
        <v>18</v>
      </c>
      <c r="C29" s="73">
        <v>53656</v>
      </c>
      <c r="D29" s="75">
        <v>179.46</v>
      </c>
      <c r="G29" s="13"/>
      <c r="H29" s="13"/>
      <c r="I29" s="13"/>
    </row>
    <row r="30" spans="2:9">
      <c r="B30" s="138">
        <v>19</v>
      </c>
      <c r="C30" s="73">
        <v>56917</v>
      </c>
      <c r="D30" s="75">
        <v>174.61</v>
      </c>
      <c r="G30" s="13"/>
      <c r="H30" s="13"/>
      <c r="I30" s="13"/>
    </row>
    <row r="31" spans="2:9">
      <c r="B31" s="138">
        <v>20</v>
      </c>
      <c r="C31" s="73">
        <v>67871</v>
      </c>
      <c r="D31" s="75">
        <v>164.88</v>
      </c>
      <c r="G31" s="13"/>
      <c r="H31" s="13"/>
      <c r="I31" s="13"/>
    </row>
    <row r="32" spans="2:9">
      <c r="B32" s="138">
        <v>21</v>
      </c>
      <c r="C32" s="73">
        <v>97276</v>
      </c>
      <c r="D32" s="75">
        <v>173.01</v>
      </c>
      <c r="G32" s="13"/>
      <c r="H32" s="13"/>
      <c r="I32" s="13"/>
    </row>
    <row r="33" spans="2:9">
      <c r="B33" s="138">
        <v>22</v>
      </c>
      <c r="C33" s="73">
        <v>67871</v>
      </c>
      <c r="D33" s="75">
        <v>170.15</v>
      </c>
      <c r="G33" s="13"/>
      <c r="H33" s="13"/>
      <c r="I33" s="13"/>
    </row>
    <row r="34" spans="2:9">
      <c r="B34" s="138">
        <v>23</v>
      </c>
      <c r="C34" s="73">
        <v>64722</v>
      </c>
      <c r="D34" s="75">
        <v>168.7</v>
      </c>
      <c r="G34" s="13"/>
      <c r="H34" s="13"/>
      <c r="I34" s="13"/>
    </row>
    <row r="35" spans="2:9">
      <c r="B35" s="138">
        <v>24</v>
      </c>
      <c r="C35" s="73">
        <v>71370</v>
      </c>
      <c r="D35" s="75">
        <v>173.54</v>
      </c>
      <c r="G35" s="13"/>
      <c r="H35" s="13"/>
      <c r="I35" s="13"/>
    </row>
    <row r="36" spans="2:9">
      <c r="B36" s="138">
        <v>25</v>
      </c>
      <c r="C36" s="73">
        <v>66524</v>
      </c>
      <c r="D36" s="75">
        <v>173.74</v>
      </c>
      <c r="G36" s="13"/>
      <c r="H36" s="13"/>
      <c r="I36" s="13"/>
    </row>
    <row r="37" spans="2:9">
      <c r="B37" s="138">
        <v>26</v>
      </c>
      <c r="C37" s="73">
        <v>69287</v>
      </c>
      <c r="D37" s="75">
        <v>172.86</v>
      </c>
      <c r="G37" s="13"/>
      <c r="H37" s="13"/>
      <c r="I37" s="13"/>
    </row>
    <row r="38" spans="2:9">
      <c r="B38" s="138">
        <v>27</v>
      </c>
      <c r="C38" s="73">
        <v>77433</v>
      </c>
      <c r="D38" s="75">
        <v>173.62</v>
      </c>
      <c r="G38" s="13"/>
      <c r="H38" s="13"/>
      <c r="I38" s="13"/>
    </row>
    <row r="39" spans="2:9">
      <c r="B39" s="138">
        <v>28</v>
      </c>
      <c r="C39" s="73">
        <v>75507</v>
      </c>
      <c r="D39" s="75">
        <v>172.65</v>
      </c>
      <c r="G39" s="13"/>
      <c r="H39" s="13"/>
      <c r="I39" s="13"/>
    </row>
    <row r="40" spans="2:9">
      <c r="B40" s="138">
        <v>29</v>
      </c>
      <c r="C40" s="73">
        <v>81789</v>
      </c>
      <c r="D40" s="75">
        <v>160.08000000000001</v>
      </c>
      <c r="G40" s="13"/>
      <c r="H40" s="13"/>
      <c r="I40" s="13"/>
    </row>
    <row r="41" spans="2:9">
      <c r="B41" s="138">
        <v>30</v>
      </c>
      <c r="C41" s="73">
        <v>70529</v>
      </c>
      <c r="D41" s="75">
        <v>160.38999999999999</v>
      </c>
      <c r="G41" s="13"/>
      <c r="H41" s="13"/>
      <c r="I41" s="13"/>
    </row>
    <row r="42" spans="2:9">
      <c r="B42" s="138">
        <v>31</v>
      </c>
      <c r="C42" s="73">
        <v>79766</v>
      </c>
      <c r="D42" s="75">
        <v>162.29</v>
      </c>
      <c r="G42" s="13"/>
      <c r="H42" s="13"/>
      <c r="I42" s="13"/>
    </row>
    <row r="43" spans="2:9">
      <c r="B43" s="138">
        <v>32</v>
      </c>
      <c r="C43" s="73">
        <v>72100</v>
      </c>
      <c r="D43" s="75">
        <v>163.31</v>
      </c>
      <c r="G43" s="13"/>
      <c r="H43" s="13"/>
      <c r="I43" s="13"/>
    </row>
    <row r="44" spans="2:9">
      <c r="B44" s="138">
        <v>33</v>
      </c>
      <c r="C44" s="73">
        <v>66110</v>
      </c>
      <c r="D44" s="78">
        <v>165.96</v>
      </c>
      <c r="G44" s="13"/>
      <c r="H44" s="13"/>
      <c r="I44" s="13"/>
    </row>
    <row r="45" spans="2:9">
      <c r="B45" s="138">
        <v>34</v>
      </c>
      <c r="C45" s="73">
        <v>60558</v>
      </c>
      <c r="D45" s="78">
        <v>165.96</v>
      </c>
      <c r="G45" s="13"/>
      <c r="H45" s="13"/>
      <c r="I45" s="13"/>
    </row>
    <row r="46" spans="2:9">
      <c r="B46" s="138">
        <v>35</v>
      </c>
      <c r="C46" s="73">
        <v>65466</v>
      </c>
      <c r="D46" s="78">
        <v>167.33</v>
      </c>
      <c r="G46" s="13"/>
      <c r="H46" s="13"/>
      <c r="I46" s="13"/>
    </row>
    <row r="47" spans="2:9">
      <c r="B47" s="138">
        <v>36</v>
      </c>
      <c r="C47" s="73">
        <v>67061</v>
      </c>
      <c r="D47" s="78">
        <v>167.98</v>
      </c>
      <c r="G47" s="13"/>
      <c r="H47" s="13"/>
      <c r="I47" s="13"/>
    </row>
    <row r="48" spans="2:9">
      <c r="B48" s="138">
        <v>37</v>
      </c>
      <c r="C48" s="73">
        <v>49963</v>
      </c>
      <c r="D48" s="78">
        <v>170.24</v>
      </c>
      <c r="G48" s="13"/>
      <c r="H48" s="13"/>
      <c r="I48" s="13"/>
    </row>
    <row r="49" spans="2:12">
      <c r="B49" s="138">
        <v>38</v>
      </c>
      <c r="C49" s="73">
        <v>58547</v>
      </c>
      <c r="D49" s="78">
        <v>169.01</v>
      </c>
      <c r="G49" s="13"/>
      <c r="H49" s="13"/>
      <c r="I49" s="13"/>
    </row>
    <row r="50" spans="2:12">
      <c r="B50" s="138">
        <v>39</v>
      </c>
      <c r="C50" s="73">
        <v>60388</v>
      </c>
      <c r="D50" s="78">
        <v>161.85</v>
      </c>
      <c r="G50" s="13"/>
      <c r="H50" s="13"/>
      <c r="I50" s="13"/>
    </row>
    <row r="51" spans="2:12">
      <c r="B51" s="138">
        <v>40</v>
      </c>
      <c r="C51" s="73">
        <v>54630</v>
      </c>
      <c r="D51" s="78">
        <v>161.85</v>
      </c>
      <c r="G51" s="13"/>
      <c r="H51" s="13"/>
      <c r="I51" s="13"/>
    </row>
    <row r="52" spans="2:12">
      <c r="B52" s="138">
        <v>41</v>
      </c>
      <c r="C52" s="73">
        <v>66190</v>
      </c>
      <c r="D52" s="78">
        <v>159.29</v>
      </c>
      <c r="G52" s="13"/>
      <c r="H52" s="13"/>
      <c r="I52" s="13"/>
    </row>
    <row r="53" spans="2:12">
      <c r="B53" s="138">
        <v>42</v>
      </c>
      <c r="C53" s="73">
        <v>56849</v>
      </c>
      <c r="D53" s="78">
        <v>159.81</v>
      </c>
      <c r="G53" s="13"/>
      <c r="H53" s="13"/>
      <c r="I53" s="13"/>
      <c r="L53" s="34"/>
    </row>
    <row r="54" spans="2:12">
      <c r="B54" s="138">
        <v>43</v>
      </c>
      <c r="C54" s="73">
        <v>54420</v>
      </c>
      <c r="D54" s="78">
        <v>159.49</v>
      </c>
      <c r="G54" s="13"/>
      <c r="H54" s="13"/>
      <c r="I54" s="13"/>
    </row>
    <row r="55" spans="2:12">
      <c r="B55" s="138">
        <v>44</v>
      </c>
      <c r="C55" s="73">
        <v>70389</v>
      </c>
      <c r="D55" s="78">
        <v>157.59</v>
      </c>
      <c r="G55" s="13"/>
      <c r="H55" s="13"/>
      <c r="I55" s="13"/>
    </row>
    <row r="56" spans="2:12">
      <c r="B56" s="138">
        <v>45</v>
      </c>
      <c r="C56" s="73">
        <v>63593</v>
      </c>
      <c r="D56" s="78">
        <v>157.6</v>
      </c>
      <c r="G56" s="13"/>
      <c r="H56" s="13"/>
      <c r="I56" s="13"/>
    </row>
    <row r="57" spans="2:12">
      <c r="B57" s="138">
        <v>46</v>
      </c>
      <c r="C57" s="73">
        <v>70927</v>
      </c>
      <c r="D57" s="78">
        <v>149.29</v>
      </c>
      <c r="G57" s="13"/>
      <c r="H57" s="13"/>
      <c r="I57" s="13"/>
    </row>
    <row r="58" spans="2:12">
      <c r="B58" s="138">
        <v>47</v>
      </c>
      <c r="C58" s="73">
        <v>76760</v>
      </c>
      <c r="D58" s="78">
        <v>147.77000000000001</v>
      </c>
      <c r="G58" s="13"/>
      <c r="H58" s="13"/>
      <c r="I58" s="13"/>
    </row>
    <row r="59" spans="2:12">
      <c r="B59" s="138">
        <v>48</v>
      </c>
      <c r="C59" s="73">
        <v>92069</v>
      </c>
      <c r="D59" s="78">
        <v>139.44999999999999</v>
      </c>
      <c r="G59" s="13"/>
      <c r="H59" s="13"/>
      <c r="I59" s="13"/>
    </row>
    <row r="60" spans="2:12">
      <c r="B60" s="138">
        <v>49</v>
      </c>
      <c r="C60" s="73">
        <v>98232</v>
      </c>
      <c r="D60" s="78">
        <v>140.22999999999999</v>
      </c>
      <c r="G60" s="13"/>
      <c r="H60" s="13"/>
      <c r="I60" s="13"/>
    </row>
    <row r="61" spans="2:12">
      <c r="B61" s="138">
        <v>50</v>
      </c>
      <c r="C61" s="73">
        <v>87000</v>
      </c>
      <c r="D61" s="78">
        <v>139.77000000000001</v>
      </c>
      <c r="G61" s="13"/>
      <c r="H61" s="13"/>
      <c r="I61" s="13"/>
    </row>
    <row r="62" spans="2:12">
      <c r="B62" s="138">
        <v>51</v>
      </c>
      <c r="C62" s="73">
        <v>88522</v>
      </c>
      <c r="D62" s="78">
        <v>140.32</v>
      </c>
      <c r="G62" s="13"/>
      <c r="H62" s="13"/>
      <c r="I62" s="13"/>
    </row>
    <row r="63" spans="2:12">
      <c r="B63" s="138">
        <v>52</v>
      </c>
      <c r="C63" s="73">
        <v>85982</v>
      </c>
      <c r="D63" s="78">
        <v>141.6</v>
      </c>
      <c r="G63" s="13"/>
      <c r="H63" s="13"/>
      <c r="I63" s="13"/>
      <c r="L63" s="33"/>
    </row>
    <row r="64" spans="2:12" ht="15.75" thickBot="1">
      <c r="B64" s="139">
        <v>53</v>
      </c>
      <c r="C64" s="77">
        <v>62086</v>
      </c>
      <c r="D64" s="79">
        <v>139.79</v>
      </c>
      <c r="G64" s="13"/>
      <c r="H64" s="13"/>
      <c r="I64" s="13"/>
    </row>
    <row r="65" spans="2:9" ht="15.75" thickBot="1">
      <c r="B65" s="134" t="s">
        <v>74</v>
      </c>
      <c r="C65" s="89">
        <f>SUM(C12:C64)</f>
        <v>3629753</v>
      </c>
      <c r="D65" s="90"/>
      <c r="E65" s="84"/>
      <c r="G65" s="13"/>
      <c r="H65" s="13"/>
      <c r="I65" s="13"/>
    </row>
    <row r="66" spans="2:9">
      <c r="C66" s="81"/>
      <c r="D66" s="81"/>
      <c r="E66" s="29"/>
      <c r="F66" s="30"/>
      <c r="G66" s="31"/>
      <c r="H66" s="32"/>
    </row>
    <row r="67" spans="2:9" s="81" customFormat="1">
      <c r="E67" s="84"/>
      <c r="F67" s="30"/>
      <c r="G67" s="85"/>
      <c r="H67" s="86"/>
    </row>
    <row r="68" spans="2:9" s="81" customFormat="1">
      <c r="B68" s="57" t="s">
        <v>63</v>
      </c>
      <c r="E68" s="84"/>
      <c r="F68" s="30"/>
      <c r="G68" s="85"/>
      <c r="H68" s="86"/>
    </row>
    <row r="69" spans="2:9" ht="15.75" thickBot="1">
      <c r="C69" s="81"/>
      <c r="D69" s="81"/>
      <c r="E69" s="29"/>
      <c r="F69" s="30"/>
      <c r="G69" s="31"/>
      <c r="H69" s="32"/>
    </row>
    <row r="70" spans="2:9" ht="30.75" thickBot="1">
      <c r="B70" s="128" t="s">
        <v>19</v>
      </c>
      <c r="C70" s="128" t="s">
        <v>28</v>
      </c>
      <c r="D70" s="128" t="s">
        <v>20</v>
      </c>
      <c r="E70" s="128" t="s">
        <v>21</v>
      </c>
      <c r="F70" s="128" t="s">
        <v>22</v>
      </c>
      <c r="G70" s="129" t="s">
        <v>58</v>
      </c>
      <c r="H70" s="129" t="s">
        <v>59</v>
      </c>
    </row>
    <row r="71" spans="2:9">
      <c r="B71" s="130">
        <v>1</v>
      </c>
      <c r="C71" s="114">
        <v>161.28</v>
      </c>
      <c r="D71" s="115">
        <v>152.26</v>
      </c>
      <c r="E71" s="116">
        <v>148.01</v>
      </c>
      <c r="F71" s="117">
        <v>202.97</v>
      </c>
      <c r="G71" s="118">
        <v>54.960000000000008</v>
      </c>
      <c r="H71" s="119">
        <v>0.37132626173907179</v>
      </c>
    </row>
    <row r="72" spans="2:9">
      <c r="B72" s="131">
        <v>2</v>
      </c>
      <c r="C72" s="109">
        <v>162.76</v>
      </c>
      <c r="D72" s="110">
        <v>152.33000000000001</v>
      </c>
      <c r="E72" s="108">
        <v>150.57</v>
      </c>
      <c r="F72" s="111">
        <v>204.13</v>
      </c>
      <c r="G72" s="112">
        <v>53.56</v>
      </c>
      <c r="H72" s="120">
        <v>0.3557149498572092</v>
      </c>
    </row>
    <row r="73" spans="2:9">
      <c r="B73" s="131">
        <v>3</v>
      </c>
      <c r="C73" s="109">
        <v>158.47999999999999</v>
      </c>
      <c r="D73" s="110">
        <v>148.41999999999999</v>
      </c>
      <c r="E73" s="108">
        <v>150.12</v>
      </c>
      <c r="F73" s="111">
        <v>195.15</v>
      </c>
      <c r="G73" s="112">
        <v>45.03</v>
      </c>
      <c r="H73" s="121">
        <v>0.29996003197442045</v>
      </c>
    </row>
    <row r="74" spans="2:9">
      <c r="B74" s="131">
        <v>4</v>
      </c>
      <c r="C74" s="109">
        <v>158.6</v>
      </c>
      <c r="D74" s="110">
        <v>147.41999999999999</v>
      </c>
      <c r="E74" s="108">
        <v>147.52000000000001</v>
      </c>
      <c r="F74" s="111">
        <v>189.75</v>
      </c>
      <c r="G74" s="112">
        <v>42.22999999999999</v>
      </c>
      <c r="H74" s="121">
        <v>0.28626626898047713</v>
      </c>
    </row>
    <row r="75" spans="2:9">
      <c r="B75" s="131">
        <v>5</v>
      </c>
      <c r="C75" s="109">
        <v>161.78</v>
      </c>
      <c r="D75" s="110">
        <v>145.66</v>
      </c>
      <c r="E75" s="108">
        <v>148.72</v>
      </c>
      <c r="F75" s="111">
        <v>191.4</v>
      </c>
      <c r="G75" s="112">
        <v>42.680000000000007</v>
      </c>
      <c r="H75" s="121">
        <v>0.28698224852071008</v>
      </c>
    </row>
    <row r="76" spans="2:9">
      <c r="B76" s="131">
        <v>6</v>
      </c>
      <c r="C76" s="109">
        <v>158.75</v>
      </c>
      <c r="D76" s="110">
        <v>146.82</v>
      </c>
      <c r="E76" s="108">
        <v>148.29</v>
      </c>
      <c r="F76" s="111">
        <v>194.6</v>
      </c>
      <c r="G76" s="112">
        <v>46.31</v>
      </c>
      <c r="H76" s="121">
        <v>0.31229347899386339</v>
      </c>
    </row>
    <row r="77" spans="2:9">
      <c r="B77" s="131">
        <v>7</v>
      </c>
      <c r="C77" s="109">
        <v>156.96</v>
      </c>
      <c r="D77" s="110">
        <v>152.85</v>
      </c>
      <c r="E77" s="108">
        <v>150.61000000000001</v>
      </c>
      <c r="F77" s="111">
        <v>193.63</v>
      </c>
      <c r="G77" s="112">
        <v>43.019999999999982</v>
      </c>
      <c r="H77" s="121">
        <v>0.28563840382444705</v>
      </c>
    </row>
    <row r="78" spans="2:9">
      <c r="B78" s="131">
        <v>8</v>
      </c>
      <c r="C78" s="109">
        <v>158.44</v>
      </c>
      <c r="D78" s="110">
        <v>157.27000000000001</v>
      </c>
      <c r="E78" s="108">
        <v>150.06</v>
      </c>
      <c r="F78" s="111">
        <v>197.22</v>
      </c>
      <c r="G78" s="112">
        <v>47.16</v>
      </c>
      <c r="H78" s="121">
        <v>0.31427429028388643</v>
      </c>
    </row>
    <row r="79" spans="2:9">
      <c r="B79" s="131">
        <v>9</v>
      </c>
      <c r="C79" s="109">
        <v>157.68</v>
      </c>
      <c r="D79" s="110">
        <v>160.63</v>
      </c>
      <c r="E79" s="108">
        <v>152.11000000000001</v>
      </c>
      <c r="F79" s="111">
        <v>203.46</v>
      </c>
      <c r="G79" s="112">
        <v>51.349999999999994</v>
      </c>
      <c r="H79" s="121">
        <v>0.33758464269278798</v>
      </c>
    </row>
    <row r="80" spans="2:9">
      <c r="B80" s="131">
        <v>10</v>
      </c>
      <c r="C80" s="109">
        <v>159.29</v>
      </c>
      <c r="D80" s="110">
        <v>163.95</v>
      </c>
      <c r="E80" s="108">
        <v>151.6</v>
      </c>
      <c r="F80" s="111">
        <v>209.77</v>
      </c>
      <c r="G80" s="112">
        <v>58.170000000000016</v>
      </c>
      <c r="H80" s="121">
        <v>0.38370712401055429</v>
      </c>
    </row>
    <row r="81" spans="2:8">
      <c r="B81" s="131">
        <v>11</v>
      </c>
      <c r="C81" s="109">
        <v>162.38</v>
      </c>
      <c r="D81" s="110">
        <v>159.21</v>
      </c>
      <c r="E81" s="108">
        <v>152.68</v>
      </c>
      <c r="F81" s="111">
        <v>209.51</v>
      </c>
      <c r="G81" s="112">
        <v>56.829999999999984</v>
      </c>
      <c r="H81" s="121">
        <v>0.37221640031438286</v>
      </c>
    </row>
    <row r="82" spans="2:8">
      <c r="B82" s="132">
        <v>12</v>
      </c>
      <c r="C82" s="113">
        <v>163.88</v>
      </c>
      <c r="D82" s="110">
        <v>155.22999999999999</v>
      </c>
      <c r="E82" s="108">
        <v>153.02000000000001</v>
      </c>
      <c r="F82" s="111">
        <v>202.99</v>
      </c>
      <c r="G82" s="112">
        <v>49.97</v>
      </c>
      <c r="H82" s="121">
        <v>0.32655861978826284</v>
      </c>
    </row>
    <row r="83" spans="2:8">
      <c r="B83" s="131">
        <v>13</v>
      </c>
      <c r="C83" s="109">
        <v>165.02</v>
      </c>
      <c r="D83" s="110">
        <v>162.06</v>
      </c>
      <c r="E83" s="108">
        <v>158.13999999999999</v>
      </c>
      <c r="F83" s="111">
        <v>198.69</v>
      </c>
      <c r="G83" s="112">
        <v>40.550000000000011</v>
      </c>
      <c r="H83" s="121">
        <v>0.25641836347540159</v>
      </c>
    </row>
    <row r="84" spans="2:8">
      <c r="B84" s="131">
        <v>14</v>
      </c>
      <c r="C84" s="109">
        <v>171.99</v>
      </c>
      <c r="D84" s="110">
        <v>155.96</v>
      </c>
      <c r="E84" s="108">
        <v>165.44</v>
      </c>
      <c r="F84" s="111">
        <v>200.83</v>
      </c>
      <c r="G84" s="112">
        <v>35.390000000000015</v>
      </c>
      <c r="H84" s="121">
        <v>0.21391441005802725</v>
      </c>
    </row>
    <row r="85" spans="2:8">
      <c r="B85" s="131">
        <v>15</v>
      </c>
      <c r="C85" s="109">
        <v>175.23</v>
      </c>
      <c r="D85" s="110">
        <v>153.91</v>
      </c>
      <c r="E85" s="108">
        <v>175.35</v>
      </c>
      <c r="F85" s="111">
        <v>198.08</v>
      </c>
      <c r="G85" s="112">
        <v>22.730000000000018</v>
      </c>
      <c r="H85" s="121">
        <v>0.1296264613629885</v>
      </c>
    </row>
    <row r="86" spans="2:8">
      <c r="B86" s="131">
        <v>16</v>
      </c>
      <c r="C86" s="109">
        <v>171.55</v>
      </c>
      <c r="D86" s="110">
        <v>155.69999999999999</v>
      </c>
      <c r="E86" s="108">
        <v>175.82</v>
      </c>
      <c r="F86" s="111">
        <v>192.38</v>
      </c>
      <c r="G86" s="112">
        <v>16.560000000000002</v>
      </c>
      <c r="H86" s="121">
        <v>9.4187236946877473E-2</v>
      </c>
    </row>
    <row r="87" spans="2:8">
      <c r="B87" s="131">
        <v>17</v>
      </c>
      <c r="C87" s="109">
        <v>176.78</v>
      </c>
      <c r="D87" s="110">
        <v>155.76</v>
      </c>
      <c r="E87" s="108">
        <v>172.55</v>
      </c>
      <c r="F87" s="111">
        <v>190.68</v>
      </c>
      <c r="G87" s="112">
        <v>18.129999999999995</v>
      </c>
      <c r="H87" s="121">
        <v>0.10507099391480734</v>
      </c>
    </row>
    <row r="88" spans="2:8">
      <c r="B88" s="131">
        <v>18</v>
      </c>
      <c r="C88" s="109">
        <v>177.14</v>
      </c>
      <c r="D88" s="110">
        <v>157.02000000000001</v>
      </c>
      <c r="E88" s="108">
        <v>176.59</v>
      </c>
      <c r="F88" s="111">
        <v>179.46</v>
      </c>
      <c r="G88" s="112">
        <v>2.8700000000000045</v>
      </c>
      <c r="H88" s="121">
        <v>1.6252335919361149E-2</v>
      </c>
    </row>
    <row r="89" spans="2:8">
      <c r="B89" s="131">
        <v>19</v>
      </c>
      <c r="C89" s="109">
        <v>177.63</v>
      </c>
      <c r="D89" s="110">
        <v>154.38</v>
      </c>
      <c r="E89" s="108">
        <v>174.5</v>
      </c>
      <c r="F89" s="111">
        <v>174.61</v>
      </c>
      <c r="G89" s="112">
        <v>0.11000000000001364</v>
      </c>
      <c r="H89" s="121">
        <v>6.3037249283670604E-4</v>
      </c>
    </row>
    <row r="90" spans="2:8">
      <c r="B90" s="131">
        <v>20</v>
      </c>
      <c r="C90" s="109">
        <v>179.36</v>
      </c>
      <c r="D90" s="110">
        <v>154.31</v>
      </c>
      <c r="E90" s="108">
        <v>173.95</v>
      </c>
      <c r="F90" s="111">
        <v>164.88</v>
      </c>
      <c r="G90" s="112">
        <v>-9.0699999999999932</v>
      </c>
      <c r="H90" s="121">
        <v>-5.2141419948260936E-2</v>
      </c>
    </row>
    <row r="91" spans="2:8">
      <c r="B91" s="131">
        <v>21</v>
      </c>
      <c r="C91" s="109">
        <v>181.6</v>
      </c>
      <c r="D91" s="110">
        <v>155.83000000000001</v>
      </c>
      <c r="E91" s="108">
        <v>179.13</v>
      </c>
      <c r="F91" s="111">
        <v>173.01</v>
      </c>
      <c r="G91" s="112">
        <v>-6.1200000000000045</v>
      </c>
      <c r="H91" s="121">
        <v>-3.4165131468765764E-2</v>
      </c>
    </row>
    <row r="92" spans="2:8">
      <c r="B92" s="131">
        <v>22</v>
      </c>
      <c r="C92" s="109">
        <v>184.14</v>
      </c>
      <c r="D92" s="110">
        <v>157.26</v>
      </c>
      <c r="E92" s="108">
        <v>183.03</v>
      </c>
      <c r="F92" s="111">
        <v>170.15</v>
      </c>
      <c r="G92" s="112">
        <v>-12.879999999999995</v>
      </c>
      <c r="H92" s="121">
        <v>-7.0370977435393112E-2</v>
      </c>
    </row>
    <row r="93" spans="2:8">
      <c r="B93" s="131">
        <v>23</v>
      </c>
      <c r="C93" s="109">
        <v>180.48</v>
      </c>
      <c r="D93" s="110">
        <v>156.84</v>
      </c>
      <c r="E93" s="108">
        <v>188.02</v>
      </c>
      <c r="F93" s="111">
        <v>168.7</v>
      </c>
      <c r="G93" s="112">
        <v>-19.320000000000022</v>
      </c>
      <c r="H93" s="121">
        <v>-0.10275502606105746</v>
      </c>
    </row>
    <row r="94" spans="2:8">
      <c r="B94" s="131">
        <v>24</v>
      </c>
      <c r="C94" s="109">
        <v>180.27</v>
      </c>
      <c r="D94" s="110">
        <v>160.02000000000001</v>
      </c>
      <c r="E94" s="108">
        <v>188.8</v>
      </c>
      <c r="F94" s="111">
        <v>173.54</v>
      </c>
      <c r="G94" s="112">
        <v>-15.260000000000019</v>
      </c>
      <c r="H94" s="121">
        <v>-8.0826271186440812E-2</v>
      </c>
    </row>
    <row r="95" spans="2:8">
      <c r="B95" s="131">
        <v>25</v>
      </c>
      <c r="C95" s="109">
        <v>182.58</v>
      </c>
      <c r="D95" s="110">
        <v>159.84</v>
      </c>
      <c r="E95" s="108">
        <v>189.75</v>
      </c>
      <c r="F95" s="111">
        <v>173.74</v>
      </c>
      <c r="G95" s="112">
        <v>-16.009999999999991</v>
      </c>
      <c r="H95" s="121">
        <v>-8.4374176548089541E-2</v>
      </c>
    </row>
    <row r="96" spans="2:8">
      <c r="B96" s="131">
        <v>26</v>
      </c>
      <c r="C96" s="109">
        <v>182.12</v>
      </c>
      <c r="D96" s="110">
        <v>160.38999999999999</v>
      </c>
      <c r="E96" s="108">
        <v>190.13500738350703</v>
      </c>
      <c r="F96" s="111">
        <v>172.86</v>
      </c>
      <c r="G96" s="112">
        <v>-17.275007383507017</v>
      </c>
      <c r="H96" s="121">
        <v>-9.0856532004455648E-2</v>
      </c>
    </row>
    <row r="97" spans="2:8">
      <c r="B97" s="131">
        <v>27</v>
      </c>
      <c r="C97" s="109">
        <v>179.39</v>
      </c>
      <c r="D97" s="110">
        <v>160.65</v>
      </c>
      <c r="E97" s="108">
        <v>187.91</v>
      </c>
      <c r="F97" s="111">
        <v>173.62</v>
      </c>
      <c r="G97" s="112">
        <v>-14.289999999999992</v>
      </c>
      <c r="H97" s="121">
        <v>-7.6047043797562663E-2</v>
      </c>
    </row>
    <row r="98" spans="2:8">
      <c r="B98" s="131">
        <v>28</v>
      </c>
      <c r="C98" s="109">
        <v>176.85</v>
      </c>
      <c r="D98" s="110">
        <v>160.24</v>
      </c>
      <c r="E98" s="108">
        <v>191</v>
      </c>
      <c r="F98" s="111">
        <v>172.65</v>
      </c>
      <c r="G98" s="112">
        <v>-18.349999999999994</v>
      </c>
      <c r="H98" s="121">
        <v>-9.6073298429319332E-2</v>
      </c>
    </row>
    <row r="99" spans="2:8">
      <c r="B99" s="131">
        <v>29</v>
      </c>
      <c r="C99" s="109">
        <v>175.28</v>
      </c>
      <c r="D99" s="110">
        <v>160.29</v>
      </c>
      <c r="E99" s="108">
        <v>189.89</v>
      </c>
      <c r="F99" s="111">
        <v>160.08000000000001</v>
      </c>
      <c r="G99" s="112">
        <v>-29.809999999999974</v>
      </c>
      <c r="H99" s="121">
        <v>-0.15698562325556886</v>
      </c>
    </row>
    <row r="100" spans="2:8">
      <c r="B100" s="131">
        <v>30</v>
      </c>
      <c r="C100" s="109">
        <v>175.14</v>
      </c>
      <c r="D100" s="110">
        <v>160.4</v>
      </c>
      <c r="E100" s="108">
        <v>184.96</v>
      </c>
      <c r="F100" s="111">
        <v>160.38999999999999</v>
      </c>
      <c r="G100" s="112">
        <v>-24.570000000000022</v>
      </c>
      <c r="H100" s="121">
        <v>-0.13283953287197248</v>
      </c>
    </row>
    <row r="101" spans="2:8">
      <c r="B101" s="131">
        <v>31</v>
      </c>
      <c r="C101" s="109">
        <v>178.61</v>
      </c>
      <c r="D101" s="110">
        <v>159.11000000000001</v>
      </c>
      <c r="E101" s="108">
        <v>188.09</v>
      </c>
      <c r="F101" s="111">
        <v>162.29</v>
      </c>
      <c r="G101" s="112">
        <v>-25.800000000000011</v>
      </c>
      <c r="H101" s="121">
        <v>-0.13716837684087413</v>
      </c>
    </row>
    <row r="102" spans="2:8">
      <c r="B102" s="131">
        <v>32</v>
      </c>
      <c r="C102" s="109">
        <v>177.65</v>
      </c>
      <c r="D102" s="110">
        <v>158.19999999999999</v>
      </c>
      <c r="E102" s="108">
        <v>192.34</v>
      </c>
      <c r="F102" s="111">
        <v>163.31</v>
      </c>
      <c r="G102" s="112">
        <v>-29.03</v>
      </c>
      <c r="H102" s="121">
        <v>-0.15093064365186648</v>
      </c>
    </row>
    <row r="103" spans="2:8">
      <c r="B103" s="131">
        <v>33</v>
      </c>
      <c r="C103" s="109">
        <v>179.7</v>
      </c>
      <c r="D103" s="110">
        <v>160.99</v>
      </c>
      <c r="E103" s="108">
        <v>196.17</v>
      </c>
      <c r="F103" s="111">
        <v>165.96</v>
      </c>
      <c r="G103" s="112">
        <v>-30.20999999999998</v>
      </c>
      <c r="H103" s="121">
        <v>-0.1539990824285058</v>
      </c>
    </row>
    <row r="104" spans="2:8">
      <c r="B104" s="131">
        <v>34</v>
      </c>
      <c r="C104" s="109">
        <v>177.99</v>
      </c>
      <c r="D104" s="110">
        <v>166.57</v>
      </c>
      <c r="E104" s="108">
        <v>199.54</v>
      </c>
      <c r="F104" s="111">
        <v>165.96</v>
      </c>
      <c r="G104" s="112">
        <v>-33.579999999999984</v>
      </c>
      <c r="H104" s="121">
        <v>-0.16828706023854856</v>
      </c>
    </row>
    <row r="105" spans="2:8">
      <c r="B105" s="131">
        <v>35</v>
      </c>
      <c r="C105" s="109">
        <v>172.22</v>
      </c>
      <c r="D105" s="110">
        <v>166.47</v>
      </c>
      <c r="E105" s="108">
        <v>197.21</v>
      </c>
      <c r="F105" s="111">
        <v>167.33</v>
      </c>
      <c r="G105" s="112">
        <v>-29.879999999999995</v>
      </c>
      <c r="H105" s="121">
        <v>-0.151513614928249</v>
      </c>
    </row>
    <row r="106" spans="2:8">
      <c r="B106" s="131">
        <v>36</v>
      </c>
      <c r="C106" s="109">
        <v>177.29</v>
      </c>
      <c r="D106" s="110">
        <v>168.23</v>
      </c>
      <c r="E106" s="108">
        <v>193.36</v>
      </c>
      <c r="F106" s="111">
        <v>167.98</v>
      </c>
      <c r="G106" s="112">
        <v>-25.380000000000024</v>
      </c>
      <c r="H106" s="121">
        <v>-0.13125775755068281</v>
      </c>
    </row>
    <row r="107" spans="2:8">
      <c r="B107" s="131">
        <v>37</v>
      </c>
      <c r="C107" s="109">
        <v>175.24</v>
      </c>
      <c r="D107" s="110">
        <v>163.04</v>
      </c>
      <c r="E107" s="108">
        <v>193.37</v>
      </c>
      <c r="F107" s="111">
        <v>170.24</v>
      </c>
      <c r="G107" s="112">
        <v>-23.129999999999995</v>
      </c>
      <c r="H107" s="121">
        <v>-0.11961524538449597</v>
      </c>
    </row>
    <row r="108" spans="2:8">
      <c r="B108" s="131">
        <v>38</v>
      </c>
      <c r="C108" s="109">
        <v>169.3</v>
      </c>
      <c r="D108" s="110">
        <v>161.02000000000001</v>
      </c>
      <c r="E108" s="108">
        <v>192.92</v>
      </c>
      <c r="F108" s="111">
        <v>169.01</v>
      </c>
      <c r="G108" s="112">
        <v>-23.909999999999997</v>
      </c>
      <c r="H108" s="121">
        <v>-0.12393738337134563</v>
      </c>
    </row>
    <row r="109" spans="2:8">
      <c r="B109" s="131">
        <v>39</v>
      </c>
      <c r="C109" s="109">
        <v>166.4</v>
      </c>
      <c r="D109" s="110">
        <v>157.66</v>
      </c>
      <c r="E109" s="108">
        <v>194.38</v>
      </c>
      <c r="F109" s="111">
        <v>161.85</v>
      </c>
      <c r="G109" s="112">
        <v>-32.53</v>
      </c>
      <c r="H109" s="121">
        <v>-0.16735260829303422</v>
      </c>
    </row>
    <row r="110" spans="2:8">
      <c r="B110" s="131">
        <v>40</v>
      </c>
      <c r="C110" s="109">
        <v>163.47999999999999</v>
      </c>
      <c r="D110" s="110">
        <v>155.31</v>
      </c>
      <c r="E110" s="108">
        <v>194.84</v>
      </c>
      <c r="F110" s="111">
        <v>161.85</v>
      </c>
      <c r="G110" s="112">
        <v>-32.990000000000009</v>
      </c>
      <c r="H110" s="121">
        <v>-0.16931841510983381</v>
      </c>
    </row>
    <row r="111" spans="2:8">
      <c r="B111" s="131">
        <v>41</v>
      </c>
      <c r="C111" s="109">
        <v>161.66</v>
      </c>
      <c r="D111" s="110">
        <v>155.38</v>
      </c>
      <c r="E111" s="108">
        <v>195.01</v>
      </c>
      <c r="F111" s="111">
        <v>159.29</v>
      </c>
      <c r="G111" s="112">
        <v>-35.72</v>
      </c>
      <c r="H111" s="121">
        <v>-0.18317009384134142</v>
      </c>
    </row>
    <row r="112" spans="2:8">
      <c r="B112" s="131">
        <v>42</v>
      </c>
      <c r="C112" s="109">
        <v>161.08000000000001</v>
      </c>
      <c r="D112" s="110">
        <v>151.69999999999999</v>
      </c>
      <c r="E112" s="108">
        <v>195.02</v>
      </c>
      <c r="F112" s="111">
        <v>159.81</v>
      </c>
      <c r="G112" s="112">
        <v>-35.210000000000008</v>
      </c>
      <c r="H112" s="121">
        <v>-0.18054558506819818</v>
      </c>
    </row>
    <row r="113" spans="2:8">
      <c r="B113" s="131">
        <v>43</v>
      </c>
      <c r="C113" s="109">
        <v>161.26</v>
      </c>
      <c r="D113" s="110">
        <v>151.85</v>
      </c>
      <c r="E113" s="108">
        <v>194.99</v>
      </c>
      <c r="F113" s="111">
        <v>159.49</v>
      </c>
      <c r="G113" s="112">
        <v>-35.5</v>
      </c>
      <c r="H113" s="121">
        <v>-0.18206061849325605</v>
      </c>
    </row>
    <row r="114" spans="2:8">
      <c r="B114" s="131">
        <v>44</v>
      </c>
      <c r="C114" s="109">
        <v>157.80000000000001</v>
      </c>
      <c r="D114" s="110">
        <v>151.76</v>
      </c>
      <c r="E114" s="108">
        <v>193.97</v>
      </c>
      <c r="F114" s="111">
        <v>157.59</v>
      </c>
      <c r="G114" s="112">
        <v>-36.379999999999995</v>
      </c>
      <c r="H114" s="121">
        <v>-0.18755477651183172</v>
      </c>
    </row>
    <row r="115" spans="2:8">
      <c r="B115" s="131">
        <v>45</v>
      </c>
      <c r="C115" s="109">
        <v>157.36000000000001</v>
      </c>
      <c r="D115" s="110">
        <v>150.96</v>
      </c>
      <c r="E115" s="108">
        <v>193.84</v>
      </c>
      <c r="F115" s="111">
        <v>157.6</v>
      </c>
      <c r="G115" s="112">
        <v>-36.240000000000009</v>
      </c>
      <c r="H115" s="121">
        <v>-0.1869583161370203</v>
      </c>
    </row>
    <row r="116" spans="2:8">
      <c r="B116" s="131">
        <v>46</v>
      </c>
      <c r="C116" s="109">
        <v>157.44</v>
      </c>
      <c r="D116" s="110">
        <v>150.24</v>
      </c>
      <c r="E116" s="108">
        <v>193.34</v>
      </c>
      <c r="F116" s="111">
        <v>149.29</v>
      </c>
      <c r="G116" s="112">
        <v>-44.050000000000011</v>
      </c>
      <c r="H116" s="121">
        <v>-0.22783697113892631</v>
      </c>
    </row>
    <row r="117" spans="2:8">
      <c r="B117" s="131">
        <v>47</v>
      </c>
      <c r="C117" s="109">
        <v>156.80000000000001</v>
      </c>
      <c r="D117" s="110">
        <v>151.22999999999999</v>
      </c>
      <c r="E117" s="108">
        <v>199.38</v>
      </c>
      <c r="F117" s="111">
        <v>147.77000000000001</v>
      </c>
      <c r="G117" s="112">
        <v>-51.609999999999985</v>
      </c>
      <c r="H117" s="121">
        <v>-0.25885244257197304</v>
      </c>
    </row>
    <row r="118" spans="2:8">
      <c r="B118" s="131">
        <v>48</v>
      </c>
      <c r="C118" s="109">
        <v>157.35</v>
      </c>
      <c r="D118" s="110">
        <v>149.9</v>
      </c>
      <c r="E118" s="108">
        <v>205.33</v>
      </c>
      <c r="F118" s="111">
        <v>139.44999999999999</v>
      </c>
      <c r="G118" s="112">
        <v>-65.880000000000024</v>
      </c>
      <c r="H118" s="121">
        <v>-0.32084936443773449</v>
      </c>
    </row>
    <row r="119" spans="2:8">
      <c r="B119" s="131">
        <v>49</v>
      </c>
      <c r="C119" s="109">
        <v>157.52000000000001</v>
      </c>
      <c r="D119" s="110">
        <v>150.75</v>
      </c>
      <c r="E119" s="108">
        <v>210.61</v>
      </c>
      <c r="F119" s="111">
        <v>140.22999999999999</v>
      </c>
      <c r="G119" s="112">
        <v>-70.380000000000024</v>
      </c>
      <c r="H119" s="121">
        <v>-0.33417216656379101</v>
      </c>
    </row>
    <row r="120" spans="2:8">
      <c r="B120" s="131">
        <v>50</v>
      </c>
      <c r="C120" s="109">
        <v>157.04</v>
      </c>
      <c r="D120" s="110">
        <v>150.77000000000001</v>
      </c>
      <c r="E120" s="108">
        <v>212.61</v>
      </c>
      <c r="F120" s="111">
        <v>139.77000000000001</v>
      </c>
      <c r="G120" s="112">
        <v>-72.84</v>
      </c>
      <c r="H120" s="121">
        <v>-0.34259912515874136</v>
      </c>
    </row>
    <row r="121" spans="2:8">
      <c r="B121" s="131">
        <v>51</v>
      </c>
      <c r="C121" s="109">
        <v>153.04</v>
      </c>
      <c r="D121" s="110">
        <v>150.22</v>
      </c>
      <c r="E121" s="108">
        <v>211.25</v>
      </c>
      <c r="F121" s="111">
        <v>140.32</v>
      </c>
      <c r="G121" s="112">
        <v>-70.930000000000007</v>
      </c>
      <c r="H121" s="121">
        <v>-0.33576331360946754</v>
      </c>
    </row>
    <row r="122" spans="2:8">
      <c r="B122" s="131">
        <v>52</v>
      </c>
      <c r="C122" s="109">
        <v>151.28</v>
      </c>
      <c r="D122" s="110">
        <v>150.06</v>
      </c>
      <c r="E122" s="108">
        <v>204.38</v>
      </c>
      <c r="F122" s="111">
        <v>141.6</v>
      </c>
      <c r="G122" s="112">
        <v>-62.78</v>
      </c>
      <c r="H122" s="121">
        <v>-0.30717291320090034</v>
      </c>
    </row>
    <row r="123" spans="2:8" ht="15.75" thickBot="1">
      <c r="B123" s="133">
        <v>53</v>
      </c>
      <c r="C123" s="122"/>
      <c r="D123" s="123"/>
      <c r="E123" s="124"/>
      <c r="F123" s="125">
        <v>139.79</v>
      </c>
      <c r="G123" s="126"/>
      <c r="H123" s="127"/>
    </row>
    <row r="126" spans="2:8">
      <c r="B126" s="57" t="s">
        <v>64</v>
      </c>
    </row>
    <row r="145" spans="1:8">
      <c r="B145" s="81"/>
      <c r="C145" s="81"/>
      <c r="D145" s="81"/>
      <c r="E145" s="81"/>
      <c r="F145" s="81"/>
      <c r="G145" s="81"/>
      <c r="H145" s="81"/>
    </row>
    <row r="146" spans="1:8">
      <c r="B146" s="81"/>
      <c r="C146" s="81"/>
      <c r="D146" s="81"/>
      <c r="E146" s="81"/>
      <c r="F146" s="81"/>
      <c r="G146" s="81"/>
      <c r="H146" s="81"/>
    </row>
    <row r="147" spans="1:8">
      <c r="B147" s="81"/>
      <c r="C147" s="81"/>
      <c r="D147" s="81"/>
      <c r="E147" s="81"/>
      <c r="F147" s="81"/>
      <c r="G147" s="81"/>
      <c r="H147" s="81"/>
    </row>
    <row r="148" spans="1:8">
      <c r="B148" s="81"/>
      <c r="C148" s="81"/>
      <c r="D148" s="81"/>
      <c r="E148" s="81"/>
      <c r="F148" s="81"/>
      <c r="G148" s="81"/>
      <c r="H148" s="81"/>
    </row>
    <row r="149" spans="1:8">
      <c r="B149" s="81"/>
      <c r="C149" s="81"/>
      <c r="D149" s="81"/>
      <c r="E149" s="81"/>
      <c r="F149" s="81"/>
      <c r="G149" s="81"/>
      <c r="H149" s="81"/>
    </row>
    <row r="150" spans="1:8">
      <c r="B150" s="81"/>
      <c r="C150" s="81"/>
      <c r="D150" s="81"/>
      <c r="E150" s="81"/>
      <c r="F150" s="81"/>
      <c r="G150" s="81"/>
      <c r="H150" s="81"/>
    </row>
    <row r="151" spans="1:8">
      <c r="B151" s="81"/>
      <c r="C151" s="81"/>
      <c r="D151" s="81"/>
      <c r="E151" s="81"/>
      <c r="F151" s="81"/>
      <c r="G151" s="81"/>
      <c r="H151" s="81"/>
    </row>
    <row r="152" spans="1:8">
      <c r="A152" s="81"/>
      <c r="B152" s="81"/>
      <c r="C152" s="81"/>
      <c r="D152" s="81"/>
      <c r="E152" s="81"/>
      <c r="F152" s="81"/>
      <c r="G152" s="81"/>
      <c r="H152" s="81"/>
    </row>
    <row r="153" spans="1:8">
      <c r="A153" s="81"/>
      <c r="B153" s="81"/>
      <c r="C153" s="81"/>
      <c r="D153" s="81"/>
      <c r="E153" s="81"/>
      <c r="F153" s="81"/>
      <c r="G153" s="81"/>
      <c r="H153" s="81"/>
    </row>
    <row r="154" spans="1:8">
      <c r="A154" s="81"/>
      <c r="B154" s="37"/>
      <c r="C154" s="3"/>
    </row>
    <row r="155" spans="1:8">
      <c r="A155" s="81"/>
      <c r="B155" s="3"/>
    </row>
    <row r="156" spans="1:8">
      <c r="A156" s="81"/>
      <c r="B156" s="153" t="s">
        <v>70</v>
      </c>
      <c r="G156" s="81"/>
    </row>
    <row r="157" spans="1:8" ht="15.75" thickBot="1">
      <c r="B157" s="143"/>
      <c r="G157" s="81"/>
    </row>
    <row r="158" spans="1:8" ht="30">
      <c r="B158" s="145" t="s">
        <v>52</v>
      </c>
      <c r="C158" s="145" t="s">
        <v>65</v>
      </c>
      <c r="D158" s="145" t="s">
        <v>65</v>
      </c>
      <c r="E158" s="145" t="s">
        <v>65</v>
      </c>
      <c r="F158" s="148" t="s">
        <v>65</v>
      </c>
      <c r="G158" s="81"/>
    </row>
    <row r="159" spans="1:8" ht="15.75" thickBot="1">
      <c r="B159" s="146"/>
      <c r="C159" s="146" t="s">
        <v>66</v>
      </c>
      <c r="D159" s="146" t="s">
        <v>67</v>
      </c>
      <c r="E159" s="146" t="s">
        <v>68</v>
      </c>
      <c r="F159" s="149" t="s">
        <v>69</v>
      </c>
      <c r="G159" s="81"/>
    </row>
    <row r="160" spans="1:8" ht="32.25" customHeight="1" thickBot="1">
      <c r="B160" s="147" t="s">
        <v>36</v>
      </c>
      <c r="C160" s="150">
        <v>156.04</v>
      </c>
      <c r="D160" s="151">
        <v>167.33</v>
      </c>
      <c r="E160" s="151">
        <v>180.03</v>
      </c>
      <c r="F160" s="152">
        <v>171.88418745573048</v>
      </c>
      <c r="G160" s="81"/>
    </row>
    <row r="161" spans="2:7">
      <c r="B161" s="144"/>
      <c r="G161" s="81"/>
    </row>
    <row r="162" spans="2:7">
      <c r="G162" s="81"/>
    </row>
    <row r="163" spans="2:7">
      <c r="G163" s="81"/>
    </row>
    <row r="183" spans="3:4">
      <c r="C183" s="35"/>
      <c r="D183" s="35"/>
    </row>
    <row r="184" spans="3:4">
      <c r="C184" s="29"/>
    </row>
    <row r="191" spans="3:4" ht="9" customHeight="1"/>
    <row r="192" spans="3:4" ht="64.5" customHeight="1"/>
  </sheetData>
  <conditionalFormatting sqref="A14:A15 B89:C89 B82:C82 F123:G123">
    <cfRule type="cellIs" dxfId="58" priority="32" stopIfTrue="1" operator="lessThanOrEqual">
      <formula>0</formula>
    </cfRule>
  </conditionalFormatting>
  <conditionalFormatting sqref="G71">
    <cfRule type="cellIs" dxfId="57" priority="19" stopIfTrue="1" operator="lessThanOrEqual">
      <formula>0</formula>
    </cfRule>
  </conditionalFormatting>
  <conditionalFormatting sqref="H71:H122 G123:H123">
    <cfRule type="cellIs" dxfId="56" priority="17" stopIfTrue="1" operator="lessThan">
      <formula>0</formula>
    </cfRule>
  </conditionalFormatting>
  <conditionalFormatting sqref="E71:E73 E123">
    <cfRule type="cellIs" dxfId="55" priority="25" stopIfTrue="1" operator="greaterThanOrEqual">
      <formula>0</formula>
    </cfRule>
    <cfRule type="cellIs" dxfId="54" priority="26" stopIfTrue="1" operator="lessThan">
      <formula>0</formula>
    </cfRule>
  </conditionalFormatting>
  <conditionalFormatting sqref="F71:F122">
    <cfRule type="cellIs" dxfId="53" priority="27" stopIfTrue="1" operator="lessThanOrEqual">
      <formula>0</formula>
    </cfRule>
  </conditionalFormatting>
  <conditionalFormatting sqref="E75:E122">
    <cfRule type="cellIs" dxfId="52" priority="23" stopIfTrue="1" operator="greaterThanOrEqual">
      <formula>0</formula>
    </cfRule>
    <cfRule type="cellIs" dxfId="51" priority="24" stopIfTrue="1" operator="lessThan">
      <formula>0</formula>
    </cfRule>
  </conditionalFormatting>
  <conditionalFormatting sqref="E74">
    <cfRule type="cellIs" dxfId="50" priority="21" stopIfTrue="1" operator="greaterThanOrEqual">
      <formula>0</formula>
    </cfRule>
    <cfRule type="cellIs" dxfId="49" priority="22" stopIfTrue="1" operator="lessThan">
      <formula>0</formula>
    </cfRule>
  </conditionalFormatting>
  <conditionalFormatting sqref="G71:G122">
    <cfRule type="cellIs" dxfId="48" priority="20" stopIfTrue="1" operator="lessThan">
      <formula>0</formula>
    </cfRule>
  </conditionalFormatting>
  <conditionalFormatting sqref="G72:G122">
    <cfRule type="cellIs" dxfId="47" priority="18" stopIfTrue="1" operator="lessThanOrEqual">
      <formula>0</formula>
    </cfRule>
  </conditionalFormatting>
  <conditionalFormatting sqref="A12">
    <cfRule type="cellIs" dxfId="46" priority="15" stopIfTrue="1" operator="lessThanOrEqual">
      <formula>0</formula>
    </cfRule>
  </conditionalFormatting>
  <conditionalFormatting sqref="H69">
    <cfRule type="cellIs" dxfId="45" priority="10" stopIfTrue="1" operator="lessThan">
      <formula>0</formula>
    </cfRule>
  </conditionalFormatting>
  <conditionalFormatting sqref="H66:H68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4"/>
  <sheetViews>
    <sheetView workbookViewId="0"/>
  </sheetViews>
  <sheetFormatPr defaultRowHeight="15"/>
  <cols>
    <col min="2" max="2" width="14" customWidth="1"/>
    <col min="3" max="3" width="33.140625" customWidth="1"/>
    <col min="4" max="4" width="32.42578125" customWidth="1"/>
    <col min="5" max="5" width="24.85546875" customWidth="1"/>
    <col min="6" max="6" width="23.28515625" customWidth="1"/>
    <col min="7" max="7" width="25.140625" customWidth="1"/>
    <col min="8" max="8" width="27.28515625" customWidth="1"/>
    <col min="11" max="11" width="12" customWidth="1"/>
    <col min="14" max="14" width="16.7109375" customWidth="1"/>
    <col min="15" max="15" width="16.42578125" customWidth="1"/>
    <col min="52" max="52" width="9.140625" customWidth="1"/>
    <col min="53" max="53" width="9.28515625" customWidth="1"/>
    <col min="100" max="100" width="12" customWidth="1"/>
  </cols>
  <sheetData>
    <row r="1" spans="1:52" s="81" customFormat="1"/>
    <row r="2" spans="1:52" s="81" customFormat="1">
      <c r="B2" s="57" t="s">
        <v>71</v>
      </c>
    </row>
    <row r="3" spans="1:52" s="81" customFormat="1" ht="15.75" thickBot="1"/>
    <row r="4" spans="1:52" s="81" customFormat="1" ht="36.75" customHeight="1" thickBot="1">
      <c r="B4" s="220" t="s">
        <v>30</v>
      </c>
      <c r="C4" s="221" t="s">
        <v>17</v>
      </c>
      <c r="D4" s="222" t="s">
        <v>50</v>
      </c>
    </row>
    <row r="5" spans="1:52" s="81" customFormat="1" ht="15.75" thickBot="1">
      <c r="B5" s="140">
        <v>2020</v>
      </c>
      <c r="C5" s="154">
        <v>10857534</v>
      </c>
      <c r="D5" s="142">
        <v>187.32616539077841</v>
      </c>
    </row>
    <row r="6" spans="1:52">
      <c r="L6" s="81"/>
      <c r="M6" s="81"/>
      <c r="N6" s="81"/>
      <c r="O6" s="81"/>
      <c r="P6" s="81"/>
      <c r="AV6" s="14"/>
      <c r="AW6" s="14"/>
      <c r="AX6" s="14"/>
      <c r="AY6" s="14"/>
      <c r="AZ6" s="14"/>
    </row>
    <row r="7" spans="1:52">
      <c r="A7" s="81"/>
      <c r="B7" s="57" t="s">
        <v>72</v>
      </c>
      <c r="C7" s="81"/>
      <c r="F7" s="57" t="s">
        <v>76</v>
      </c>
      <c r="G7" s="81"/>
      <c r="H7" s="81"/>
      <c r="L7" s="81"/>
      <c r="M7" s="81"/>
      <c r="N7" s="81"/>
      <c r="O7" s="81"/>
      <c r="P7" s="81"/>
      <c r="AV7" s="14"/>
      <c r="AW7" s="14"/>
      <c r="AX7" s="14"/>
      <c r="AY7" s="14"/>
      <c r="AZ7" s="14"/>
    </row>
    <row r="8" spans="1:52" ht="15.75" thickBot="1">
      <c r="A8" s="81"/>
      <c r="B8" s="81"/>
      <c r="C8" s="81"/>
      <c r="G8" s="81"/>
      <c r="H8" s="81"/>
      <c r="L8" s="81"/>
      <c r="M8" s="81"/>
      <c r="N8" s="81"/>
      <c r="O8" s="81"/>
      <c r="P8" s="81"/>
      <c r="AU8" s="2"/>
      <c r="AV8" s="9"/>
      <c r="AW8" s="15"/>
      <c r="AX8" s="16"/>
      <c r="AY8" s="17"/>
      <c r="AZ8" s="18"/>
    </row>
    <row r="9" spans="1:52" ht="16.5" thickBot="1">
      <c r="A9" s="81"/>
      <c r="B9" s="220" t="s">
        <v>11</v>
      </c>
      <c r="C9" s="221" t="s">
        <v>17</v>
      </c>
      <c r="D9" s="222" t="s">
        <v>18</v>
      </c>
      <c r="G9" s="81"/>
      <c r="H9" s="81"/>
      <c r="L9" s="81"/>
      <c r="M9" s="81"/>
      <c r="N9" s="81"/>
      <c r="O9" s="81"/>
      <c r="P9" s="81"/>
      <c r="AU9" s="4"/>
      <c r="AV9" s="9"/>
      <c r="AW9" s="19"/>
      <c r="AX9" s="20"/>
      <c r="AY9" s="20"/>
      <c r="AZ9" s="18"/>
    </row>
    <row r="10" spans="1:52">
      <c r="A10" s="81"/>
      <c r="B10" s="160">
        <v>1</v>
      </c>
      <c r="C10" s="80">
        <v>147387</v>
      </c>
      <c r="D10" s="158">
        <v>219.3</v>
      </c>
      <c r="G10" s="81"/>
      <c r="H10" s="81"/>
      <c r="L10" s="81"/>
      <c r="M10" s="81"/>
      <c r="N10" s="81"/>
      <c r="O10" s="81"/>
      <c r="P10" s="81"/>
      <c r="AU10" s="2"/>
      <c r="AV10" s="9"/>
      <c r="AW10" s="19"/>
      <c r="AX10" s="20"/>
      <c r="AY10" s="20"/>
      <c r="AZ10" s="18"/>
    </row>
    <row r="11" spans="1:52">
      <c r="A11" s="81"/>
      <c r="B11" s="161">
        <v>2</v>
      </c>
      <c r="C11" s="82">
        <v>212512</v>
      </c>
      <c r="D11" s="155">
        <v>219.04</v>
      </c>
      <c r="E11" s="81"/>
      <c r="G11" s="81"/>
      <c r="H11" s="81"/>
      <c r="L11" s="81"/>
      <c r="M11" s="81"/>
      <c r="N11" s="81"/>
      <c r="O11" s="81"/>
      <c r="P11" s="81"/>
      <c r="AU11" s="2"/>
      <c r="AV11" s="9"/>
      <c r="AW11" s="19"/>
      <c r="AX11" s="20"/>
      <c r="AY11" s="20"/>
      <c r="AZ11" s="18"/>
    </row>
    <row r="12" spans="1:52">
      <c r="A12" s="81"/>
      <c r="B12" s="161">
        <v>3</v>
      </c>
      <c r="C12" s="82">
        <v>201188</v>
      </c>
      <c r="D12" s="155">
        <v>210.06</v>
      </c>
      <c r="E12" s="81"/>
      <c r="G12" s="81"/>
      <c r="H12" s="81"/>
      <c r="L12" s="81"/>
      <c r="M12" s="81"/>
      <c r="N12" s="81"/>
      <c r="O12" s="81"/>
      <c r="P12" s="81"/>
      <c r="AU12" s="2"/>
      <c r="AV12" s="9"/>
      <c r="AW12" s="19"/>
      <c r="AX12" s="20"/>
      <c r="AY12" s="20"/>
      <c r="AZ12" s="18"/>
    </row>
    <row r="13" spans="1:52">
      <c r="A13" s="81"/>
      <c r="B13" s="161">
        <v>4</v>
      </c>
      <c r="C13" s="82">
        <v>187631</v>
      </c>
      <c r="D13" s="155">
        <v>206.21</v>
      </c>
      <c r="E13" s="81"/>
      <c r="G13" s="81"/>
      <c r="H13" s="81"/>
      <c r="L13" s="81"/>
      <c r="M13" s="81"/>
      <c r="N13" s="81"/>
      <c r="O13" s="81"/>
      <c r="P13" s="81"/>
      <c r="AU13" s="2"/>
      <c r="AV13" s="9"/>
      <c r="AW13" s="19"/>
      <c r="AX13" s="20"/>
      <c r="AY13" s="20"/>
      <c r="AZ13" s="18"/>
    </row>
    <row r="14" spans="1:52">
      <c r="A14" s="81"/>
      <c r="B14" s="161">
        <v>5</v>
      </c>
      <c r="C14" s="82">
        <v>205328</v>
      </c>
      <c r="D14" s="155">
        <v>206.26</v>
      </c>
      <c r="E14" s="81"/>
      <c r="G14" s="81"/>
      <c r="H14" s="81"/>
      <c r="L14" s="81"/>
      <c r="M14" s="81"/>
      <c r="N14" s="81"/>
      <c r="O14" s="81"/>
      <c r="P14" s="81"/>
      <c r="AU14" s="2"/>
      <c r="AV14" s="9"/>
      <c r="AW14" s="19"/>
      <c r="AX14" s="20"/>
      <c r="AY14" s="20"/>
      <c r="AZ14" s="18"/>
    </row>
    <row r="15" spans="1:52">
      <c r="B15" s="161">
        <v>6</v>
      </c>
      <c r="C15" s="82">
        <v>194594</v>
      </c>
      <c r="D15" s="155">
        <v>209.09</v>
      </c>
      <c r="E15" s="81"/>
      <c r="G15" s="81"/>
      <c r="H15" s="81"/>
      <c r="L15" s="81"/>
      <c r="M15" s="81"/>
      <c r="N15" s="81"/>
      <c r="O15" s="81"/>
      <c r="P15" s="81"/>
      <c r="AU15" s="2"/>
      <c r="AV15" s="9"/>
      <c r="AW15" s="19"/>
      <c r="AX15" s="20"/>
      <c r="AY15" s="20"/>
      <c r="AZ15" s="18"/>
    </row>
    <row r="16" spans="1:52">
      <c r="B16" s="161">
        <v>7</v>
      </c>
      <c r="C16" s="82">
        <v>191685</v>
      </c>
      <c r="D16" s="155">
        <v>209.63</v>
      </c>
      <c r="E16" s="81"/>
      <c r="G16" s="81"/>
      <c r="H16" s="81"/>
      <c r="AU16" s="2"/>
      <c r="AV16" s="9"/>
      <c r="AW16" s="19"/>
      <c r="AX16" s="20"/>
      <c r="AY16" s="20"/>
      <c r="AZ16" s="18"/>
    </row>
    <row r="17" spans="2:52">
      <c r="B17" s="161">
        <v>8</v>
      </c>
      <c r="C17" s="82">
        <v>191628</v>
      </c>
      <c r="D17" s="155">
        <v>215.37</v>
      </c>
      <c r="E17" s="81"/>
      <c r="G17" s="81"/>
      <c r="H17" s="81"/>
      <c r="AU17" s="2"/>
      <c r="AV17" s="9"/>
      <c r="AW17" s="19"/>
      <c r="AX17" s="20"/>
      <c r="AY17" s="20"/>
      <c r="AZ17" s="18"/>
    </row>
    <row r="18" spans="2:52">
      <c r="B18" s="161">
        <v>9</v>
      </c>
      <c r="C18" s="82">
        <v>207392</v>
      </c>
      <c r="D18" s="155">
        <v>220.46</v>
      </c>
      <c r="E18" s="81"/>
      <c r="G18" s="81"/>
      <c r="H18" s="81"/>
      <c r="AU18" s="2"/>
      <c r="AV18" s="9"/>
      <c r="AW18" s="19"/>
      <c r="AX18" s="20"/>
      <c r="AY18" s="20"/>
      <c r="AZ18" s="18"/>
    </row>
    <row r="19" spans="2:52">
      <c r="B19" s="161">
        <v>10</v>
      </c>
      <c r="C19" s="82">
        <v>199612</v>
      </c>
      <c r="D19" s="155">
        <v>225.94</v>
      </c>
      <c r="E19" s="81"/>
      <c r="G19" s="81"/>
      <c r="H19" s="81"/>
      <c r="N19" s="36"/>
      <c r="O19" s="33"/>
      <c r="AU19" s="2"/>
      <c r="AV19" s="9"/>
      <c r="AW19" s="19"/>
      <c r="AX19" s="20"/>
      <c r="AY19" s="20"/>
      <c r="AZ19" s="18"/>
    </row>
    <row r="20" spans="2:52">
      <c r="B20" s="161">
        <v>11</v>
      </c>
      <c r="C20" s="82">
        <v>211919</v>
      </c>
      <c r="D20" s="155">
        <v>225.42</v>
      </c>
      <c r="E20" s="81"/>
      <c r="G20" s="81"/>
      <c r="H20" s="81"/>
      <c r="N20" s="36"/>
      <c r="O20" s="33"/>
      <c r="AU20" s="2"/>
      <c r="AV20" s="9"/>
      <c r="AW20" s="19"/>
      <c r="AX20" s="20"/>
      <c r="AY20" s="20"/>
      <c r="AZ20" s="18"/>
    </row>
    <row r="21" spans="2:52">
      <c r="B21" s="161">
        <v>12</v>
      </c>
      <c r="C21" s="82">
        <v>196550</v>
      </c>
      <c r="D21" s="155">
        <v>219.88</v>
      </c>
      <c r="E21" s="81"/>
      <c r="G21" s="81"/>
      <c r="H21" s="81"/>
      <c r="AU21" s="2"/>
      <c r="AV21" s="9"/>
      <c r="AW21" s="19"/>
      <c r="AX21" s="20"/>
      <c r="AY21" s="20"/>
      <c r="AZ21" s="18"/>
    </row>
    <row r="22" spans="2:52">
      <c r="B22" s="161">
        <v>13</v>
      </c>
      <c r="C22" s="82">
        <v>203833</v>
      </c>
      <c r="D22" s="155">
        <v>216.08</v>
      </c>
      <c r="E22" s="81"/>
      <c r="G22" s="81"/>
      <c r="H22" s="81"/>
      <c r="AU22" s="2"/>
      <c r="AV22" s="9"/>
      <c r="AW22" s="19"/>
      <c r="AX22" s="20"/>
      <c r="AY22" s="20"/>
      <c r="AZ22" s="18"/>
    </row>
    <row r="23" spans="2:52">
      <c r="B23" s="161">
        <v>14</v>
      </c>
      <c r="C23" s="82">
        <v>201585</v>
      </c>
      <c r="D23" s="155">
        <v>216.22</v>
      </c>
      <c r="E23" s="81"/>
      <c r="G23" s="81"/>
      <c r="H23" s="81"/>
      <c r="AU23" s="2"/>
      <c r="AV23" s="9"/>
      <c r="AW23" s="19"/>
      <c r="AX23" s="20"/>
      <c r="AY23" s="20"/>
      <c r="AZ23" s="18"/>
    </row>
    <row r="24" spans="2:52">
      <c r="B24" s="161">
        <v>15</v>
      </c>
      <c r="C24" s="82">
        <v>209155</v>
      </c>
      <c r="D24" s="155">
        <v>213.05</v>
      </c>
      <c r="E24" s="81"/>
      <c r="G24" s="81"/>
      <c r="H24" s="81"/>
      <c r="AU24" s="2"/>
      <c r="AV24" s="9"/>
      <c r="AW24" s="19"/>
      <c r="AX24" s="20"/>
      <c r="AY24" s="20"/>
      <c r="AZ24" s="18"/>
    </row>
    <row r="25" spans="2:52">
      <c r="B25" s="161">
        <v>16</v>
      </c>
      <c r="C25" s="82">
        <v>182682</v>
      </c>
      <c r="D25" s="155">
        <v>208.1</v>
      </c>
      <c r="E25" s="81"/>
      <c r="G25" s="81"/>
      <c r="H25" s="81"/>
      <c r="AU25" s="2"/>
      <c r="AV25" s="9"/>
      <c r="AW25" s="19"/>
      <c r="AX25" s="20"/>
      <c r="AY25" s="20"/>
      <c r="AZ25" s="18"/>
    </row>
    <row r="26" spans="2:52">
      <c r="B26" s="161">
        <v>17</v>
      </c>
      <c r="C26" s="82">
        <v>211431</v>
      </c>
      <c r="D26" s="155">
        <v>206.28</v>
      </c>
      <c r="E26" s="81"/>
      <c r="G26" s="81"/>
      <c r="H26" s="81"/>
      <c r="AU26" s="2"/>
      <c r="AV26" s="9"/>
      <c r="AW26" s="19"/>
      <c r="AX26" s="20"/>
      <c r="AY26" s="20"/>
      <c r="AZ26" s="18"/>
    </row>
    <row r="27" spans="2:52">
      <c r="B27" s="161">
        <v>18</v>
      </c>
      <c r="C27" s="82">
        <v>192667</v>
      </c>
      <c r="D27" s="155">
        <v>195.51</v>
      </c>
      <c r="E27" s="81"/>
      <c r="G27" s="81"/>
      <c r="H27" s="81"/>
      <c r="AU27" s="2"/>
      <c r="AV27" s="9"/>
      <c r="AW27" s="19"/>
      <c r="AX27" s="20"/>
      <c r="AY27" s="20"/>
      <c r="AZ27" s="18"/>
    </row>
    <row r="28" spans="2:52">
      <c r="B28" s="161">
        <v>19</v>
      </c>
      <c r="C28" s="82">
        <v>219758</v>
      </c>
      <c r="D28" s="155">
        <v>189.59</v>
      </c>
      <c r="E28" s="81"/>
      <c r="G28" s="81"/>
      <c r="H28" s="81"/>
      <c r="AU28" s="2"/>
      <c r="AV28" s="9"/>
      <c r="AW28" s="19"/>
      <c r="AX28" s="20"/>
      <c r="AY28" s="20"/>
      <c r="AZ28" s="18"/>
    </row>
    <row r="29" spans="2:52">
      <c r="B29" s="161">
        <v>20</v>
      </c>
      <c r="C29" s="82">
        <v>219650</v>
      </c>
      <c r="D29" s="155">
        <v>179.2</v>
      </c>
      <c r="E29" s="81"/>
      <c r="G29" s="81"/>
      <c r="H29" s="81"/>
      <c r="AU29" s="2"/>
      <c r="AV29" s="9"/>
      <c r="AW29" s="19"/>
      <c r="AX29" s="20"/>
      <c r="AY29" s="20"/>
      <c r="AZ29" s="18"/>
    </row>
    <row r="30" spans="2:52">
      <c r="B30" s="161">
        <v>21</v>
      </c>
      <c r="C30" s="82">
        <v>185539</v>
      </c>
      <c r="D30" s="155">
        <v>179.64</v>
      </c>
      <c r="E30" s="81"/>
      <c r="G30" s="81"/>
      <c r="H30" s="81"/>
      <c r="AU30" s="2"/>
      <c r="AV30" s="9"/>
      <c r="AW30" s="19"/>
      <c r="AX30" s="20"/>
      <c r="AY30" s="20"/>
      <c r="AZ30" s="18"/>
    </row>
    <row r="31" spans="2:52">
      <c r="B31" s="161">
        <v>22</v>
      </c>
      <c r="C31" s="82">
        <v>206699</v>
      </c>
      <c r="D31" s="155">
        <v>184.89</v>
      </c>
      <c r="E31" s="81"/>
      <c r="G31" s="81"/>
      <c r="H31" s="81"/>
      <c r="AU31" s="2"/>
      <c r="AV31" s="9"/>
      <c r="AW31" s="19"/>
      <c r="AX31" s="20"/>
      <c r="AY31" s="20"/>
      <c r="AZ31" s="18"/>
    </row>
    <row r="32" spans="2:52">
      <c r="B32" s="161">
        <v>23</v>
      </c>
      <c r="C32" s="82">
        <v>200992</v>
      </c>
      <c r="D32" s="155">
        <v>183.75</v>
      </c>
      <c r="E32" s="81"/>
      <c r="G32" s="81"/>
      <c r="H32" s="81"/>
      <c r="AU32" s="2"/>
      <c r="AV32" s="9"/>
      <c r="AW32" s="19"/>
      <c r="AX32" s="20"/>
      <c r="AY32" s="20"/>
      <c r="AZ32" s="18"/>
    </row>
    <row r="33" spans="2:52">
      <c r="B33" s="161">
        <v>24</v>
      </c>
      <c r="C33" s="82">
        <v>208331</v>
      </c>
      <c r="D33" s="155">
        <v>188.07</v>
      </c>
      <c r="E33" s="81"/>
      <c r="G33" s="81"/>
      <c r="H33" s="81"/>
      <c r="AU33" s="2"/>
      <c r="AV33" s="9"/>
      <c r="AW33" s="19"/>
      <c r="AX33" s="20"/>
      <c r="AY33" s="20"/>
      <c r="AZ33" s="18"/>
    </row>
    <row r="34" spans="2:52">
      <c r="B34" s="161">
        <v>25</v>
      </c>
      <c r="C34" s="82">
        <v>213854</v>
      </c>
      <c r="D34" s="155">
        <v>189.46</v>
      </c>
      <c r="E34" s="81"/>
      <c r="G34" s="81"/>
      <c r="H34" s="81"/>
      <c r="AU34" s="2"/>
      <c r="AV34" s="9"/>
      <c r="AW34" s="19"/>
      <c r="AX34" s="20"/>
      <c r="AY34" s="20"/>
      <c r="AZ34" s="18"/>
    </row>
    <row r="35" spans="2:52">
      <c r="B35" s="161">
        <v>26</v>
      </c>
      <c r="C35" s="82">
        <v>198112</v>
      </c>
      <c r="D35" s="155">
        <v>188.4</v>
      </c>
      <c r="E35" s="81"/>
      <c r="G35" s="81"/>
      <c r="H35" s="81"/>
      <c r="AU35" s="2"/>
      <c r="AV35" s="9"/>
      <c r="AW35" s="19"/>
      <c r="AX35" s="20"/>
      <c r="AY35" s="20"/>
      <c r="AZ35" s="18"/>
    </row>
    <row r="36" spans="2:52">
      <c r="B36" s="161">
        <v>27</v>
      </c>
      <c r="C36" s="82">
        <v>205190</v>
      </c>
      <c r="D36" s="155">
        <v>188.81</v>
      </c>
      <c r="E36" s="81"/>
      <c r="G36" s="81"/>
      <c r="H36" s="81"/>
      <c r="AU36" s="2"/>
      <c r="AV36" s="9"/>
      <c r="AW36" s="19"/>
      <c r="AX36" s="20"/>
      <c r="AY36" s="20"/>
      <c r="AZ36" s="18"/>
    </row>
    <row r="37" spans="2:52">
      <c r="B37" s="161">
        <v>28</v>
      </c>
      <c r="C37" s="82">
        <v>212302</v>
      </c>
      <c r="D37" s="156">
        <v>186.1</v>
      </c>
      <c r="E37" s="81"/>
      <c r="G37" s="81"/>
      <c r="H37" s="81"/>
      <c r="AU37" s="2"/>
      <c r="AV37" s="9"/>
      <c r="AW37" s="19"/>
      <c r="AX37" s="20"/>
      <c r="AY37" s="20"/>
      <c r="AZ37" s="18"/>
    </row>
    <row r="38" spans="2:52">
      <c r="B38" s="161">
        <v>29</v>
      </c>
      <c r="C38" s="82">
        <v>198886</v>
      </c>
      <c r="D38" s="156">
        <v>174.2</v>
      </c>
      <c r="E38" s="81"/>
      <c r="G38" s="81"/>
      <c r="H38" s="81"/>
      <c r="AU38" s="2"/>
      <c r="AV38" s="9"/>
      <c r="AW38" s="19"/>
      <c r="AX38" s="20"/>
      <c r="AY38" s="20"/>
      <c r="AZ38" s="18"/>
    </row>
    <row r="39" spans="2:52">
      <c r="B39" s="161">
        <v>30</v>
      </c>
      <c r="C39" s="82">
        <v>201750</v>
      </c>
      <c r="D39" s="156">
        <v>174.99</v>
      </c>
      <c r="E39" s="81"/>
      <c r="G39" s="81"/>
      <c r="H39" s="81"/>
      <c r="AU39" s="2"/>
      <c r="AV39" s="9"/>
      <c r="AW39" s="19"/>
      <c r="AX39" s="20"/>
      <c r="AY39" s="20"/>
      <c r="AZ39" s="18"/>
    </row>
    <row r="40" spans="2:52">
      <c r="B40" s="161">
        <v>31</v>
      </c>
      <c r="C40" s="82">
        <v>208870</v>
      </c>
      <c r="D40" s="156">
        <v>176.94</v>
      </c>
      <c r="E40" s="81"/>
      <c r="G40" s="81"/>
      <c r="H40" s="81"/>
      <c r="AU40" s="2"/>
      <c r="AV40" s="9"/>
      <c r="AW40" s="19"/>
      <c r="AX40" s="20"/>
      <c r="AY40" s="20"/>
      <c r="AZ40" s="18"/>
    </row>
    <row r="41" spans="2:52">
      <c r="B41" s="161">
        <v>32</v>
      </c>
      <c r="C41" s="82">
        <v>159190</v>
      </c>
      <c r="D41" s="156">
        <v>179.04</v>
      </c>
      <c r="E41" s="81"/>
      <c r="G41" s="81"/>
      <c r="H41" s="81"/>
      <c r="AU41" s="2"/>
      <c r="AV41" s="9"/>
      <c r="AW41" s="19"/>
      <c r="AX41" s="21"/>
      <c r="AY41" s="20"/>
      <c r="AZ41" s="18"/>
    </row>
    <row r="42" spans="2:52">
      <c r="B42" s="161">
        <v>33</v>
      </c>
      <c r="C42" s="82">
        <v>216968</v>
      </c>
      <c r="D42" s="156">
        <v>180.99</v>
      </c>
      <c r="E42" s="81"/>
      <c r="G42" s="81"/>
      <c r="H42" s="81"/>
      <c r="AU42" s="2"/>
      <c r="AV42" s="9"/>
      <c r="AW42" s="19"/>
      <c r="AX42" s="21"/>
      <c r="AY42" s="20"/>
      <c r="AZ42" s="18"/>
    </row>
    <row r="43" spans="2:52">
      <c r="B43" s="161">
        <v>34</v>
      </c>
      <c r="C43" s="82">
        <v>215695</v>
      </c>
      <c r="D43" s="156">
        <v>181.53</v>
      </c>
      <c r="E43" s="81"/>
      <c r="G43" s="81"/>
      <c r="H43" s="81"/>
      <c r="AU43" s="2"/>
      <c r="AV43" s="9"/>
      <c r="AW43" s="19"/>
      <c r="AX43" s="21"/>
      <c r="AY43" s="20"/>
      <c r="AZ43" s="18"/>
    </row>
    <row r="44" spans="2:52">
      <c r="B44" s="161">
        <v>35</v>
      </c>
      <c r="C44" s="82">
        <v>215158</v>
      </c>
      <c r="D44" s="156">
        <v>180.69</v>
      </c>
      <c r="E44" s="81"/>
      <c r="G44" s="81"/>
      <c r="H44" s="81"/>
      <c r="AU44" s="2"/>
      <c r="AV44" s="9"/>
      <c r="AW44" s="19"/>
      <c r="AX44" s="21"/>
      <c r="AY44" s="20"/>
      <c r="AZ44" s="18"/>
    </row>
    <row r="45" spans="2:52">
      <c r="B45" s="161">
        <v>36</v>
      </c>
      <c r="C45" s="82">
        <v>210292</v>
      </c>
      <c r="D45" s="156">
        <v>182.79</v>
      </c>
      <c r="E45" s="81"/>
      <c r="G45" s="81"/>
      <c r="H45" s="81"/>
      <c r="AU45" s="2"/>
      <c r="AV45" s="9"/>
      <c r="AW45" s="19"/>
      <c r="AX45" s="21"/>
      <c r="AY45" s="20"/>
      <c r="AZ45" s="18"/>
    </row>
    <row r="46" spans="2:52">
      <c r="B46" s="161">
        <v>37</v>
      </c>
      <c r="C46" s="82">
        <v>223014</v>
      </c>
      <c r="D46" s="156">
        <v>183.3</v>
      </c>
      <c r="E46" s="81"/>
      <c r="G46" s="81"/>
      <c r="H46" s="81"/>
      <c r="AU46" s="2"/>
      <c r="AV46" s="9"/>
      <c r="AW46" s="19"/>
      <c r="AX46" s="21"/>
      <c r="AY46" s="20"/>
      <c r="AZ46" s="18"/>
    </row>
    <row r="47" spans="2:52">
      <c r="B47" s="161">
        <v>38</v>
      </c>
      <c r="C47" s="82">
        <v>204841</v>
      </c>
      <c r="D47" s="156">
        <v>181.87</v>
      </c>
      <c r="E47" s="81"/>
      <c r="G47" s="81"/>
      <c r="H47" s="81"/>
      <c r="AU47" s="2"/>
      <c r="AV47" s="9"/>
      <c r="AW47" s="19"/>
      <c r="AX47" s="21"/>
      <c r="AY47" s="20"/>
      <c r="AZ47" s="18"/>
    </row>
    <row r="48" spans="2:52">
      <c r="B48" s="161">
        <v>39</v>
      </c>
      <c r="C48" s="82">
        <v>215288</v>
      </c>
      <c r="D48" s="156">
        <v>174.3</v>
      </c>
      <c r="E48" s="81"/>
      <c r="G48" s="81"/>
      <c r="H48" s="81"/>
    </row>
    <row r="49" spans="2:8">
      <c r="B49" s="161">
        <v>40</v>
      </c>
      <c r="C49" s="82">
        <v>219701</v>
      </c>
      <c r="D49" s="156">
        <v>174.65</v>
      </c>
      <c r="E49" s="81"/>
      <c r="G49" s="81"/>
      <c r="H49" s="81"/>
    </row>
    <row r="50" spans="2:8">
      <c r="B50" s="161">
        <v>41</v>
      </c>
      <c r="C50" s="82">
        <v>213427</v>
      </c>
      <c r="D50" s="156">
        <v>174.32</v>
      </c>
      <c r="E50" s="81"/>
      <c r="G50" s="81"/>
      <c r="H50" s="81"/>
    </row>
    <row r="51" spans="2:8">
      <c r="B51" s="161">
        <v>42</v>
      </c>
      <c r="C51" s="82">
        <v>212584</v>
      </c>
      <c r="D51" s="156">
        <v>174.16</v>
      </c>
      <c r="E51" s="81"/>
      <c r="G51" s="81"/>
      <c r="H51" s="81"/>
    </row>
    <row r="52" spans="2:8">
      <c r="B52" s="161">
        <v>43</v>
      </c>
      <c r="C52" s="82">
        <v>215784</v>
      </c>
      <c r="D52" s="156">
        <v>174.26</v>
      </c>
      <c r="E52" s="81"/>
      <c r="G52" s="81"/>
      <c r="H52" s="81"/>
    </row>
    <row r="53" spans="2:8">
      <c r="B53" s="161">
        <v>44</v>
      </c>
      <c r="C53" s="82">
        <v>189285</v>
      </c>
      <c r="D53" s="156">
        <v>173.88</v>
      </c>
      <c r="E53" s="81"/>
      <c r="G53" s="81"/>
      <c r="H53" s="81"/>
    </row>
    <row r="54" spans="2:8">
      <c r="B54" s="161">
        <v>45</v>
      </c>
      <c r="C54" s="82">
        <v>213206</v>
      </c>
      <c r="D54" s="156">
        <v>173.41</v>
      </c>
      <c r="E54" s="81"/>
      <c r="G54" s="81"/>
      <c r="H54" s="81"/>
    </row>
    <row r="55" spans="2:8">
      <c r="B55" s="161">
        <v>46</v>
      </c>
      <c r="C55" s="82">
        <v>187034</v>
      </c>
      <c r="D55" s="156">
        <v>163.62</v>
      </c>
      <c r="E55" s="81"/>
      <c r="G55" s="81"/>
      <c r="H55" s="81"/>
    </row>
    <row r="56" spans="2:8">
      <c r="B56" s="161">
        <v>47</v>
      </c>
      <c r="C56" s="82">
        <v>191242</v>
      </c>
      <c r="D56" s="156">
        <v>162.18</v>
      </c>
      <c r="E56" s="81"/>
      <c r="G56" s="81"/>
      <c r="H56" s="81"/>
    </row>
    <row r="57" spans="2:8">
      <c r="B57" s="161">
        <v>48</v>
      </c>
      <c r="C57" s="82">
        <v>228853</v>
      </c>
      <c r="D57" s="156">
        <v>153.11000000000001</v>
      </c>
      <c r="E57" s="81"/>
      <c r="G57" s="81"/>
      <c r="H57" s="81"/>
    </row>
    <row r="58" spans="2:8">
      <c r="B58" s="161">
        <v>49</v>
      </c>
      <c r="C58" s="82">
        <v>222368</v>
      </c>
      <c r="D58" s="156">
        <v>154.15</v>
      </c>
      <c r="E58" s="81"/>
      <c r="G58" s="81"/>
      <c r="H58" s="81"/>
    </row>
    <row r="59" spans="2:8">
      <c r="B59" s="161">
        <v>50</v>
      </c>
      <c r="C59" s="82">
        <v>234065</v>
      </c>
      <c r="D59" s="156">
        <v>152.74</v>
      </c>
      <c r="E59" s="81"/>
      <c r="G59" s="81"/>
      <c r="H59" s="81"/>
    </row>
    <row r="60" spans="2:8">
      <c r="B60" s="161">
        <v>51</v>
      </c>
      <c r="C60" s="82">
        <v>225649</v>
      </c>
      <c r="D60" s="156">
        <v>152.03</v>
      </c>
      <c r="E60" s="81"/>
      <c r="G60" s="81"/>
      <c r="H60" s="81"/>
    </row>
    <row r="61" spans="2:8">
      <c r="B61" s="161">
        <v>52</v>
      </c>
      <c r="C61" s="82">
        <v>228613</v>
      </c>
      <c r="D61" s="156">
        <v>153.44</v>
      </c>
      <c r="E61" s="81"/>
      <c r="G61" s="81"/>
      <c r="H61" s="81"/>
    </row>
    <row r="62" spans="2:8" ht="15.75" thickBot="1">
      <c r="B62" s="162">
        <v>53</v>
      </c>
      <c r="C62" s="87">
        <v>186565</v>
      </c>
      <c r="D62" s="157">
        <v>152.99</v>
      </c>
      <c r="E62" s="81"/>
      <c r="G62" s="31"/>
      <c r="H62" s="32"/>
    </row>
    <row r="63" spans="2:8" ht="15.75" thickBot="1">
      <c r="B63" s="163" t="s">
        <v>74</v>
      </c>
      <c r="C63" s="90">
        <f>SUM(C10:C62)</f>
        <v>10857534</v>
      </c>
      <c r="D63" s="159"/>
      <c r="E63" s="29"/>
      <c r="F63" s="30"/>
      <c r="G63" s="31"/>
      <c r="H63" s="32"/>
    </row>
    <row r="64" spans="2:8">
      <c r="E64" s="29"/>
      <c r="F64" s="30"/>
      <c r="G64" s="31"/>
      <c r="H64" s="32"/>
    </row>
    <row r="65" spans="2:8">
      <c r="E65" s="29"/>
      <c r="F65" s="30"/>
      <c r="G65" s="31"/>
      <c r="H65" s="32"/>
    </row>
    <row r="66" spans="2:8">
      <c r="B66" s="57" t="s">
        <v>75</v>
      </c>
    </row>
    <row r="67" spans="2:8" ht="15.75" thickBot="1"/>
    <row r="68" spans="2:8" ht="48" thickBot="1">
      <c r="B68" s="218" t="s">
        <v>19</v>
      </c>
      <c r="C68" s="219" t="s">
        <v>29</v>
      </c>
      <c r="D68" s="220" t="s">
        <v>23</v>
      </c>
      <c r="E68" s="220" t="s">
        <v>24</v>
      </c>
      <c r="F68" s="220" t="s">
        <v>25</v>
      </c>
      <c r="G68" s="220" t="s">
        <v>58</v>
      </c>
      <c r="H68" s="218" t="s">
        <v>59</v>
      </c>
    </row>
    <row r="69" spans="2:8">
      <c r="B69" s="164">
        <v>1</v>
      </c>
      <c r="C69" s="183">
        <v>173.68</v>
      </c>
      <c r="D69" s="167">
        <v>163.34</v>
      </c>
      <c r="E69" s="168">
        <v>159.72</v>
      </c>
      <c r="F69" s="184">
        <v>219.3</v>
      </c>
      <c r="G69" s="185">
        <v>59.580000000000013</v>
      </c>
      <c r="H69" s="170">
        <v>0.37302779864763336</v>
      </c>
    </row>
    <row r="70" spans="2:8">
      <c r="B70" s="165">
        <v>2</v>
      </c>
      <c r="C70" s="180">
        <v>174.76</v>
      </c>
      <c r="D70" s="176">
        <v>163.71</v>
      </c>
      <c r="E70" s="169">
        <v>160.94</v>
      </c>
      <c r="F70" s="177">
        <v>219.04</v>
      </c>
      <c r="G70" s="178">
        <v>58.099999999999994</v>
      </c>
      <c r="H70" s="171">
        <v>0.36100410090717028</v>
      </c>
    </row>
    <row r="71" spans="2:8">
      <c r="B71" s="165">
        <v>3</v>
      </c>
      <c r="C71" s="180">
        <v>170.74</v>
      </c>
      <c r="D71" s="176">
        <v>160.29</v>
      </c>
      <c r="E71" s="169">
        <v>160.19</v>
      </c>
      <c r="F71" s="177">
        <v>210.06</v>
      </c>
      <c r="G71" s="178">
        <v>49.870000000000005</v>
      </c>
      <c r="H71" s="172">
        <v>0.31131781010050563</v>
      </c>
    </row>
    <row r="72" spans="2:8">
      <c r="B72" s="165">
        <v>4</v>
      </c>
      <c r="C72" s="180">
        <v>171.07</v>
      </c>
      <c r="D72" s="176">
        <v>159.52000000000001</v>
      </c>
      <c r="E72" s="169">
        <v>158.96</v>
      </c>
      <c r="F72" s="177">
        <v>206.21</v>
      </c>
      <c r="G72" s="178">
        <v>47.25</v>
      </c>
      <c r="H72" s="172">
        <v>0.29724458983392044</v>
      </c>
    </row>
    <row r="73" spans="2:8">
      <c r="B73" s="165">
        <v>5</v>
      </c>
      <c r="C73" s="180">
        <v>174.07</v>
      </c>
      <c r="D73" s="176">
        <v>158.99</v>
      </c>
      <c r="E73" s="169">
        <v>157.65</v>
      </c>
      <c r="F73" s="177">
        <v>206.26</v>
      </c>
      <c r="G73" s="178">
        <v>48.609999999999985</v>
      </c>
      <c r="H73" s="172">
        <v>0.30834126228988246</v>
      </c>
    </row>
    <row r="74" spans="2:8">
      <c r="B74" s="165">
        <v>6</v>
      </c>
      <c r="C74" s="180">
        <v>170.66</v>
      </c>
      <c r="D74" s="176">
        <v>160.85</v>
      </c>
      <c r="E74" s="169">
        <v>158.31</v>
      </c>
      <c r="F74" s="177">
        <v>209.09</v>
      </c>
      <c r="G74" s="178">
        <v>50.78</v>
      </c>
      <c r="H74" s="172">
        <v>0.32076305981934183</v>
      </c>
    </row>
    <row r="75" spans="2:8">
      <c r="B75" s="165">
        <v>7</v>
      </c>
      <c r="C75" s="180">
        <v>169.96</v>
      </c>
      <c r="D75" s="176">
        <v>165.22</v>
      </c>
      <c r="E75" s="169">
        <v>160.43</v>
      </c>
      <c r="F75" s="177">
        <v>209.63</v>
      </c>
      <c r="G75" s="178">
        <v>49.199999999999989</v>
      </c>
      <c r="H75" s="172">
        <v>0.30667580876394673</v>
      </c>
    </row>
    <row r="76" spans="2:8">
      <c r="B76" s="165">
        <v>8</v>
      </c>
      <c r="C76" s="180">
        <v>170.47</v>
      </c>
      <c r="D76" s="176">
        <v>169.03</v>
      </c>
      <c r="E76" s="169">
        <v>161.33000000000001</v>
      </c>
      <c r="F76" s="177">
        <v>215.37</v>
      </c>
      <c r="G76" s="178">
        <v>54.039999999999992</v>
      </c>
      <c r="H76" s="172">
        <v>0.33496559846277818</v>
      </c>
    </row>
    <row r="77" spans="2:8">
      <c r="B77" s="165">
        <v>9</v>
      </c>
      <c r="C77" s="180">
        <v>169.93</v>
      </c>
      <c r="D77" s="176">
        <v>173.56</v>
      </c>
      <c r="E77" s="169">
        <v>161.44</v>
      </c>
      <c r="F77" s="177">
        <v>220.46</v>
      </c>
      <c r="G77" s="178">
        <v>59.02000000000001</v>
      </c>
      <c r="H77" s="172">
        <v>0.36558473736372643</v>
      </c>
    </row>
    <row r="78" spans="2:8">
      <c r="B78" s="165">
        <v>10</v>
      </c>
      <c r="C78" s="180">
        <v>171.8</v>
      </c>
      <c r="D78" s="176">
        <v>176.42</v>
      </c>
      <c r="E78" s="169">
        <v>160.04</v>
      </c>
      <c r="F78" s="177">
        <v>225.94</v>
      </c>
      <c r="G78" s="178">
        <v>65.900000000000006</v>
      </c>
      <c r="H78" s="172">
        <v>0.4117720569857537</v>
      </c>
    </row>
    <row r="79" spans="2:8">
      <c r="B79" s="165">
        <v>11</v>
      </c>
      <c r="C79" s="180">
        <v>174.33</v>
      </c>
      <c r="D79" s="176">
        <v>171.7</v>
      </c>
      <c r="E79" s="169">
        <v>161.83000000000001</v>
      </c>
      <c r="F79" s="177">
        <v>225.42</v>
      </c>
      <c r="G79" s="178">
        <v>63.589999999999975</v>
      </c>
      <c r="H79" s="172">
        <v>0.39294321201260574</v>
      </c>
    </row>
    <row r="80" spans="2:8">
      <c r="B80" s="166">
        <v>12</v>
      </c>
      <c r="C80" s="181">
        <v>175.47</v>
      </c>
      <c r="D80" s="176">
        <v>167.69</v>
      </c>
      <c r="E80" s="169">
        <v>162.65</v>
      </c>
      <c r="F80" s="177">
        <v>219.88</v>
      </c>
      <c r="G80" s="178">
        <v>57.22999999999999</v>
      </c>
      <c r="H80" s="172">
        <v>0.35185982170304331</v>
      </c>
    </row>
    <row r="81" spans="2:8">
      <c r="B81" s="165">
        <v>13</v>
      </c>
      <c r="C81" s="180">
        <v>176.56</v>
      </c>
      <c r="D81" s="176">
        <v>165.71</v>
      </c>
      <c r="E81" s="169">
        <v>166.97</v>
      </c>
      <c r="F81" s="177">
        <v>216.08</v>
      </c>
      <c r="G81" s="178">
        <v>49.110000000000014</v>
      </c>
      <c r="H81" s="172">
        <v>0.29412469305863342</v>
      </c>
    </row>
    <row r="82" spans="2:8">
      <c r="B82" s="165">
        <v>14</v>
      </c>
      <c r="C82" s="180">
        <v>184</v>
      </c>
      <c r="D82" s="176">
        <v>169.11</v>
      </c>
      <c r="E82" s="169">
        <v>175.07</v>
      </c>
      <c r="F82" s="177">
        <v>216.22</v>
      </c>
      <c r="G82" s="178">
        <v>41.150000000000006</v>
      </c>
      <c r="H82" s="172">
        <v>0.23504883760781414</v>
      </c>
    </row>
    <row r="83" spans="2:8">
      <c r="B83" s="165">
        <v>15</v>
      </c>
      <c r="C83" s="180">
        <v>187.56</v>
      </c>
      <c r="D83" s="176">
        <v>168.25</v>
      </c>
      <c r="E83" s="169">
        <v>184.81</v>
      </c>
      <c r="F83" s="177">
        <v>213.05</v>
      </c>
      <c r="G83" s="178">
        <v>28.240000000000009</v>
      </c>
      <c r="H83" s="172">
        <v>0.15280558411341372</v>
      </c>
    </row>
    <row r="84" spans="2:8">
      <c r="B84" s="165">
        <v>16</v>
      </c>
      <c r="C84" s="180">
        <v>187.44</v>
      </c>
      <c r="D84" s="176">
        <v>169.43</v>
      </c>
      <c r="E84" s="169">
        <v>183.65</v>
      </c>
      <c r="F84" s="177">
        <v>208.1</v>
      </c>
      <c r="G84" s="178">
        <v>24.449999999999989</v>
      </c>
      <c r="H84" s="172">
        <v>0.13313367819221344</v>
      </c>
    </row>
    <row r="85" spans="2:8">
      <c r="B85" s="165">
        <v>17</v>
      </c>
      <c r="C85" s="180">
        <v>188.16</v>
      </c>
      <c r="D85" s="176">
        <v>169.16</v>
      </c>
      <c r="E85" s="169">
        <v>180.19</v>
      </c>
      <c r="F85" s="177">
        <v>206.28</v>
      </c>
      <c r="G85" s="178">
        <v>26.090000000000003</v>
      </c>
      <c r="H85" s="172">
        <v>0.14479160885731734</v>
      </c>
    </row>
    <row r="86" spans="2:8">
      <c r="B86" s="165">
        <v>18</v>
      </c>
      <c r="C86" s="180">
        <v>190.2</v>
      </c>
      <c r="D86" s="176">
        <v>168.63</v>
      </c>
      <c r="E86" s="169">
        <v>183.24</v>
      </c>
      <c r="F86" s="177">
        <v>195.51</v>
      </c>
      <c r="G86" s="178">
        <v>12.269999999999982</v>
      </c>
      <c r="H86" s="172">
        <v>6.6961362148002523E-2</v>
      </c>
    </row>
    <row r="87" spans="2:8">
      <c r="B87" s="165">
        <v>19</v>
      </c>
      <c r="C87" s="180">
        <v>190.54</v>
      </c>
      <c r="D87" s="176">
        <v>166.46</v>
      </c>
      <c r="E87" s="169">
        <v>182.7</v>
      </c>
      <c r="F87" s="177">
        <v>189.59</v>
      </c>
      <c r="G87" s="178">
        <v>6.8900000000000148</v>
      </c>
      <c r="H87" s="172">
        <v>3.771209633278616E-2</v>
      </c>
    </row>
    <row r="88" spans="2:8">
      <c r="B88" s="165">
        <v>20</v>
      </c>
      <c r="C88" s="180">
        <v>191.86</v>
      </c>
      <c r="D88" s="176">
        <v>166.62</v>
      </c>
      <c r="E88" s="169">
        <v>182.92</v>
      </c>
      <c r="F88" s="177">
        <v>179.2</v>
      </c>
      <c r="G88" s="178">
        <v>-3.7199999999999989</v>
      </c>
      <c r="H88" s="172">
        <v>-2.033675923901157E-2</v>
      </c>
    </row>
    <row r="89" spans="2:8">
      <c r="B89" s="165">
        <v>21</v>
      </c>
      <c r="C89" s="180">
        <v>192.52</v>
      </c>
      <c r="D89" s="176">
        <v>167.67</v>
      </c>
      <c r="E89" s="169">
        <v>187.57</v>
      </c>
      <c r="F89" s="177">
        <v>179.64</v>
      </c>
      <c r="G89" s="178">
        <v>-7.9300000000000068</v>
      </c>
      <c r="H89" s="172">
        <v>-4.2277549714773155E-2</v>
      </c>
    </row>
    <row r="90" spans="2:8">
      <c r="B90" s="165">
        <v>22</v>
      </c>
      <c r="C90" s="180">
        <v>194.66</v>
      </c>
      <c r="D90" s="176">
        <v>168.79</v>
      </c>
      <c r="E90" s="169">
        <v>183.26</v>
      </c>
      <c r="F90" s="177">
        <v>184.89</v>
      </c>
      <c r="G90" s="178">
        <v>1.6299999999999955</v>
      </c>
      <c r="H90" s="172">
        <v>8.8944668776600455E-3</v>
      </c>
    </row>
    <row r="91" spans="2:8">
      <c r="B91" s="165">
        <v>23</v>
      </c>
      <c r="C91" s="180">
        <v>192.69</v>
      </c>
      <c r="D91" s="176">
        <v>166.21</v>
      </c>
      <c r="E91" s="169">
        <v>200.77</v>
      </c>
      <c r="F91" s="177">
        <v>183.75</v>
      </c>
      <c r="G91" s="178">
        <v>-17.02000000000001</v>
      </c>
      <c r="H91" s="172">
        <v>-8.477362155700563E-2</v>
      </c>
    </row>
    <row r="92" spans="2:8">
      <c r="B92" s="165">
        <v>24</v>
      </c>
      <c r="C92" s="180">
        <v>191.33</v>
      </c>
      <c r="D92" s="176">
        <v>170.22</v>
      </c>
      <c r="E92" s="169">
        <v>201.9</v>
      </c>
      <c r="F92" s="177">
        <v>188.07</v>
      </c>
      <c r="G92" s="178">
        <v>-13.830000000000013</v>
      </c>
      <c r="H92" s="172">
        <v>-6.849925705794957E-2</v>
      </c>
    </row>
    <row r="93" spans="2:8">
      <c r="B93" s="165">
        <v>25</v>
      </c>
      <c r="C93" s="180">
        <v>192.71</v>
      </c>
      <c r="D93" s="176">
        <v>168.89</v>
      </c>
      <c r="E93" s="169">
        <v>201.45</v>
      </c>
      <c r="F93" s="177">
        <v>189.46</v>
      </c>
      <c r="G93" s="178">
        <v>-11.989999999999981</v>
      </c>
      <c r="H93" s="172">
        <v>-5.9518490940679958E-2</v>
      </c>
    </row>
    <row r="94" spans="2:8">
      <c r="B94" s="165">
        <v>26</v>
      </c>
      <c r="C94" s="180">
        <v>194.66</v>
      </c>
      <c r="D94" s="176">
        <v>168.65</v>
      </c>
      <c r="E94" s="169">
        <v>202.94928681529572</v>
      </c>
      <c r="F94" s="177">
        <v>188.4</v>
      </c>
      <c r="G94" s="178">
        <v>-14.549286815295716</v>
      </c>
      <c r="H94" s="172">
        <v>-7.1689272939091553E-2</v>
      </c>
    </row>
    <row r="95" spans="2:8">
      <c r="B95" s="165">
        <v>27</v>
      </c>
      <c r="C95" s="180">
        <v>190.15</v>
      </c>
      <c r="D95" s="176">
        <v>168.03</v>
      </c>
      <c r="E95" s="169">
        <v>202.8</v>
      </c>
      <c r="F95" s="177">
        <v>188.81</v>
      </c>
      <c r="G95" s="178">
        <v>-13.990000000000009</v>
      </c>
      <c r="H95" s="172">
        <v>-6.8984220907297833E-2</v>
      </c>
    </row>
    <row r="96" spans="2:8">
      <c r="B96" s="165">
        <v>28</v>
      </c>
      <c r="C96" s="180">
        <v>185.83</v>
      </c>
      <c r="D96" s="176">
        <v>168.06</v>
      </c>
      <c r="E96" s="169">
        <v>206.39</v>
      </c>
      <c r="F96" s="177">
        <v>186.1</v>
      </c>
      <c r="G96" s="178">
        <v>-20.289999999999992</v>
      </c>
      <c r="H96" s="172">
        <v>-9.830902660012597E-2</v>
      </c>
    </row>
    <row r="97" spans="2:8">
      <c r="B97" s="165">
        <v>29</v>
      </c>
      <c r="C97" s="180">
        <v>186.26</v>
      </c>
      <c r="D97" s="176">
        <v>168.03</v>
      </c>
      <c r="E97" s="169">
        <v>201.66</v>
      </c>
      <c r="F97" s="177">
        <v>174.2</v>
      </c>
      <c r="G97" s="178">
        <v>-27.460000000000008</v>
      </c>
      <c r="H97" s="172">
        <v>-0.13616979073688396</v>
      </c>
    </row>
    <row r="98" spans="2:8">
      <c r="B98" s="165">
        <v>30</v>
      </c>
      <c r="C98" s="180">
        <v>186.4</v>
      </c>
      <c r="D98" s="176">
        <v>168.8</v>
      </c>
      <c r="E98" s="169">
        <v>206.29</v>
      </c>
      <c r="F98" s="177">
        <v>174.99</v>
      </c>
      <c r="G98" s="178">
        <v>-31.299999999999983</v>
      </c>
      <c r="H98" s="172">
        <v>-0.15172814969218085</v>
      </c>
    </row>
    <row r="99" spans="2:8">
      <c r="B99" s="165">
        <v>31</v>
      </c>
      <c r="C99" s="180">
        <v>188.89</v>
      </c>
      <c r="D99" s="176">
        <v>166.32</v>
      </c>
      <c r="E99" s="169">
        <v>200.04</v>
      </c>
      <c r="F99" s="177">
        <v>176.94</v>
      </c>
      <c r="G99" s="178">
        <v>-23.099999999999994</v>
      </c>
      <c r="H99" s="172">
        <v>-0.11547690461907612</v>
      </c>
    </row>
    <row r="100" spans="2:8">
      <c r="B100" s="165">
        <v>32</v>
      </c>
      <c r="C100" s="180">
        <v>185.44</v>
      </c>
      <c r="D100" s="176">
        <v>167.39</v>
      </c>
      <c r="E100" s="169">
        <v>202.86</v>
      </c>
      <c r="F100" s="177">
        <v>179.04</v>
      </c>
      <c r="G100" s="178">
        <v>-23.820000000000022</v>
      </c>
      <c r="H100" s="172">
        <v>-0.11742088139603679</v>
      </c>
    </row>
    <row r="101" spans="2:8">
      <c r="B101" s="165">
        <v>33</v>
      </c>
      <c r="C101" s="180">
        <v>189.97</v>
      </c>
      <c r="D101" s="176">
        <v>171.34</v>
      </c>
      <c r="E101" s="169">
        <v>206.77</v>
      </c>
      <c r="F101" s="177">
        <v>180.99</v>
      </c>
      <c r="G101" s="178">
        <v>-25.78</v>
      </c>
      <c r="H101" s="172">
        <v>-0.12467959568602793</v>
      </c>
    </row>
    <row r="102" spans="2:8">
      <c r="B102" s="165">
        <v>34</v>
      </c>
      <c r="C102" s="180">
        <v>187.9</v>
      </c>
      <c r="D102" s="176">
        <v>173.73</v>
      </c>
      <c r="E102" s="169">
        <v>210.13</v>
      </c>
      <c r="F102" s="177">
        <v>181.53</v>
      </c>
      <c r="G102" s="178">
        <v>-28.599999999999994</v>
      </c>
      <c r="H102" s="172">
        <v>-0.1361062199590729</v>
      </c>
    </row>
    <row r="103" spans="2:8">
      <c r="B103" s="165">
        <v>35</v>
      </c>
      <c r="C103" s="180">
        <v>187.57</v>
      </c>
      <c r="D103" s="176">
        <v>172.15</v>
      </c>
      <c r="E103" s="169">
        <v>207.82</v>
      </c>
      <c r="F103" s="177">
        <v>180.69</v>
      </c>
      <c r="G103" s="178">
        <v>-27.129999999999995</v>
      </c>
      <c r="H103" s="172">
        <v>-0.13054566451737082</v>
      </c>
    </row>
    <row r="104" spans="2:8">
      <c r="B104" s="165">
        <v>36</v>
      </c>
      <c r="C104" s="180">
        <v>189.33</v>
      </c>
      <c r="D104" s="176">
        <v>175.03</v>
      </c>
      <c r="E104" s="169">
        <v>209.72</v>
      </c>
      <c r="F104" s="177">
        <v>182.79</v>
      </c>
      <c r="G104" s="178">
        <v>-26.930000000000007</v>
      </c>
      <c r="H104" s="172">
        <v>-0.12840930764829295</v>
      </c>
    </row>
    <row r="105" spans="2:8">
      <c r="B105" s="165">
        <v>37</v>
      </c>
      <c r="C105" s="180">
        <v>188.76</v>
      </c>
      <c r="D105" s="176">
        <v>170.71</v>
      </c>
      <c r="E105" s="169">
        <v>209.69</v>
      </c>
      <c r="F105" s="177">
        <v>183.3</v>
      </c>
      <c r="G105" s="178">
        <v>-26.389999999999986</v>
      </c>
      <c r="H105" s="172">
        <v>-0.12585244885306879</v>
      </c>
    </row>
    <row r="106" spans="2:8">
      <c r="B106" s="165">
        <v>38</v>
      </c>
      <c r="C106" s="180">
        <v>180.59</v>
      </c>
      <c r="D106" s="176">
        <v>168.52</v>
      </c>
      <c r="E106" s="169">
        <v>209.15</v>
      </c>
      <c r="F106" s="177">
        <v>181.87</v>
      </c>
      <c r="G106" s="178">
        <v>-27.28</v>
      </c>
      <c r="H106" s="172">
        <v>-0.13043270380109973</v>
      </c>
    </row>
    <row r="107" spans="2:8">
      <c r="B107" s="165">
        <v>39</v>
      </c>
      <c r="C107" s="180">
        <v>178.57</v>
      </c>
      <c r="D107" s="176">
        <v>165.43</v>
      </c>
      <c r="E107" s="169">
        <v>208.64</v>
      </c>
      <c r="F107" s="177">
        <v>174.3</v>
      </c>
      <c r="G107" s="178">
        <v>-34.339999999999975</v>
      </c>
      <c r="H107" s="172">
        <v>-0.16458972392638027</v>
      </c>
    </row>
    <row r="108" spans="2:8">
      <c r="B108" s="165">
        <v>40</v>
      </c>
      <c r="C108" s="180">
        <v>175</v>
      </c>
      <c r="D108" s="176">
        <v>162.05000000000001</v>
      </c>
      <c r="E108" s="169">
        <v>209.8</v>
      </c>
      <c r="F108" s="177">
        <v>174.65</v>
      </c>
      <c r="G108" s="178">
        <v>-35.150000000000006</v>
      </c>
      <c r="H108" s="172">
        <v>-0.16754051477597709</v>
      </c>
    </row>
    <row r="109" spans="2:8">
      <c r="B109" s="165">
        <v>41</v>
      </c>
      <c r="C109" s="180">
        <v>172.78</v>
      </c>
      <c r="D109" s="176">
        <v>163.53</v>
      </c>
      <c r="E109" s="169">
        <v>210.69</v>
      </c>
      <c r="F109" s="177">
        <v>174.32</v>
      </c>
      <c r="G109" s="178">
        <v>-36.370000000000005</v>
      </c>
      <c r="H109" s="172">
        <v>-0.1726232853956049</v>
      </c>
    </row>
    <row r="110" spans="2:8">
      <c r="B110" s="165">
        <v>42</v>
      </c>
      <c r="C110" s="180">
        <v>171.48</v>
      </c>
      <c r="D110" s="176">
        <v>161.56</v>
      </c>
      <c r="E110" s="169">
        <v>209.81</v>
      </c>
      <c r="F110" s="177">
        <v>174.16</v>
      </c>
      <c r="G110" s="178">
        <v>-35.650000000000006</v>
      </c>
      <c r="H110" s="172">
        <v>-0.16991563795815268</v>
      </c>
    </row>
    <row r="111" spans="2:8">
      <c r="B111" s="165">
        <v>43</v>
      </c>
      <c r="C111" s="180">
        <v>171.35</v>
      </c>
      <c r="D111" s="176">
        <v>161.59</v>
      </c>
      <c r="E111" s="169">
        <v>209.71</v>
      </c>
      <c r="F111" s="179">
        <v>174.26</v>
      </c>
      <c r="G111" s="178">
        <v>-35.450000000000017</v>
      </c>
      <c r="H111" s="172">
        <v>-0.16904296409327169</v>
      </c>
    </row>
    <row r="112" spans="2:8">
      <c r="B112" s="165">
        <v>44</v>
      </c>
      <c r="C112" s="180">
        <v>168.64</v>
      </c>
      <c r="D112" s="176">
        <v>160.84</v>
      </c>
      <c r="E112" s="169">
        <v>209.38</v>
      </c>
      <c r="F112" s="179">
        <v>173.88</v>
      </c>
      <c r="G112" s="178">
        <v>-35.5</v>
      </c>
      <c r="H112" s="173">
        <v>-0.16954818989397269</v>
      </c>
    </row>
    <row r="113" spans="2:8">
      <c r="B113" s="165">
        <v>45</v>
      </c>
      <c r="C113" s="180">
        <v>167.92</v>
      </c>
      <c r="D113" s="176">
        <v>160.96</v>
      </c>
      <c r="E113" s="169">
        <v>209.46</v>
      </c>
      <c r="F113" s="179">
        <v>173.41</v>
      </c>
      <c r="G113" s="178">
        <v>-36.050000000000011</v>
      </c>
      <c r="H113" s="172">
        <v>-0.17210923326649485</v>
      </c>
    </row>
    <row r="114" spans="2:8">
      <c r="B114" s="165">
        <v>46</v>
      </c>
      <c r="C114" s="180">
        <v>168.06</v>
      </c>
      <c r="D114" s="176">
        <v>161.15</v>
      </c>
      <c r="E114" s="169">
        <v>210.05</v>
      </c>
      <c r="F114" s="177">
        <v>163.62</v>
      </c>
      <c r="G114" s="178">
        <v>-46.430000000000007</v>
      </c>
      <c r="H114" s="172">
        <v>-0.22104260890264227</v>
      </c>
    </row>
    <row r="115" spans="2:8">
      <c r="B115" s="165">
        <v>47</v>
      </c>
      <c r="C115" s="180">
        <v>168.29</v>
      </c>
      <c r="D115" s="176">
        <v>160.69</v>
      </c>
      <c r="E115" s="169">
        <v>213.64</v>
      </c>
      <c r="F115" s="177">
        <v>162.18</v>
      </c>
      <c r="G115" s="178">
        <v>-51.45999999999998</v>
      </c>
      <c r="H115" s="172">
        <v>-0.24087249578730563</v>
      </c>
    </row>
    <row r="116" spans="2:8">
      <c r="B116" s="165">
        <v>48</v>
      </c>
      <c r="C116" s="180">
        <v>168.77</v>
      </c>
      <c r="D116" s="176">
        <v>160.69999999999999</v>
      </c>
      <c r="E116" s="169">
        <v>220.89</v>
      </c>
      <c r="F116" s="177">
        <v>153.11000000000001</v>
      </c>
      <c r="G116" s="178">
        <v>-67.779999999999973</v>
      </c>
      <c r="H116" s="172">
        <v>-0.30684956313097012</v>
      </c>
    </row>
    <row r="117" spans="2:8">
      <c r="B117" s="165">
        <v>49</v>
      </c>
      <c r="C117" s="180">
        <v>168.5</v>
      </c>
      <c r="D117" s="176">
        <v>160.25</v>
      </c>
      <c r="E117" s="169">
        <v>224.59</v>
      </c>
      <c r="F117" s="177">
        <v>154.15</v>
      </c>
      <c r="G117" s="178">
        <v>-70.44</v>
      </c>
      <c r="H117" s="172">
        <v>-0.31363818513736141</v>
      </c>
    </row>
    <row r="118" spans="2:8">
      <c r="B118" s="165">
        <v>50</v>
      </c>
      <c r="C118" s="180">
        <v>168.28</v>
      </c>
      <c r="D118" s="176">
        <v>160.74</v>
      </c>
      <c r="E118" s="169">
        <v>228.87</v>
      </c>
      <c r="F118" s="177">
        <v>152.74</v>
      </c>
      <c r="G118" s="178">
        <v>-76.13</v>
      </c>
      <c r="H118" s="172">
        <v>-0.33263424651548912</v>
      </c>
    </row>
    <row r="119" spans="2:8">
      <c r="B119" s="165">
        <v>51</v>
      </c>
      <c r="C119" s="180">
        <v>164.52</v>
      </c>
      <c r="D119" s="176">
        <v>162.12</v>
      </c>
      <c r="E119" s="169">
        <v>227</v>
      </c>
      <c r="F119" s="177">
        <v>152.03</v>
      </c>
      <c r="G119" s="178">
        <v>-74.97</v>
      </c>
      <c r="H119" s="172">
        <v>-0.33026431718061677</v>
      </c>
    </row>
    <row r="120" spans="2:8">
      <c r="B120" s="165">
        <v>52</v>
      </c>
      <c r="C120" s="180">
        <v>163.05000000000001</v>
      </c>
      <c r="D120" s="176">
        <v>161.93</v>
      </c>
      <c r="E120" s="169">
        <v>219.77</v>
      </c>
      <c r="F120" s="177">
        <v>153.44</v>
      </c>
      <c r="G120" s="178">
        <v>-66.330000000000013</v>
      </c>
      <c r="H120" s="172">
        <v>-0.30181553442235065</v>
      </c>
    </row>
    <row r="121" spans="2:8" ht="15.75" thickBot="1">
      <c r="B121" s="182">
        <v>53</v>
      </c>
      <c r="C121" s="186"/>
      <c r="D121" s="187"/>
      <c r="E121" s="174"/>
      <c r="F121" s="188">
        <v>152.99</v>
      </c>
      <c r="G121" s="189"/>
      <c r="H121" s="175"/>
    </row>
    <row r="122" spans="2:8">
      <c r="F122" s="38"/>
    </row>
    <row r="124" spans="2:8">
      <c r="B124" t="s">
        <v>77</v>
      </c>
    </row>
    <row r="126" spans="2:8">
      <c r="B126" s="3"/>
      <c r="C126" s="3"/>
    </row>
    <row r="150" spans="2:6">
      <c r="B150" s="57" t="s">
        <v>78</v>
      </c>
      <c r="C150" s="81"/>
      <c r="D150" s="81"/>
      <c r="E150" s="81"/>
      <c r="F150" s="81"/>
    </row>
    <row r="151" spans="2:6" ht="15.75" thickBot="1">
      <c r="B151" s="143"/>
      <c r="C151" s="81"/>
      <c r="D151" s="81"/>
      <c r="E151" s="81"/>
      <c r="F151" s="81"/>
    </row>
    <row r="152" spans="2:6" ht="30">
      <c r="B152" s="145" t="s">
        <v>52</v>
      </c>
      <c r="C152" s="145" t="s">
        <v>65</v>
      </c>
      <c r="D152" s="145" t="s">
        <v>65</v>
      </c>
      <c r="E152" s="145" t="s">
        <v>65</v>
      </c>
      <c r="F152" s="148" t="s">
        <v>65</v>
      </c>
    </row>
    <row r="153" spans="2:6" ht="15.75" thickBot="1">
      <c r="B153" s="146"/>
      <c r="C153" s="146" t="s">
        <v>66</v>
      </c>
      <c r="D153" s="146" t="s">
        <v>67</v>
      </c>
      <c r="E153" s="146" t="s">
        <v>68</v>
      </c>
      <c r="F153" s="149" t="s">
        <v>69</v>
      </c>
    </row>
    <row r="154" spans="2:6" ht="42.75" customHeight="1" thickBot="1">
      <c r="B154" s="147" t="s">
        <v>33</v>
      </c>
      <c r="C154" s="150">
        <v>179.41</v>
      </c>
      <c r="D154" s="150">
        <v>166.33</v>
      </c>
      <c r="E154" s="150">
        <v>194.56</v>
      </c>
      <c r="F154" s="152">
        <v>187.32616539077841</v>
      </c>
    </row>
  </sheetData>
  <conditionalFormatting sqref="AZ8">
    <cfRule type="cellIs" dxfId="43" priority="46" stopIfTrue="1" operator="lessThanOrEqual">
      <formula>0</formula>
    </cfRule>
  </conditionalFormatting>
  <conditionalFormatting sqref="AZ17:AZ47">
    <cfRule type="cellIs" dxfId="42" priority="45" stopIfTrue="1" operator="lessThan">
      <formula>0</formula>
    </cfRule>
  </conditionalFormatting>
  <conditionalFormatting sqref="AZ9:AZ16">
    <cfRule type="cellIs" dxfId="41" priority="44" stopIfTrue="1" operator="lessThan">
      <formula>0</formula>
    </cfRule>
  </conditionalFormatting>
  <conditionalFormatting sqref="G69">
    <cfRule type="cellIs" dxfId="40" priority="31" stopIfTrue="1" operator="lessThanOrEqual">
      <formula>0</formula>
    </cfRule>
  </conditionalFormatting>
  <conditionalFormatting sqref="H69:H115 H117:H120">
    <cfRule type="cellIs" dxfId="39" priority="29" stopIfTrue="1" operator="lessThan">
      <formula>0</formula>
    </cfRule>
  </conditionalFormatting>
  <conditionalFormatting sqref="E69:E71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69:F115 F117:F120">
    <cfRule type="cellIs" dxfId="36" priority="39" stopIfTrue="1" operator="lessThanOrEqual">
      <formula>0</formula>
    </cfRule>
  </conditionalFormatting>
  <conditionalFormatting sqref="E73:E120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E72">
    <cfRule type="cellIs" dxfId="33" priority="33" stopIfTrue="1" operator="greaterThanOrEqual">
      <formula>0</formula>
    </cfRule>
    <cfRule type="cellIs" dxfId="32" priority="34" stopIfTrue="1" operator="lessThan">
      <formula>0</formula>
    </cfRule>
  </conditionalFormatting>
  <conditionalFormatting sqref="G69:G115 G117:G120">
    <cfRule type="cellIs" dxfId="31" priority="32" stopIfTrue="1" operator="lessThan">
      <formula>0</formula>
    </cfRule>
  </conditionalFormatting>
  <conditionalFormatting sqref="G70:G115 G117:G120">
    <cfRule type="cellIs" dxfId="30" priority="30" stopIfTrue="1" operator="lessThanOrEqual">
      <formula>0</formula>
    </cfRule>
  </conditionalFormatting>
  <conditionalFormatting sqref="B87:C87 B80:C80">
    <cfRule type="cellIs" dxfId="29" priority="28" stopIfTrue="1" operator="lessThanOrEqual">
      <formula>0</formula>
    </cfRule>
  </conditionalFormatting>
  <conditionalFormatting sqref="F116">
    <cfRule type="cellIs" dxfId="28" priority="15" stopIfTrue="1" operator="lessThanOrEqual">
      <formula>0</formula>
    </cfRule>
  </conditionalFormatting>
  <conditionalFormatting sqref="G116">
    <cfRule type="cellIs" dxfId="27" priority="14" stopIfTrue="1" operator="lessThan">
      <formula>0</formula>
    </cfRule>
  </conditionalFormatting>
  <conditionalFormatting sqref="G116">
    <cfRule type="cellIs" dxfId="26" priority="13" stopIfTrue="1" operator="lessThanOrEqual">
      <formula>0</formula>
    </cfRule>
  </conditionalFormatting>
  <conditionalFormatting sqref="H116">
    <cfRule type="cellIs" dxfId="25" priority="12" stopIfTrue="1" operator="lessThan">
      <formula>0</formula>
    </cfRule>
  </conditionalFormatting>
  <conditionalFormatting sqref="H62:H65">
    <cfRule type="cellIs" dxfId="24" priority="10" stopIfTrue="1" operator="lessThan">
      <formula>0</formula>
    </cfRule>
  </conditionalFormatting>
  <conditionalFormatting sqref="H121">
    <cfRule type="cellIs" dxfId="23" priority="1" stopIfTrue="1" operator="lessThan">
      <formula>0</formula>
    </cfRule>
  </conditionalFormatting>
  <conditionalFormatting sqref="F121">
    <cfRule type="cellIs" dxfId="22" priority="6" stopIfTrue="1" operator="lessThanOrEqual">
      <formula>0</formula>
    </cfRule>
  </conditionalFormatting>
  <conditionalFormatting sqref="E121">
    <cfRule type="cellIs" dxfId="21" priority="4" stopIfTrue="1" operator="greaterThanOrEqual">
      <formula>0</formula>
    </cfRule>
    <cfRule type="cellIs" dxfId="20" priority="5" stopIfTrue="1" operator="lessThan">
      <formula>0</formula>
    </cfRule>
  </conditionalFormatting>
  <conditionalFormatting sqref="G121">
    <cfRule type="cellIs" dxfId="19" priority="3" stopIfTrue="1" operator="lessThan">
      <formula>0</formula>
    </cfRule>
  </conditionalFormatting>
  <conditionalFormatting sqref="G121">
    <cfRule type="cellIs" dxfId="18" priority="2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workbookViewId="0"/>
  </sheetViews>
  <sheetFormatPr defaultRowHeight="15"/>
  <cols>
    <col min="2" max="2" width="19.5703125" customWidth="1"/>
    <col min="3" max="3" width="26.28515625" customWidth="1"/>
    <col min="4" max="4" width="24.7109375" customWidth="1"/>
    <col min="5" max="5" width="23.42578125" customWidth="1"/>
    <col min="6" max="6" width="25.7109375" customWidth="1"/>
    <col min="7" max="7" width="24.5703125" customWidth="1"/>
  </cols>
  <sheetData>
    <row r="2" spans="1:7">
      <c r="B2" s="57" t="s">
        <v>79</v>
      </c>
      <c r="C2" s="3"/>
      <c r="D2" s="3"/>
      <c r="E2" s="3"/>
      <c r="F2" s="3"/>
    </row>
    <row r="3" spans="1:7" ht="15.75" thickBot="1"/>
    <row r="4" spans="1:7" ht="32.25" thickBot="1">
      <c r="A4" s="2"/>
      <c r="B4" s="210" t="s">
        <v>11</v>
      </c>
      <c r="C4" s="214" t="s">
        <v>12</v>
      </c>
      <c r="D4" s="215" t="s">
        <v>13</v>
      </c>
      <c r="E4" s="215" t="s">
        <v>14</v>
      </c>
      <c r="F4" s="216" t="s">
        <v>15</v>
      </c>
      <c r="G4" s="217" t="s">
        <v>16</v>
      </c>
    </row>
    <row r="5" spans="1:7">
      <c r="A5" s="81"/>
      <c r="B5" s="199">
        <v>1</v>
      </c>
      <c r="C5" s="200">
        <v>48762</v>
      </c>
      <c r="D5" s="201">
        <v>147387</v>
      </c>
      <c r="E5" s="201">
        <v>196149</v>
      </c>
      <c r="F5" s="201">
        <v>-49512</v>
      </c>
      <c r="G5" s="202">
        <v>-0.20154603294784279</v>
      </c>
    </row>
    <row r="6" spans="1:7">
      <c r="A6" s="2"/>
      <c r="B6" s="203">
        <v>2</v>
      </c>
      <c r="C6" s="74">
        <v>66488</v>
      </c>
      <c r="D6" s="204">
        <v>212512</v>
      </c>
      <c r="E6" s="204">
        <v>279000</v>
      </c>
      <c r="F6" s="204">
        <v>82851</v>
      </c>
      <c r="G6" s="205">
        <v>0.42238808252909776</v>
      </c>
    </row>
    <row r="7" spans="1:7">
      <c r="A7" s="2"/>
      <c r="B7" s="203">
        <v>3</v>
      </c>
      <c r="C7" s="74">
        <v>82614</v>
      </c>
      <c r="D7" s="204">
        <v>201188</v>
      </c>
      <c r="E7" s="204">
        <v>283802</v>
      </c>
      <c r="F7" s="204">
        <v>4802</v>
      </c>
      <c r="G7" s="205">
        <v>1.7211469534050172E-2</v>
      </c>
    </row>
    <row r="8" spans="1:7">
      <c r="A8" s="2"/>
      <c r="B8" s="203">
        <v>4</v>
      </c>
      <c r="C8" s="74">
        <v>69537</v>
      </c>
      <c r="D8" s="204">
        <v>187631</v>
      </c>
      <c r="E8" s="204">
        <v>257168</v>
      </c>
      <c r="F8" s="204">
        <v>-26634</v>
      </c>
      <c r="G8" s="205">
        <v>-9.3847118765900128E-2</v>
      </c>
    </row>
    <row r="9" spans="1:7">
      <c r="A9" s="2"/>
      <c r="B9" s="203">
        <v>5</v>
      </c>
      <c r="C9" s="74">
        <v>64151</v>
      </c>
      <c r="D9" s="204">
        <v>205328</v>
      </c>
      <c r="E9" s="204">
        <v>269479</v>
      </c>
      <c r="F9" s="204">
        <v>12311</v>
      </c>
      <c r="G9" s="205">
        <v>4.7871430349032629E-2</v>
      </c>
    </row>
    <row r="10" spans="1:7">
      <c r="A10" s="2"/>
      <c r="B10" s="203">
        <v>6</v>
      </c>
      <c r="C10" s="74">
        <v>67775</v>
      </c>
      <c r="D10" s="204">
        <v>194594</v>
      </c>
      <c r="E10" s="204">
        <v>262369</v>
      </c>
      <c r="F10" s="204">
        <v>-7110</v>
      </c>
      <c r="G10" s="205">
        <v>-2.6384245154538966E-2</v>
      </c>
    </row>
    <row r="11" spans="1:7">
      <c r="A11" s="2"/>
      <c r="B11" s="203">
        <v>7</v>
      </c>
      <c r="C11" s="74">
        <v>71617</v>
      </c>
      <c r="D11" s="204">
        <v>191685</v>
      </c>
      <c r="E11" s="204">
        <v>263302</v>
      </c>
      <c r="F11" s="204">
        <v>933</v>
      </c>
      <c r="G11" s="205">
        <v>3.5560603577404759E-3</v>
      </c>
    </row>
    <row r="12" spans="1:7">
      <c r="A12" s="2"/>
      <c r="B12" s="203">
        <v>8</v>
      </c>
      <c r="C12" s="74">
        <v>72437</v>
      </c>
      <c r="D12" s="204">
        <v>191628</v>
      </c>
      <c r="E12" s="204">
        <v>264065</v>
      </c>
      <c r="F12" s="204">
        <v>763</v>
      </c>
      <c r="G12" s="205">
        <v>2.8978131575150279E-3</v>
      </c>
    </row>
    <row r="13" spans="1:7">
      <c r="A13" s="2"/>
      <c r="B13" s="203">
        <v>9</v>
      </c>
      <c r="C13" s="74">
        <v>58643</v>
      </c>
      <c r="D13" s="204">
        <v>207392</v>
      </c>
      <c r="E13" s="204">
        <v>266035</v>
      </c>
      <c r="F13" s="204">
        <v>1970</v>
      </c>
      <c r="G13" s="205">
        <v>7.4602843996742774E-3</v>
      </c>
    </row>
    <row r="14" spans="1:7">
      <c r="A14" s="2"/>
      <c r="B14" s="203">
        <v>10</v>
      </c>
      <c r="C14" s="74">
        <v>72038</v>
      </c>
      <c r="D14" s="204">
        <v>199612</v>
      </c>
      <c r="E14" s="204">
        <v>271650</v>
      </c>
      <c r="F14" s="204">
        <v>5615</v>
      </c>
      <c r="G14" s="205">
        <v>2.1106245418835767E-2</v>
      </c>
    </row>
    <row r="15" spans="1:7">
      <c r="A15" s="2"/>
      <c r="B15" s="203">
        <v>11</v>
      </c>
      <c r="C15" s="74">
        <v>71431</v>
      </c>
      <c r="D15" s="204">
        <v>211919</v>
      </c>
      <c r="E15" s="204">
        <v>283350</v>
      </c>
      <c r="F15" s="204">
        <v>11700</v>
      </c>
      <c r="G15" s="205">
        <v>4.3070127001656466E-2</v>
      </c>
    </row>
    <row r="16" spans="1:7">
      <c r="A16" s="2"/>
      <c r="B16" s="203">
        <v>12</v>
      </c>
      <c r="C16" s="74">
        <v>71408</v>
      </c>
      <c r="D16" s="204">
        <v>196550</v>
      </c>
      <c r="E16" s="204">
        <v>267958</v>
      </c>
      <c r="F16" s="204">
        <v>-15392</v>
      </c>
      <c r="G16" s="205">
        <v>-5.4321510499382386E-2</v>
      </c>
    </row>
    <row r="17" spans="1:7">
      <c r="A17" s="2"/>
      <c r="B17" s="203">
        <v>13</v>
      </c>
      <c r="C17" s="74">
        <v>61273</v>
      </c>
      <c r="D17" s="204">
        <v>203833</v>
      </c>
      <c r="E17" s="204">
        <v>265106</v>
      </c>
      <c r="F17" s="204">
        <v>-2852</v>
      </c>
      <c r="G17" s="205">
        <v>-1.0643459049552551E-2</v>
      </c>
    </row>
    <row r="18" spans="1:7">
      <c r="A18" s="2"/>
      <c r="B18" s="203">
        <v>14</v>
      </c>
      <c r="C18" s="74">
        <v>47834</v>
      </c>
      <c r="D18" s="204">
        <v>201585</v>
      </c>
      <c r="E18" s="204">
        <v>249419</v>
      </c>
      <c r="F18" s="204">
        <v>-15687</v>
      </c>
      <c r="G18" s="205">
        <v>-5.9172557392137448E-2</v>
      </c>
    </row>
    <row r="19" spans="1:7">
      <c r="A19" s="2"/>
      <c r="B19" s="203">
        <v>15</v>
      </c>
      <c r="C19" s="74">
        <v>58713</v>
      </c>
      <c r="D19" s="204">
        <v>209155</v>
      </c>
      <c r="E19" s="204">
        <v>267868</v>
      </c>
      <c r="F19" s="204">
        <v>18449</v>
      </c>
      <c r="G19" s="205">
        <v>7.3967901402860248E-2</v>
      </c>
    </row>
    <row r="20" spans="1:7">
      <c r="A20" s="2"/>
      <c r="B20" s="203">
        <v>16</v>
      </c>
      <c r="C20" s="74">
        <v>51582</v>
      </c>
      <c r="D20" s="204">
        <v>182682</v>
      </c>
      <c r="E20" s="204">
        <v>234264</v>
      </c>
      <c r="F20" s="204">
        <v>-33604</v>
      </c>
      <c r="G20" s="205">
        <v>-0.12544984843281015</v>
      </c>
    </row>
    <row r="21" spans="1:7">
      <c r="A21" s="2"/>
      <c r="B21" s="203">
        <v>17</v>
      </c>
      <c r="C21" s="74">
        <v>65090</v>
      </c>
      <c r="D21" s="204">
        <v>211431</v>
      </c>
      <c r="E21" s="204">
        <v>276521</v>
      </c>
      <c r="F21" s="204">
        <v>42257</v>
      </c>
      <c r="G21" s="205">
        <v>0.18038196223064573</v>
      </c>
    </row>
    <row r="22" spans="1:7">
      <c r="A22" s="2"/>
      <c r="B22" s="203">
        <v>18</v>
      </c>
      <c r="C22" s="74">
        <v>53656</v>
      </c>
      <c r="D22" s="204">
        <v>192667</v>
      </c>
      <c r="E22" s="204">
        <v>246323</v>
      </c>
      <c r="F22" s="204">
        <v>-30198</v>
      </c>
      <c r="G22" s="205">
        <v>-0.10920689567880926</v>
      </c>
    </row>
    <row r="23" spans="1:7">
      <c r="A23" s="2"/>
      <c r="B23" s="203">
        <v>19</v>
      </c>
      <c r="C23" s="74">
        <v>56917</v>
      </c>
      <c r="D23" s="204">
        <v>219758</v>
      </c>
      <c r="E23" s="204">
        <v>276675</v>
      </c>
      <c r="F23" s="204">
        <v>30352</v>
      </c>
      <c r="G23" s="205">
        <v>0.12322032453323484</v>
      </c>
    </row>
    <row r="24" spans="1:7">
      <c r="A24" s="2"/>
      <c r="B24" s="203">
        <v>20</v>
      </c>
      <c r="C24" s="74">
        <v>67871</v>
      </c>
      <c r="D24" s="204">
        <v>219650</v>
      </c>
      <c r="E24" s="204">
        <v>287521</v>
      </c>
      <c r="F24" s="204">
        <v>10846</v>
      </c>
      <c r="G24" s="205">
        <v>3.9201228878648298E-2</v>
      </c>
    </row>
    <row r="25" spans="1:7">
      <c r="A25" s="2"/>
      <c r="B25" s="203">
        <v>21</v>
      </c>
      <c r="C25" s="74">
        <v>97276</v>
      </c>
      <c r="D25" s="204">
        <v>185539</v>
      </c>
      <c r="E25" s="204">
        <v>282815</v>
      </c>
      <c r="F25" s="204">
        <v>-4706</v>
      </c>
      <c r="G25" s="205">
        <v>-1.6367500113035227E-2</v>
      </c>
    </row>
    <row r="26" spans="1:7">
      <c r="A26" s="2"/>
      <c r="B26" s="203">
        <v>22</v>
      </c>
      <c r="C26" s="74">
        <v>67871</v>
      </c>
      <c r="D26" s="204">
        <v>206699</v>
      </c>
      <c r="E26" s="204">
        <v>274570</v>
      </c>
      <c r="F26" s="204">
        <v>-8245</v>
      </c>
      <c r="G26" s="205">
        <v>-2.9153333451195973E-2</v>
      </c>
    </row>
    <row r="27" spans="1:7">
      <c r="A27" s="2"/>
      <c r="B27" s="203">
        <v>23</v>
      </c>
      <c r="C27" s="74">
        <v>64722</v>
      </c>
      <c r="D27" s="204">
        <v>200992</v>
      </c>
      <c r="E27" s="204">
        <v>265714</v>
      </c>
      <c r="F27" s="204">
        <v>-8856</v>
      </c>
      <c r="G27" s="205">
        <v>-3.2254070000364177E-2</v>
      </c>
    </row>
    <row r="28" spans="1:7">
      <c r="A28" s="2"/>
      <c r="B28" s="203">
        <v>24</v>
      </c>
      <c r="C28" s="74">
        <v>71370</v>
      </c>
      <c r="D28" s="204">
        <v>208331</v>
      </c>
      <c r="E28" s="204">
        <v>279701</v>
      </c>
      <c r="F28" s="204">
        <v>13987</v>
      </c>
      <c r="G28" s="205">
        <v>5.2639303913230018E-2</v>
      </c>
    </row>
    <row r="29" spans="1:7">
      <c r="A29" s="2"/>
      <c r="B29" s="203">
        <v>25</v>
      </c>
      <c r="C29" s="74">
        <v>66524</v>
      </c>
      <c r="D29" s="204">
        <v>213854</v>
      </c>
      <c r="E29" s="204">
        <v>280378</v>
      </c>
      <c r="F29" s="204">
        <v>677</v>
      </c>
      <c r="G29" s="205">
        <v>2.4204418289530683E-3</v>
      </c>
    </row>
    <row r="30" spans="1:7">
      <c r="A30" s="2"/>
      <c r="B30" s="203">
        <v>26</v>
      </c>
      <c r="C30" s="74">
        <v>69287</v>
      </c>
      <c r="D30" s="204">
        <v>198112</v>
      </c>
      <c r="E30" s="204">
        <v>267399</v>
      </c>
      <c r="F30" s="204">
        <v>-12979</v>
      </c>
      <c r="G30" s="205">
        <v>-4.6291078472633362E-2</v>
      </c>
    </row>
    <row r="31" spans="1:7">
      <c r="A31" s="2"/>
      <c r="B31" s="203">
        <v>27</v>
      </c>
      <c r="C31" s="74">
        <v>77433</v>
      </c>
      <c r="D31" s="204">
        <v>205190</v>
      </c>
      <c r="E31" s="204">
        <v>282623</v>
      </c>
      <c r="F31" s="204">
        <v>15224</v>
      </c>
      <c r="G31" s="205">
        <v>5.693364597474182E-2</v>
      </c>
    </row>
    <row r="32" spans="1:7">
      <c r="A32" s="2"/>
      <c r="B32" s="203">
        <v>28</v>
      </c>
      <c r="C32" s="74">
        <v>75507</v>
      </c>
      <c r="D32" s="204">
        <v>212302</v>
      </c>
      <c r="E32" s="204">
        <v>287809</v>
      </c>
      <c r="F32" s="204">
        <v>5186</v>
      </c>
      <c r="G32" s="205">
        <v>1.834953276980289E-2</v>
      </c>
    </row>
    <row r="33" spans="1:7">
      <c r="A33" s="2"/>
      <c r="B33" s="203">
        <v>29</v>
      </c>
      <c r="C33" s="74">
        <v>81789</v>
      </c>
      <c r="D33" s="204">
        <v>198886</v>
      </c>
      <c r="E33" s="204">
        <v>280675</v>
      </c>
      <c r="F33" s="204">
        <v>-7134</v>
      </c>
      <c r="G33" s="205">
        <v>-2.4787272114492609E-2</v>
      </c>
    </row>
    <row r="34" spans="1:7">
      <c r="A34" s="2"/>
      <c r="B34" s="203">
        <v>30</v>
      </c>
      <c r="C34" s="74">
        <v>70529</v>
      </c>
      <c r="D34" s="204">
        <v>201750</v>
      </c>
      <c r="E34" s="204">
        <v>272279</v>
      </c>
      <c r="F34" s="204">
        <v>-8396</v>
      </c>
      <c r="G34" s="205">
        <v>-2.9913601140108659E-2</v>
      </c>
    </row>
    <row r="35" spans="1:7">
      <c r="A35" s="2"/>
      <c r="B35" s="203">
        <v>31</v>
      </c>
      <c r="C35" s="74">
        <v>79766</v>
      </c>
      <c r="D35" s="204">
        <v>208870</v>
      </c>
      <c r="E35" s="204">
        <v>288636</v>
      </c>
      <c r="F35" s="204">
        <v>16357</v>
      </c>
      <c r="G35" s="205">
        <v>6.0074408970210769E-2</v>
      </c>
    </row>
    <row r="36" spans="1:7">
      <c r="A36" s="2"/>
      <c r="B36" s="203">
        <v>32</v>
      </c>
      <c r="C36" s="74">
        <v>72100</v>
      </c>
      <c r="D36" s="204">
        <v>159190</v>
      </c>
      <c r="E36" s="204">
        <v>231290</v>
      </c>
      <c r="F36" s="204">
        <v>-57346</v>
      </c>
      <c r="G36" s="205">
        <v>-0.19867930542274703</v>
      </c>
    </row>
    <row r="37" spans="1:7">
      <c r="A37" s="2"/>
      <c r="B37" s="203">
        <v>33</v>
      </c>
      <c r="C37" s="74">
        <v>66110</v>
      </c>
      <c r="D37" s="204">
        <v>216968</v>
      </c>
      <c r="E37" s="204">
        <v>283078</v>
      </c>
      <c r="F37" s="204">
        <v>51788</v>
      </c>
      <c r="G37" s="205">
        <v>0.2239093778373471</v>
      </c>
    </row>
    <row r="38" spans="1:7">
      <c r="A38" s="2"/>
      <c r="B38" s="203">
        <v>34</v>
      </c>
      <c r="C38" s="74">
        <v>60558</v>
      </c>
      <c r="D38" s="204">
        <v>215695</v>
      </c>
      <c r="E38" s="204">
        <v>276253</v>
      </c>
      <c r="F38" s="204">
        <v>-6825</v>
      </c>
      <c r="G38" s="205">
        <v>-2.4109962625142201E-2</v>
      </c>
    </row>
    <row r="39" spans="1:7">
      <c r="A39" s="2"/>
      <c r="B39" s="203">
        <v>35</v>
      </c>
      <c r="C39" s="74">
        <v>65466</v>
      </c>
      <c r="D39" s="204">
        <v>215158</v>
      </c>
      <c r="E39" s="204">
        <v>280624</v>
      </c>
      <c r="F39" s="204">
        <v>4371</v>
      </c>
      <c r="G39" s="205">
        <v>1.5822452606849557E-2</v>
      </c>
    </row>
    <row r="40" spans="1:7">
      <c r="A40" s="2"/>
      <c r="B40" s="203">
        <v>36</v>
      </c>
      <c r="C40" s="74">
        <v>67061</v>
      </c>
      <c r="D40" s="204">
        <v>210292</v>
      </c>
      <c r="E40" s="204">
        <v>277353</v>
      </c>
      <c r="F40" s="204">
        <v>-3271</v>
      </c>
      <c r="G40" s="205">
        <v>-1.1656166258053435E-2</v>
      </c>
    </row>
    <row r="41" spans="1:7">
      <c r="A41" s="2"/>
      <c r="B41" s="203">
        <v>37</v>
      </c>
      <c r="C41" s="74">
        <v>49963</v>
      </c>
      <c r="D41" s="204">
        <v>223014</v>
      </c>
      <c r="E41" s="204">
        <v>272977</v>
      </c>
      <c r="F41" s="204">
        <v>-4376</v>
      </c>
      <c r="G41" s="205">
        <v>-1.5777727300588018E-2</v>
      </c>
    </row>
    <row r="42" spans="1:7">
      <c r="A42" s="2"/>
      <c r="B42" s="203">
        <v>38</v>
      </c>
      <c r="C42" s="74">
        <v>58547</v>
      </c>
      <c r="D42" s="204">
        <v>204841</v>
      </c>
      <c r="E42" s="204">
        <v>263388</v>
      </c>
      <c r="F42" s="204">
        <v>-9589</v>
      </c>
      <c r="G42" s="205">
        <v>-3.5127501584382603E-2</v>
      </c>
    </row>
    <row r="43" spans="1:7">
      <c r="A43" s="2"/>
      <c r="B43" s="203">
        <v>39</v>
      </c>
      <c r="C43" s="74">
        <v>60388</v>
      </c>
      <c r="D43" s="204">
        <v>215288</v>
      </c>
      <c r="E43" s="204">
        <v>275676</v>
      </c>
      <c r="F43" s="204">
        <v>12288</v>
      </c>
      <c r="G43" s="205">
        <v>4.6653606086837662E-2</v>
      </c>
    </row>
    <row r="44" spans="1:7">
      <c r="B44" s="203">
        <v>40</v>
      </c>
      <c r="C44" s="74">
        <v>54630</v>
      </c>
      <c r="D44" s="204">
        <v>219701</v>
      </c>
      <c r="E44" s="204">
        <f>C44+D44</f>
        <v>274331</v>
      </c>
      <c r="F44" s="204">
        <f t="shared" ref="F44" si="0">E44-E43</f>
        <v>-1345</v>
      </c>
      <c r="G44" s="205">
        <f t="shared" ref="G44" si="1">(E44/E43)-1</f>
        <v>-4.87891582872646E-3</v>
      </c>
    </row>
    <row r="45" spans="1:7">
      <c r="B45" s="203">
        <v>41</v>
      </c>
      <c r="C45" s="74">
        <v>66190</v>
      </c>
      <c r="D45" s="204">
        <v>213427</v>
      </c>
      <c r="E45" s="204">
        <v>279617</v>
      </c>
      <c r="F45" s="204">
        <v>5286</v>
      </c>
      <c r="G45" s="205">
        <v>1.926869365839079E-2</v>
      </c>
    </row>
    <row r="46" spans="1:7">
      <c r="B46" s="203">
        <v>42</v>
      </c>
      <c r="C46" s="74">
        <v>56849</v>
      </c>
      <c r="D46" s="204">
        <v>212584</v>
      </c>
      <c r="E46" s="204">
        <v>269433</v>
      </c>
      <c r="F46" s="204">
        <v>-10184</v>
      </c>
      <c r="G46" s="205">
        <v>-3.6421247635158083E-2</v>
      </c>
    </row>
    <row r="47" spans="1:7">
      <c r="B47" s="203">
        <v>43</v>
      </c>
      <c r="C47" s="74">
        <v>54420</v>
      </c>
      <c r="D47" s="204">
        <v>215784</v>
      </c>
      <c r="E47" s="204">
        <v>270204</v>
      </c>
      <c r="F47" s="204">
        <v>771</v>
      </c>
      <c r="G47" s="205">
        <v>2.8615648417231743E-3</v>
      </c>
    </row>
    <row r="48" spans="1:7">
      <c r="B48" s="203">
        <v>44</v>
      </c>
      <c r="C48" s="74">
        <v>70389</v>
      </c>
      <c r="D48" s="204">
        <v>189285</v>
      </c>
      <c r="E48" s="204">
        <v>259674</v>
      </c>
      <c r="F48" s="204">
        <v>-10530</v>
      </c>
      <c r="G48" s="205">
        <v>-3.8970555580228217E-2</v>
      </c>
    </row>
    <row r="49" spans="2:7">
      <c r="B49" s="203">
        <v>45</v>
      </c>
      <c r="C49" s="74">
        <v>63593</v>
      </c>
      <c r="D49" s="204">
        <v>213206</v>
      </c>
      <c r="E49" s="204">
        <v>276799</v>
      </c>
      <c r="F49" s="204">
        <v>17125</v>
      </c>
      <c r="G49" s="205">
        <v>6.5948073353512493E-2</v>
      </c>
    </row>
    <row r="50" spans="2:7">
      <c r="B50" s="203">
        <v>46</v>
      </c>
      <c r="C50" s="74">
        <v>70927</v>
      </c>
      <c r="D50" s="204">
        <v>187034</v>
      </c>
      <c r="E50" s="204">
        <v>257961</v>
      </c>
      <c r="F50" s="204">
        <v>-18838</v>
      </c>
      <c r="G50" s="205">
        <v>-6.8056604250737895E-2</v>
      </c>
    </row>
    <row r="51" spans="2:7">
      <c r="B51" s="203">
        <v>47</v>
      </c>
      <c r="C51" s="74">
        <v>76760</v>
      </c>
      <c r="D51" s="204">
        <v>191242</v>
      </c>
      <c r="E51" s="204">
        <v>268002</v>
      </c>
      <c r="F51" s="204">
        <v>10041</v>
      </c>
      <c r="G51" s="205">
        <v>3.8924488585483807E-2</v>
      </c>
    </row>
    <row r="52" spans="2:7">
      <c r="B52" s="203">
        <v>48</v>
      </c>
      <c r="C52" s="74">
        <v>92069</v>
      </c>
      <c r="D52" s="204">
        <v>228853</v>
      </c>
      <c r="E52" s="204">
        <v>320922</v>
      </c>
      <c r="F52" s="204">
        <v>52920</v>
      </c>
      <c r="G52" s="205">
        <v>0.19746121297602248</v>
      </c>
    </row>
    <row r="53" spans="2:7">
      <c r="B53" s="203">
        <v>49</v>
      </c>
      <c r="C53" s="74">
        <v>98232</v>
      </c>
      <c r="D53" s="204">
        <v>222368</v>
      </c>
      <c r="E53" s="204">
        <f>C53+D53</f>
        <v>320600</v>
      </c>
      <c r="F53" s="204">
        <f t="shared" ref="F53" si="2">E53-E52</f>
        <v>-322</v>
      </c>
      <c r="G53" s="205">
        <f t="shared" ref="G53" si="3">(E53/E52)-1</f>
        <v>-1.0033590716747032E-3</v>
      </c>
    </row>
    <row r="54" spans="2:7">
      <c r="B54" s="203">
        <v>50</v>
      </c>
      <c r="C54" s="74">
        <v>87000</v>
      </c>
      <c r="D54" s="204">
        <v>234065</v>
      </c>
      <c r="E54" s="204">
        <v>321065</v>
      </c>
      <c r="F54" s="204">
        <v>465</v>
      </c>
      <c r="G54" s="205">
        <v>1.4504054897068741E-3</v>
      </c>
    </row>
    <row r="55" spans="2:7">
      <c r="B55" s="203">
        <v>51</v>
      </c>
      <c r="C55" s="74">
        <v>88522</v>
      </c>
      <c r="D55" s="204">
        <v>225649</v>
      </c>
      <c r="E55" s="204">
        <v>314171</v>
      </c>
      <c r="F55" s="204">
        <v>-6894</v>
      </c>
      <c r="G55" s="205">
        <v>-2.1472287543020885E-2</v>
      </c>
    </row>
    <row r="56" spans="2:7">
      <c r="B56" s="203">
        <v>52</v>
      </c>
      <c r="C56" s="74">
        <v>85982</v>
      </c>
      <c r="D56" s="204">
        <v>228613</v>
      </c>
      <c r="E56" s="204">
        <v>314595</v>
      </c>
      <c r="F56" s="204">
        <v>424</v>
      </c>
      <c r="G56" s="205">
        <v>1.3495835070709283E-3</v>
      </c>
    </row>
    <row r="57" spans="2:7" ht="15.75" thickBot="1">
      <c r="B57" s="206">
        <v>53</v>
      </c>
      <c r="C57" s="207">
        <v>62086</v>
      </c>
      <c r="D57" s="208">
        <v>186565</v>
      </c>
      <c r="E57" s="208">
        <v>248651</v>
      </c>
      <c r="F57" s="208">
        <v>-65944</v>
      </c>
      <c r="G57" s="209">
        <v>-0.20961553743702221</v>
      </c>
    </row>
    <row r="58" spans="2:7" ht="16.5" thickBot="1">
      <c r="B58" s="211" t="s">
        <v>80</v>
      </c>
      <c r="C58" s="212">
        <f>SUM(C5:C57)</f>
        <v>3629753</v>
      </c>
      <c r="D58" s="212">
        <f>SUM(D5:D57)</f>
        <v>10857534</v>
      </c>
      <c r="E58" s="213">
        <f>SUM(E5:E57)</f>
        <v>14487287</v>
      </c>
    </row>
  </sheetData>
  <conditionalFormatting sqref="G5:G12">
    <cfRule type="cellIs" dxfId="17" priority="16" stopIfTrue="1" operator="lessThan">
      <formula>0</formula>
    </cfRule>
  </conditionalFormatting>
  <conditionalFormatting sqref="G13">
    <cfRule type="cellIs" dxfId="16" priority="18" stopIfTrue="1" operator="lessThan">
      <formula>0</formula>
    </cfRule>
  </conditionalFormatting>
  <conditionalFormatting sqref="G4">
    <cfRule type="cellIs" dxfId="15" priority="19" stopIfTrue="1" operator="lessThanOrEqual">
      <formula>0</formula>
    </cfRule>
  </conditionalFormatting>
  <conditionalFormatting sqref="G14:G43">
    <cfRule type="cellIs" dxfId="14" priority="17" stopIfTrue="1" operator="lessThan">
      <formula>0</formula>
    </cfRule>
  </conditionalFormatting>
  <conditionalFormatting sqref="G44">
    <cfRule type="cellIs" dxfId="13" priority="15" stopIfTrue="1" operator="lessThan">
      <formula>0</formula>
    </cfRule>
  </conditionalFormatting>
  <conditionalFormatting sqref="G45">
    <cfRule type="cellIs" dxfId="12" priority="14" stopIfTrue="1" operator="lessThan">
      <formula>0</formula>
    </cfRule>
  </conditionalFormatting>
  <conditionalFormatting sqref="G46">
    <cfRule type="cellIs" dxfId="11" priority="13" stopIfTrue="1" operator="lessThan">
      <formula>0</formula>
    </cfRule>
  </conditionalFormatting>
  <conditionalFormatting sqref="G47">
    <cfRule type="cellIs" dxfId="10" priority="12" stopIfTrue="1" operator="lessThan">
      <formula>0</formula>
    </cfRule>
  </conditionalFormatting>
  <conditionalFormatting sqref="G48">
    <cfRule type="cellIs" dxfId="9" priority="11" stopIfTrue="1" operator="lessThan">
      <formula>0</formula>
    </cfRule>
  </conditionalFormatting>
  <conditionalFormatting sqref="G49">
    <cfRule type="cellIs" dxfId="8" priority="10" stopIfTrue="1" operator="lessThan">
      <formula>0</formula>
    </cfRule>
  </conditionalFormatting>
  <conditionalFormatting sqref="G50">
    <cfRule type="cellIs" dxfId="7" priority="9" stopIfTrue="1" operator="lessThan">
      <formula>0</formula>
    </cfRule>
  </conditionalFormatting>
  <conditionalFormatting sqref="G51">
    <cfRule type="cellIs" dxfId="6" priority="8" stopIfTrue="1" operator="lessThan">
      <formula>0</formula>
    </cfRule>
  </conditionalFormatting>
  <conditionalFormatting sqref="G52">
    <cfRule type="cellIs" dxfId="5" priority="7" stopIfTrue="1" operator="lessThan">
      <formula>0</formula>
    </cfRule>
  </conditionalFormatting>
  <conditionalFormatting sqref="G53">
    <cfRule type="cellIs" dxfId="4" priority="5" stopIfTrue="1" operator="lessThan">
      <formula>0</formula>
    </cfRule>
  </conditionalFormatting>
  <conditionalFormatting sqref="G54">
    <cfRule type="cellIs" dxfId="3" priority="4" stopIfTrue="1" operator="lessThan">
      <formula>0</formula>
    </cfRule>
  </conditionalFormatting>
  <conditionalFormatting sqref="G55">
    <cfRule type="cellIs" dxfId="2" priority="3" stopIfTrue="1" operator="lessThan">
      <formula>0</formula>
    </cfRule>
  </conditionalFormatting>
  <conditionalFormatting sqref="G56">
    <cfRule type="cellIs" dxfId="1" priority="2" stopIfTrue="1" operator="lessThan">
      <formula>0</formula>
    </cfRule>
  </conditionalFormatting>
  <conditionalFormatting sqref="G5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workbookViewId="0"/>
  </sheetViews>
  <sheetFormatPr defaultRowHeight="15"/>
  <cols>
    <col min="1" max="1" width="12.85546875" customWidth="1"/>
    <col min="2" max="2" width="22.28515625" customWidth="1"/>
    <col min="3" max="3" width="13.140625" customWidth="1"/>
    <col min="4" max="4" width="14.85546875" customWidth="1"/>
    <col min="5" max="5" width="12.5703125" customWidth="1"/>
    <col min="6" max="6" width="15.5703125" customWidth="1"/>
    <col min="7" max="7" width="14.5703125" customWidth="1"/>
    <col min="8" max="8" width="13.7109375" customWidth="1"/>
    <col min="9" max="9" width="14.28515625" customWidth="1"/>
    <col min="10" max="10" width="10.85546875" customWidth="1"/>
    <col min="11" max="11" width="15" customWidth="1"/>
    <col min="12" max="12" width="12.28515625" customWidth="1"/>
    <col min="13" max="13" width="15.140625" customWidth="1"/>
    <col min="14" max="14" width="14.5703125" customWidth="1"/>
  </cols>
  <sheetData>
    <row r="1" spans="2:14">
      <c r="B1" s="81"/>
    </row>
    <row r="2" spans="2:14">
      <c r="B2" s="57" t="s">
        <v>120</v>
      </c>
    </row>
    <row r="3" spans="2:14" s="81" customFormat="1" ht="15.75" thickBot="1">
      <c r="B3" s="57"/>
    </row>
    <row r="4" spans="2:14" ht="15.75">
      <c r="B4" s="81"/>
      <c r="C4" s="238" t="s">
        <v>105</v>
      </c>
      <c r="D4" s="239" t="s">
        <v>106</v>
      </c>
      <c r="E4" s="239" t="s">
        <v>107</v>
      </c>
      <c r="F4" s="239" t="s">
        <v>108</v>
      </c>
      <c r="G4" s="239" t="s">
        <v>109</v>
      </c>
      <c r="H4" s="239" t="s">
        <v>110</v>
      </c>
      <c r="I4" s="239" t="s">
        <v>111</v>
      </c>
      <c r="J4" s="239" t="s">
        <v>112</v>
      </c>
      <c r="K4" s="239" t="s">
        <v>113</v>
      </c>
      <c r="L4" s="239" t="s">
        <v>114</v>
      </c>
      <c r="M4" s="239" t="s">
        <v>115</v>
      </c>
      <c r="N4" s="240" t="s">
        <v>116</v>
      </c>
    </row>
    <row r="5" spans="2:14" ht="15.75" thickBot="1">
      <c r="B5" s="81"/>
      <c r="C5" s="241"/>
      <c r="D5" s="88"/>
      <c r="E5" s="88"/>
      <c r="F5" s="88"/>
      <c r="G5" s="88"/>
      <c r="H5" s="88"/>
      <c r="I5" s="88"/>
      <c r="J5" s="88"/>
      <c r="K5" s="88"/>
      <c r="L5" s="88"/>
      <c r="M5" s="88"/>
      <c r="N5" s="242"/>
    </row>
    <row r="6" spans="2:14" ht="15.75">
      <c r="B6" s="233" t="s">
        <v>81</v>
      </c>
      <c r="C6" s="243">
        <v>164.96</v>
      </c>
      <c r="D6" s="227">
        <v>166.57</v>
      </c>
      <c r="E6" s="227">
        <v>174.23</v>
      </c>
      <c r="F6" s="227">
        <v>160.22</v>
      </c>
      <c r="G6" s="227">
        <v>138.28</v>
      </c>
      <c r="H6" s="227">
        <v>144.13999999999999</v>
      </c>
      <c r="I6" s="227">
        <v>128.46</v>
      </c>
      <c r="J6" s="227">
        <v>125.47</v>
      </c>
      <c r="K6" s="227">
        <v>124.83</v>
      </c>
      <c r="L6" s="227">
        <v>114.48</v>
      </c>
      <c r="M6" s="227">
        <v>107.59</v>
      </c>
      <c r="N6" s="228">
        <v>95.53</v>
      </c>
    </row>
    <row r="7" spans="2:14" ht="15.75">
      <c r="B7" s="234" t="s">
        <v>118</v>
      </c>
      <c r="C7" s="244">
        <v>194.51</v>
      </c>
      <c r="D7" s="40">
        <v>189.81</v>
      </c>
      <c r="E7" s="40">
        <v>187.11</v>
      </c>
      <c r="F7" s="40">
        <v>177.85</v>
      </c>
      <c r="G7" s="40">
        <v>159.09</v>
      </c>
      <c r="H7" s="40">
        <v>159.65</v>
      </c>
      <c r="I7" s="40">
        <v>150.63</v>
      </c>
      <c r="J7" s="40">
        <v>149.05000000000001</v>
      </c>
      <c r="K7" s="40">
        <v>140.9</v>
      </c>
      <c r="L7" s="40">
        <v>133.51</v>
      </c>
      <c r="M7" s="40">
        <v>135.31</v>
      </c>
      <c r="N7" s="229">
        <v>130.91</v>
      </c>
    </row>
    <row r="8" spans="2:14" ht="15.75">
      <c r="B8" s="235" t="s">
        <v>83</v>
      </c>
      <c r="C8" s="244">
        <v>203.33</v>
      </c>
      <c r="D8" s="40">
        <v>209.21</v>
      </c>
      <c r="E8" s="40">
        <v>210.91</v>
      </c>
      <c r="F8" s="40">
        <v>203.34</v>
      </c>
      <c r="G8" s="40">
        <v>186.81</v>
      </c>
      <c r="H8" s="40">
        <v>173.03</v>
      </c>
      <c r="I8" s="40">
        <v>165.21</v>
      </c>
      <c r="J8" s="40">
        <v>164.33</v>
      </c>
      <c r="K8" s="40">
        <v>164.67</v>
      </c>
      <c r="L8" s="40">
        <v>161.07</v>
      </c>
      <c r="M8" s="40">
        <v>155.87</v>
      </c>
      <c r="N8" s="229">
        <v>149.22999999999999</v>
      </c>
    </row>
    <row r="9" spans="2:14" ht="15.75">
      <c r="B9" s="235" t="s">
        <v>84</v>
      </c>
      <c r="C9" s="244">
        <v>195.86</v>
      </c>
      <c r="D9" s="40">
        <v>200.29</v>
      </c>
      <c r="E9" s="40">
        <v>204.66</v>
      </c>
      <c r="F9" s="40">
        <v>192.14</v>
      </c>
      <c r="G9" s="40">
        <v>173.61</v>
      </c>
      <c r="H9" s="40">
        <v>174.81</v>
      </c>
      <c r="I9" s="40">
        <v>159.26</v>
      </c>
      <c r="J9" s="40">
        <v>155.32</v>
      </c>
      <c r="K9" s="40">
        <v>143.30000000000001</v>
      </c>
      <c r="L9" s="40">
        <v>134.27000000000001</v>
      </c>
      <c r="M9" s="40">
        <v>130.72</v>
      </c>
      <c r="N9" s="229">
        <v>126.16</v>
      </c>
    </row>
    <row r="10" spans="2:14" ht="15.75">
      <c r="B10" s="235" t="s">
        <v>85</v>
      </c>
      <c r="C10" s="244">
        <v>183.84</v>
      </c>
      <c r="D10" s="40">
        <v>178.59</v>
      </c>
      <c r="E10" s="40">
        <v>178.75</v>
      </c>
      <c r="F10" s="40">
        <v>180.23</v>
      </c>
      <c r="G10" s="40">
        <v>175.58</v>
      </c>
      <c r="H10" s="40">
        <v>166.78</v>
      </c>
      <c r="I10" s="40">
        <v>162.02000000000001</v>
      </c>
      <c r="J10" s="40">
        <v>157.29</v>
      </c>
      <c r="K10" s="40">
        <v>153.75</v>
      </c>
      <c r="L10" s="40">
        <v>148.91999999999999</v>
      </c>
      <c r="M10" s="40">
        <v>147.04</v>
      </c>
      <c r="N10" s="229" t="s">
        <v>32</v>
      </c>
    </row>
    <row r="11" spans="2:14" ht="15.75">
      <c r="B11" s="235" t="s">
        <v>90</v>
      </c>
      <c r="C11" s="244">
        <v>191.09</v>
      </c>
      <c r="D11" s="40">
        <v>191.45</v>
      </c>
      <c r="E11" s="40">
        <v>185.05</v>
      </c>
      <c r="F11" s="40">
        <v>179.45</v>
      </c>
      <c r="G11" s="40">
        <v>171.17</v>
      </c>
      <c r="H11" s="40">
        <v>162.80000000000001</v>
      </c>
      <c r="I11" s="40">
        <v>163.22</v>
      </c>
      <c r="J11" s="40">
        <v>162.29</v>
      </c>
      <c r="K11" s="40">
        <v>159.6</v>
      </c>
      <c r="L11" s="40">
        <v>159.91999999999999</v>
      </c>
      <c r="M11" s="40">
        <v>158.32</v>
      </c>
      <c r="N11" s="229">
        <v>156.07</v>
      </c>
    </row>
    <row r="12" spans="2:14" ht="15.75">
      <c r="B12" s="236" t="s">
        <v>86</v>
      </c>
      <c r="C12" s="244">
        <v>215.25</v>
      </c>
      <c r="D12" s="40">
        <v>207.65</v>
      </c>
      <c r="E12" s="40">
        <v>210.31</v>
      </c>
      <c r="F12" s="40">
        <v>198.99</v>
      </c>
      <c r="G12" s="40">
        <v>180.29</v>
      </c>
      <c r="H12" s="40">
        <v>175.81</v>
      </c>
      <c r="I12" s="40">
        <v>174.21</v>
      </c>
      <c r="J12" s="40">
        <v>175.07</v>
      </c>
      <c r="K12" s="40">
        <v>171.62</v>
      </c>
      <c r="L12" s="40">
        <v>167.51</v>
      </c>
      <c r="M12" s="40">
        <v>157.85</v>
      </c>
      <c r="N12" s="229">
        <v>154.88999999999999</v>
      </c>
    </row>
    <row r="13" spans="2:14" ht="15.75">
      <c r="B13" s="235" t="s">
        <v>87</v>
      </c>
      <c r="C13" s="244">
        <v>182.98</v>
      </c>
      <c r="D13" s="40">
        <v>180.76</v>
      </c>
      <c r="E13" s="40">
        <v>191.63</v>
      </c>
      <c r="F13" s="40">
        <v>183.67</v>
      </c>
      <c r="G13" s="40">
        <v>164.58</v>
      </c>
      <c r="H13" s="40">
        <v>165.81</v>
      </c>
      <c r="I13" s="40">
        <v>168.58</v>
      </c>
      <c r="J13" s="40">
        <v>165.83</v>
      </c>
      <c r="K13" s="40">
        <v>165.46</v>
      </c>
      <c r="L13" s="40">
        <v>165.5</v>
      </c>
      <c r="M13" s="40">
        <v>156.65</v>
      </c>
      <c r="N13" s="229">
        <v>142.88999999999999</v>
      </c>
    </row>
    <row r="14" spans="2:14" ht="15.75">
      <c r="B14" s="235" t="s">
        <v>88</v>
      </c>
      <c r="C14" s="244">
        <v>177.52</v>
      </c>
      <c r="D14" s="40">
        <v>167</v>
      </c>
      <c r="E14" s="40">
        <v>174.06</v>
      </c>
      <c r="F14" s="40">
        <v>171.93</v>
      </c>
      <c r="G14" s="40">
        <v>159.52000000000001</v>
      </c>
      <c r="H14" s="40">
        <v>154.22999999999999</v>
      </c>
      <c r="I14" s="40">
        <v>152.52000000000001</v>
      </c>
      <c r="J14" s="40">
        <v>150.32</v>
      </c>
      <c r="K14" s="40">
        <v>157.16999999999999</v>
      </c>
      <c r="L14" s="40">
        <v>156.94</v>
      </c>
      <c r="M14" s="40">
        <v>151.13</v>
      </c>
      <c r="N14" s="229">
        <v>140.81</v>
      </c>
    </row>
    <row r="15" spans="2:14" ht="15.75">
      <c r="B15" s="235" t="s">
        <v>89</v>
      </c>
      <c r="C15" s="244">
        <v>187.38</v>
      </c>
      <c r="D15" s="40">
        <v>181.99</v>
      </c>
      <c r="E15" s="40">
        <v>190.93</v>
      </c>
      <c r="F15" s="40">
        <v>179.22</v>
      </c>
      <c r="G15" s="40">
        <v>172.78</v>
      </c>
      <c r="H15" s="40">
        <v>174.12</v>
      </c>
      <c r="I15" s="40">
        <v>171.69</v>
      </c>
      <c r="J15" s="40">
        <v>171.41</v>
      </c>
      <c r="K15" s="40">
        <v>157.29</v>
      </c>
      <c r="L15" s="40">
        <v>143.85</v>
      </c>
      <c r="M15" s="40">
        <v>136.35</v>
      </c>
      <c r="N15" s="229">
        <v>130.72999999999999</v>
      </c>
    </row>
    <row r="16" spans="2:14" ht="15.75">
      <c r="B16" s="234" t="s">
        <v>92</v>
      </c>
      <c r="C16" s="245">
        <v>191.73</v>
      </c>
      <c r="D16" s="41">
        <v>184.93</v>
      </c>
      <c r="E16" s="41">
        <v>191.37</v>
      </c>
      <c r="F16" s="41">
        <v>182.61</v>
      </c>
      <c r="G16" s="41">
        <v>152.34</v>
      </c>
      <c r="H16" s="41">
        <v>154.59</v>
      </c>
      <c r="I16" s="41">
        <v>143.34</v>
      </c>
      <c r="J16" s="41">
        <v>136.59</v>
      </c>
      <c r="K16" s="41">
        <v>143.06</v>
      </c>
      <c r="L16" s="41">
        <v>130.19999999999999</v>
      </c>
      <c r="M16" s="41">
        <v>113.59</v>
      </c>
      <c r="N16" s="230">
        <v>113.27</v>
      </c>
    </row>
    <row r="17" spans="2:14" ht="15.75">
      <c r="B17" s="235" t="s">
        <v>93</v>
      </c>
      <c r="C17" s="245">
        <v>193.47</v>
      </c>
      <c r="D17" s="41">
        <v>189.6</v>
      </c>
      <c r="E17" s="41">
        <v>198.58</v>
      </c>
      <c r="F17" s="41">
        <v>187.76</v>
      </c>
      <c r="G17" s="41">
        <v>152.37</v>
      </c>
      <c r="H17" s="41">
        <v>156.99</v>
      </c>
      <c r="I17" s="41">
        <v>141.19999999999999</v>
      </c>
      <c r="J17" s="41">
        <v>140.77000000000001</v>
      </c>
      <c r="K17" s="41">
        <v>145.07</v>
      </c>
      <c r="L17" s="41">
        <v>128.1</v>
      </c>
      <c r="M17" s="41">
        <v>112.47</v>
      </c>
      <c r="N17" s="230">
        <v>113.78</v>
      </c>
    </row>
    <row r="18" spans="2:14" ht="15.75">
      <c r="B18" s="235" t="s">
        <v>94</v>
      </c>
      <c r="C18" s="245">
        <v>198.17</v>
      </c>
      <c r="D18" s="41">
        <v>197.79</v>
      </c>
      <c r="E18" s="41">
        <v>203.82</v>
      </c>
      <c r="F18" s="41">
        <v>188.36</v>
      </c>
      <c r="G18" s="41">
        <v>163.88</v>
      </c>
      <c r="H18" s="41">
        <v>165.71</v>
      </c>
      <c r="I18" s="41">
        <v>153.07</v>
      </c>
      <c r="J18" s="41">
        <v>155.25</v>
      </c>
      <c r="K18" s="41">
        <v>144.77000000000001</v>
      </c>
      <c r="L18" s="41">
        <v>137.76</v>
      </c>
      <c r="M18" s="41">
        <v>135.81</v>
      </c>
      <c r="N18" s="230">
        <v>129.82</v>
      </c>
    </row>
    <row r="19" spans="2:14" ht="15.75">
      <c r="B19" s="235" t="s">
        <v>96</v>
      </c>
      <c r="C19" s="245">
        <v>172.95</v>
      </c>
      <c r="D19" s="41">
        <v>174.07</v>
      </c>
      <c r="E19" s="41">
        <v>179.38</v>
      </c>
      <c r="F19" s="41">
        <v>168.4</v>
      </c>
      <c r="G19" s="41">
        <v>145.75</v>
      </c>
      <c r="H19" s="41">
        <v>144.37</v>
      </c>
      <c r="I19" s="41">
        <v>130.94</v>
      </c>
      <c r="J19" s="41">
        <v>130.38</v>
      </c>
      <c r="K19" s="41">
        <v>131.02000000000001</v>
      </c>
      <c r="L19" s="41">
        <v>130.09</v>
      </c>
      <c r="M19" s="41">
        <v>123.34</v>
      </c>
      <c r="N19" s="230">
        <v>116.31</v>
      </c>
    </row>
    <row r="20" spans="2:14" ht="15.75">
      <c r="B20" s="235" t="s">
        <v>97</v>
      </c>
      <c r="C20" s="245">
        <v>201.25</v>
      </c>
      <c r="D20" s="41">
        <v>204.16</v>
      </c>
      <c r="E20" s="41">
        <v>210.85</v>
      </c>
      <c r="F20" s="41">
        <v>199.01</v>
      </c>
      <c r="G20" s="41">
        <v>176.48</v>
      </c>
      <c r="H20" s="41">
        <v>180.22</v>
      </c>
      <c r="I20" s="41">
        <v>171.55</v>
      </c>
      <c r="J20" s="41">
        <v>172.05</v>
      </c>
      <c r="K20" s="41">
        <v>170.59</v>
      </c>
      <c r="L20" s="41">
        <v>165.37</v>
      </c>
      <c r="M20" s="41">
        <v>155.41999999999999</v>
      </c>
      <c r="N20" s="230">
        <v>148.03</v>
      </c>
    </row>
    <row r="21" spans="2:14" ht="15.75">
      <c r="B21" s="235" t="s">
        <v>98</v>
      </c>
      <c r="C21" s="245">
        <v>185.65</v>
      </c>
      <c r="D21" s="41">
        <v>192.85</v>
      </c>
      <c r="E21" s="41">
        <v>190.79</v>
      </c>
      <c r="F21" s="41">
        <v>175.95</v>
      </c>
      <c r="G21" s="41">
        <v>154.22999999999999</v>
      </c>
      <c r="H21" s="41">
        <v>164.58</v>
      </c>
      <c r="I21" s="41">
        <v>146.44999999999999</v>
      </c>
      <c r="J21" s="41">
        <v>148.47999999999999</v>
      </c>
      <c r="K21" s="41">
        <v>138.80000000000001</v>
      </c>
      <c r="L21" s="41">
        <v>129.96</v>
      </c>
      <c r="M21" s="41">
        <v>122.36</v>
      </c>
      <c r="N21" s="230">
        <v>115.44</v>
      </c>
    </row>
    <row r="22" spans="2:14" ht="15.75">
      <c r="B22" s="234" t="s">
        <v>99</v>
      </c>
      <c r="C22" s="245">
        <v>202.06</v>
      </c>
      <c r="D22" s="41">
        <v>197.97</v>
      </c>
      <c r="E22" s="41">
        <v>206.52</v>
      </c>
      <c r="F22" s="41">
        <v>195.53</v>
      </c>
      <c r="G22" s="41">
        <v>168.97</v>
      </c>
      <c r="H22" s="41">
        <v>166.63</v>
      </c>
      <c r="I22" s="41">
        <v>171.23</v>
      </c>
      <c r="J22" s="41">
        <v>169.29</v>
      </c>
      <c r="K22" s="41">
        <v>171.4</v>
      </c>
      <c r="L22" s="41">
        <v>172</v>
      </c>
      <c r="M22" s="41">
        <v>164.33</v>
      </c>
      <c r="N22" s="230">
        <v>148.19</v>
      </c>
    </row>
    <row r="23" spans="2:14" ht="15.75">
      <c r="B23" s="235" t="s">
        <v>100</v>
      </c>
      <c r="C23" s="244">
        <v>210.77</v>
      </c>
      <c r="D23" s="40">
        <v>186.23</v>
      </c>
      <c r="E23" s="40">
        <v>197.65</v>
      </c>
      <c r="F23" s="40">
        <v>191.45</v>
      </c>
      <c r="G23" s="40">
        <v>154.31</v>
      </c>
      <c r="H23" s="40">
        <v>154.69999999999999</v>
      </c>
      <c r="I23" s="40">
        <v>148.36000000000001</v>
      </c>
      <c r="J23" s="40">
        <v>154.6</v>
      </c>
      <c r="K23" s="40">
        <v>150.38999999999999</v>
      </c>
      <c r="L23" s="40">
        <v>146.80000000000001</v>
      </c>
      <c r="M23" s="40">
        <v>140.02000000000001</v>
      </c>
      <c r="N23" s="229">
        <v>150.11000000000001</v>
      </c>
    </row>
    <row r="24" spans="2:14" ht="15.75">
      <c r="B24" s="235" t="s">
        <v>101</v>
      </c>
      <c r="C24" s="244">
        <v>212.1</v>
      </c>
      <c r="D24" s="40">
        <v>212.89</v>
      </c>
      <c r="E24" s="40">
        <v>221.42</v>
      </c>
      <c r="F24" s="40">
        <v>208.51</v>
      </c>
      <c r="G24" s="40">
        <v>184.51</v>
      </c>
      <c r="H24" s="40">
        <v>187.51</v>
      </c>
      <c r="I24" s="40">
        <v>179.86</v>
      </c>
      <c r="J24" s="40">
        <v>180.4</v>
      </c>
      <c r="K24" s="40">
        <v>179.9</v>
      </c>
      <c r="L24" s="40">
        <v>174.23</v>
      </c>
      <c r="M24" s="40">
        <v>159.80000000000001</v>
      </c>
      <c r="N24" s="229">
        <v>153.04</v>
      </c>
    </row>
    <row r="25" spans="2:14" ht="15.75">
      <c r="B25" s="235" t="s">
        <v>102</v>
      </c>
      <c r="C25" s="244">
        <v>200.61</v>
      </c>
      <c r="D25" s="40">
        <v>196.17</v>
      </c>
      <c r="E25" s="40">
        <v>202.32</v>
      </c>
      <c r="F25" s="40">
        <v>182.03</v>
      </c>
      <c r="G25" s="40">
        <v>150.13</v>
      </c>
      <c r="H25" s="40">
        <v>159.16</v>
      </c>
      <c r="I25" s="40">
        <v>147.03</v>
      </c>
      <c r="J25" s="40">
        <v>152.72</v>
      </c>
      <c r="K25" s="40">
        <v>147.68</v>
      </c>
      <c r="L25" s="40">
        <v>140.24</v>
      </c>
      <c r="M25" s="40">
        <v>139.38999999999999</v>
      </c>
      <c r="N25" s="229">
        <v>134.06</v>
      </c>
    </row>
    <row r="26" spans="2:14" ht="15.75">
      <c r="B26" s="235" t="s">
        <v>103</v>
      </c>
      <c r="C26" s="244">
        <v>173.14</v>
      </c>
      <c r="D26" s="40">
        <v>174.04</v>
      </c>
      <c r="E26" s="40">
        <v>174.68</v>
      </c>
      <c r="F26" s="40">
        <v>174.79</v>
      </c>
      <c r="G26" s="40">
        <v>177.05</v>
      </c>
      <c r="H26" s="40">
        <v>178.59</v>
      </c>
      <c r="I26" s="40">
        <v>177.54</v>
      </c>
      <c r="J26" s="40">
        <v>175.38</v>
      </c>
      <c r="K26" s="40">
        <v>172.45</v>
      </c>
      <c r="L26" s="40">
        <v>171.09</v>
      </c>
      <c r="M26" s="40">
        <v>167.89</v>
      </c>
      <c r="N26" s="229">
        <v>167.75</v>
      </c>
    </row>
    <row r="27" spans="2:14" ht="15.75">
      <c r="B27" s="235" t="s">
        <v>104</v>
      </c>
      <c r="C27" s="244">
        <v>184.56</v>
      </c>
      <c r="D27" s="40">
        <v>184.96</v>
      </c>
      <c r="E27" s="40">
        <v>181.08</v>
      </c>
      <c r="F27" s="40">
        <v>182.86</v>
      </c>
      <c r="G27" s="40">
        <v>188.1</v>
      </c>
      <c r="H27" s="40">
        <v>190.79</v>
      </c>
      <c r="I27" s="40">
        <v>195.12</v>
      </c>
      <c r="J27" s="40">
        <v>196.45</v>
      </c>
      <c r="K27" s="40">
        <v>194.82</v>
      </c>
      <c r="L27" s="40">
        <v>194.93</v>
      </c>
      <c r="M27" s="40">
        <v>199.41</v>
      </c>
      <c r="N27" s="229">
        <v>201.33</v>
      </c>
    </row>
    <row r="28" spans="2:14" ht="15.75">
      <c r="B28" s="235" t="s">
        <v>119</v>
      </c>
      <c r="C28" s="244">
        <v>193.76</v>
      </c>
      <c r="D28" s="40">
        <v>196.43</v>
      </c>
      <c r="E28" s="40">
        <v>185.58</v>
      </c>
      <c r="F28" s="40">
        <v>189.63</v>
      </c>
      <c r="G28" s="40">
        <v>188.19</v>
      </c>
      <c r="H28" s="40">
        <v>185.59</v>
      </c>
      <c r="I28" s="40">
        <v>184.84</v>
      </c>
      <c r="J28" s="40">
        <v>183.66</v>
      </c>
      <c r="K28" s="40">
        <v>177.49</v>
      </c>
      <c r="L28" s="40">
        <v>175.89</v>
      </c>
      <c r="M28" s="40">
        <v>175.55</v>
      </c>
      <c r="N28" s="229">
        <v>169.32</v>
      </c>
    </row>
    <row r="29" spans="2:14" ht="16.5" thickBot="1">
      <c r="B29" s="237"/>
      <c r="C29" s="246">
        <v>164.57</v>
      </c>
      <c r="D29" s="231">
        <v>165.17</v>
      </c>
      <c r="E29" s="231">
        <v>165.23</v>
      </c>
      <c r="F29" s="231">
        <v>166.15</v>
      </c>
      <c r="G29" s="231">
        <v>166.54</v>
      </c>
      <c r="H29" s="231">
        <v>166.75</v>
      </c>
      <c r="I29" s="231">
        <v>167.27</v>
      </c>
      <c r="J29" s="231">
        <v>165.45</v>
      </c>
      <c r="K29" s="231">
        <v>161.37</v>
      </c>
      <c r="L29" s="231">
        <v>159.68</v>
      </c>
      <c r="M29" s="231">
        <v>157.47999999999999</v>
      </c>
      <c r="N29" s="232">
        <v>153.38999999999999</v>
      </c>
    </row>
    <row r="30" spans="2:14" ht="15.75" thickBot="1">
      <c r="B30" s="39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</row>
    <row r="31" spans="2:14" ht="16.5" thickBot="1">
      <c r="B31" s="224" t="s">
        <v>117</v>
      </c>
      <c r="C31" s="225">
        <v>186.96</v>
      </c>
      <c r="D31" s="225">
        <v>186.75</v>
      </c>
      <c r="E31" s="225">
        <v>193.07</v>
      </c>
      <c r="F31" s="225">
        <v>183.66</v>
      </c>
      <c r="G31" s="225">
        <v>164.98</v>
      </c>
      <c r="H31" s="225">
        <v>164.72</v>
      </c>
      <c r="I31" s="225">
        <v>157.63999999999999</v>
      </c>
      <c r="J31" s="225">
        <v>155.55000000000001</v>
      </c>
      <c r="K31" s="225">
        <v>152.63999999999999</v>
      </c>
      <c r="L31" s="225">
        <v>148.54</v>
      </c>
      <c r="M31" s="225">
        <v>142.28</v>
      </c>
      <c r="N31" s="226">
        <v>133.62</v>
      </c>
    </row>
    <row r="34" spans="2:2">
      <c r="B34" s="57" t="s">
        <v>121</v>
      </c>
    </row>
  </sheetData>
  <phoneticPr fontId="6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workbookViewId="0"/>
  </sheetViews>
  <sheetFormatPr defaultRowHeight="15"/>
  <cols>
    <col min="2" max="2" width="19.7109375" customWidth="1"/>
    <col min="3" max="3" width="16.28515625" customWidth="1"/>
    <col min="4" max="4" width="14.28515625" customWidth="1"/>
    <col min="5" max="5" width="12.85546875" customWidth="1"/>
    <col min="6" max="6" width="12.7109375" customWidth="1"/>
    <col min="7" max="7" width="11.42578125" customWidth="1"/>
    <col min="8" max="8" width="12.7109375" customWidth="1"/>
    <col min="9" max="9" width="14.140625" customWidth="1"/>
    <col min="10" max="10" width="12.28515625" customWidth="1"/>
    <col min="11" max="11" width="14.42578125" customWidth="1"/>
    <col min="12" max="12" width="13.7109375" customWidth="1"/>
    <col min="13" max="13" width="13" customWidth="1"/>
    <col min="14" max="14" width="14.42578125" customWidth="1"/>
  </cols>
  <sheetData>
    <row r="1" spans="2:17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2:17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2:17">
      <c r="B3" t="s">
        <v>123</v>
      </c>
      <c r="P3" s="81"/>
      <c r="Q3" s="81"/>
    </row>
    <row r="4" spans="2:17" ht="15.75" thickBot="1">
      <c r="P4" s="81"/>
      <c r="Q4" s="81"/>
    </row>
    <row r="5" spans="2:17" ht="16.5" thickBot="1">
      <c r="B5" s="81"/>
      <c r="C5" s="251" t="s">
        <v>105</v>
      </c>
      <c r="D5" s="252" t="s">
        <v>106</v>
      </c>
      <c r="E5" s="252" t="s">
        <v>107</v>
      </c>
      <c r="F5" s="252" t="s">
        <v>108</v>
      </c>
      <c r="G5" s="252" t="s">
        <v>109</v>
      </c>
      <c r="H5" s="252" t="s">
        <v>110</v>
      </c>
      <c r="I5" s="252" t="s">
        <v>111</v>
      </c>
      <c r="J5" s="252" t="s">
        <v>112</v>
      </c>
      <c r="K5" s="252" t="s">
        <v>113</v>
      </c>
      <c r="L5" s="252" t="s">
        <v>114</v>
      </c>
      <c r="M5" s="252" t="s">
        <v>115</v>
      </c>
      <c r="N5" s="253" t="s">
        <v>116</v>
      </c>
      <c r="P5" s="81"/>
      <c r="Q5" s="81"/>
    </row>
    <row r="6" spans="2:17" ht="15.75">
      <c r="B6" s="247" t="s">
        <v>81</v>
      </c>
      <c r="C6" s="254">
        <v>157.51</v>
      </c>
      <c r="D6" s="255">
        <v>159.1</v>
      </c>
      <c r="E6" s="255">
        <v>166.58</v>
      </c>
      <c r="F6" s="255">
        <v>152.65</v>
      </c>
      <c r="G6" s="255">
        <v>130.52000000000001</v>
      </c>
      <c r="H6" s="255">
        <v>136.26</v>
      </c>
      <c r="I6" s="255">
        <v>121.2</v>
      </c>
      <c r="J6" s="255">
        <v>117.26</v>
      </c>
      <c r="K6" s="255">
        <v>116.67</v>
      </c>
      <c r="L6" s="255">
        <v>106.13</v>
      </c>
      <c r="M6" s="255">
        <v>98.54</v>
      </c>
      <c r="N6" s="256">
        <v>86.9</v>
      </c>
      <c r="P6" s="81"/>
      <c r="Q6" s="81"/>
    </row>
    <row r="7" spans="2:17" ht="15.75">
      <c r="B7" s="248" t="s">
        <v>122</v>
      </c>
      <c r="C7" s="254">
        <v>221.78</v>
      </c>
      <c r="D7" s="255">
        <v>222.95</v>
      </c>
      <c r="E7" s="255">
        <v>217.79</v>
      </c>
      <c r="F7" s="255">
        <v>215.09</v>
      </c>
      <c r="G7" s="255">
        <v>207.91</v>
      </c>
      <c r="H7" s="255">
        <v>187.04</v>
      </c>
      <c r="I7" s="255">
        <v>192.57</v>
      </c>
      <c r="J7" s="255">
        <v>193.32</v>
      </c>
      <c r="K7" s="255">
        <v>194.06</v>
      </c>
      <c r="L7" s="255">
        <v>187.05</v>
      </c>
      <c r="M7" s="255">
        <v>181.67</v>
      </c>
      <c r="N7" s="256">
        <v>176.7</v>
      </c>
      <c r="P7" s="81"/>
      <c r="Q7" s="81"/>
    </row>
    <row r="8" spans="2:17" ht="15.75">
      <c r="B8" s="248" t="s">
        <v>82</v>
      </c>
      <c r="C8" s="254">
        <v>189.53</v>
      </c>
      <c r="D8" s="255">
        <v>184.46</v>
      </c>
      <c r="E8" s="255">
        <v>181.49</v>
      </c>
      <c r="F8" s="255">
        <v>172.33</v>
      </c>
      <c r="G8" s="255">
        <v>154.26</v>
      </c>
      <c r="H8" s="255">
        <v>154.94999999999999</v>
      </c>
      <c r="I8" s="255">
        <v>146.57</v>
      </c>
      <c r="J8" s="255">
        <v>145.22</v>
      </c>
      <c r="K8" s="255">
        <v>137.66999999999999</v>
      </c>
      <c r="L8" s="255">
        <v>130.32</v>
      </c>
      <c r="M8" s="255">
        <v>132.19999999999999</v>
      </c>
      <c r="N8" s="256">
        <v>128.4</v>
      </c>
      <c r="P8" s="81"/>
      <c r="Q8" s="81"/>
    </row>
    <row r="9" spans="2:17" ht="15.75">
      <c r="B9" s="248" t="s">
        <v>83</v>
      </c>
      <c r="C9" s="254">
        <v>196.67</v>
      </c>
      <c r="D9" s="255">
        <v>202.26</v>
      </c>
      <c r="E9" s="255">
        <v>203.86</v>
      </c>
      <c r="F9" s="255">
        <v>194.94</v>
      </c>
      <c r="G9" s="255">
        <v>180.7</v>
      </c>
      <c r="H9" s="255">
        <v>167.56</v>
      </c>
      <c r="I9" s="255">
        <v>160.05000000000001</v>
      </c>
      <c r="J9" s="255">
        <v>158.51</v>
      </c>
      <c r="K9" s="255">
        <v>158.51</v>
      </c>
      <c r="L9" s="255">
        <v>155.05000000000001</v>
      </c>
      <c r="M9" s="255">
        <v>150.15</v>
      </c>
      <c r="N9" s="256">
        <v>142.83000000000001</v>
      </c>
      <c r="P9" s="81"/>
      <c r="Q9" s="81"/>
    </row>
    <row r="10" spans="2:17" ht="15.75">
      <c r="B10" s="248" t="s">
        <v>84</v>
      </c>
      <c r="C10" s="254">
        <v>192.09</v>
      </c>
      <c r="D10" s="255">
        <v>196.42</v>
      </c>
      <c r="E10" s="255">
        <v>200.91</v>
      </c>
      <c r="F10" s="255">
        <v>188.6</v>
      </c>
      <c r="G10" s="255">
        <v>170.14</v>
      </c>
      <c r="H10" s="255">
        <v>171.73</v>
      </c>
      <c r="I10" s="255">
        <v>156.16</v>
      </c>
      <c r="J10" s="255">
        <v>152.26</v>
      </c>
      <c r="K10" s="255">
        <v>140.18</v>
      </c>
      <c r="L10" s="255">
        <v>131.74</v>
      </c>
      <c r="M10" s="255">
        <v>128.22999999999999</v>
      </c>
      <c r="N10" s="256">
        <v>123.56</v>
      </c>
      <c r="P10" s="81"/>
      <c r="Q10" s="81"/>
    </row>
    <row r="11" spans="2:17" ht="15.75">
      <c r="B11" s="248" t="s">
        <v>85</v>
      </c>
      <c r="C11" s="254">
        <v>173.45</v>
      </c>
      <c r="D11" s="255">
        <v>170.45</v>
      </c>
      <c r="E11" s="255">
        <v>170.26</v>
      </c>
      <c r="F11" s="255">
        <v>172.79</v>
      </c>
      <c r="G11" s="255">
        <v>169.91</v>
      </c>
      <c r="H11" s="255">
        <v>160.59</v>
      </c>
      <c r="I11" s="255">
        <v>157.31</v>
      </c>
      <c r="J11" s="255">
        <v>152.34</v>
      </c>
      <c r="K11" s="255">
        <v>148.57</v>
      </c>
      <c r="L11" s="255">
        <v>144.16999999999999</v>
      </c>
      <c r="M11" s="255">
        <v>143.88</v>
      </c>
      <c r="N11" s="256" t="s">
        <v>32</v>
      </c>
      <c r="P11" s="81"/>
      <c r="Q11" s="81"/>
    </row>
    <row r="12" spans="2:17" ht="15.75">
      <c r="B12" s="248" t="s">
        <v>90</v>
      </c>
      <c r="C12" s="254">
        <v>190.41</v>
      </c>
      <c r="D12" s="255">
        <v>190.81</v>
      </c>
      <c r="E12" s="255">
        <v>184.47</v>
      </c>
      <c r="F12" s="255">
        <v>178.75</v>
      </c>
      <c r="G12" s="255">
        <v>170.68</v>
      </c>
      <c r="H12" s="255">
        <v>162.33000000000001</v>
      </c>
      <c r="I12" s="255">
        <v>162.86000000000001</v>
      </c>
      <c r="J12" s="255">
        <v>161.91</v>
      </c>
      <c r="K12" s="255">
        <v>159.19999999999999</v>
      </c>
      <c r="L12" s="255">
        <v>159.24</v>
      </c>
      <c r="M12" s="255">
        <v>157.86000000000001</v>
      </c>
      <c r="N12" s="256">
        <v>155.86000000000001</v>
      </c>
      <c r="P12" s="81"/>
      <c r="Q12" s="81"/>
    </row>
    <row r="13" spans="2:17" ht="15.75">
      <c r="B13" s="249" t="s">
        <v>86</v>
      </c>
      <c r="C13" s="254">
        <v>215.25</v>
      </c>
      <c r="D13" s="255">
        <v>207.65</v>
      </c>
      <c r="E13" s="255">
        <v>210.31</v>
      </c>
      <c r="F13" s="255">
        <v>198.99</v>
      </c>
      <c r="G13" s="255">
        <v>180.29</v>
      </c>
      <c r="H13" s="255">
        <v>175.81</v>
      </c>
      <c r="I13" s="255">
        <v>174.21</v>
      </c>
      <c r="J13" s="255">
        <v>175.07</v>
      </c>
      <c r="K13" s="255">
        <v>171.62</v>
      </c>
      <c r="L13" s="255">
        <v>167.51</v>
      </c>
      <c r="M13" s="255">
        <v>157.85</v>
      </c>
      <c r="N13" s="256">
        <v>154.88999999999999</v>
      </c>
      <c r="P13" s="81"/>
      <c r="Q13" s="81"/>
    </row>
    <row r="14" spans="2:17" ht="15.75">
      <c r="B14" s="248" t="s">
        <v>87</v>
      </c>
      <c r="C14" s="254">
        <v>179.11</v>
      </c>
      <c r="D14" s="255">
        <v>179.21</v>
      </c>
      <c r="E14" s="255">
        <v>189.38</v>
      </c>
      <c r="F14" s="255">
        <v>181.61</v>
      </c>
      <c r="G14" s="255">
        <v>162.31</v>
      </c>
      <c r="H14" s="255">
        <v>158.47</v>
      </c>
      <c r="I14" s="255">
        <v>159.83000000000001</v>
      </c>
      <c r="J14" s="255">
        <v>158.69999999999999</v>
      </c>
      <c r="K14" s="255">
        <v>158.13</v>
      </c>
      <c r="L14" s="255">
        <v>156.96</v>
      </c>
      <c r="M14" s="255">
        <v>149.53</v>
      </c>
      <c r="N14" s="256">
        <v>136.87</v>
      </c>
      <c r="P14" s="81"/>
      <c r="Q14" s="81"/>
    </row>
    <row r="15" spans="2:17" ht="15.75">
      <c r="B15" s="248" t="s">
        <v>88</v>
      </c>
      <c r="C15" s="254">
        <v>169.29</v>
      </c>
      <c r="D15" s="255">
        <v>159</v>
      </c>
      <c r="E15" s="255">
        <v>165.84</v>
      </c>
      <c r="F15" s="255">
        <v>163.93</v>
      </c>
      <c r="G15" s="255">
        <v>151.97</v>
      </c>
      <c r="H15" s="255">
        <v>147</v>
      </c>
      <c r="I15" s="255">
        <v>145.22999999999999</v>
      </c>
      <c r="J15" s="255">
        <v>143.38999999999999</v>
      </c>
      <c r="K15" s="255">
        <v>149.69999999999999</v>
      </c>
      <c r="L15" s="255">
        <v>149.71</v>
      </c>
      <c r="M15" s="255">
        <v>143.19999999999999</v>
      </c>
      <c r="N15" s="256">
        <v>133.81</v>
      </c>
      <c r="P15" s="81"/>
      <c r="Q15" s="81"/>
    </row>
    <row r="16" spans="2:17" ht="15.75">
      <c r="B16" s="248" t="s">
        <v>89</v>
      </c>
      <c r="C16" s="254">
        <v>189.06</v>
      </c>
      <c r="D16" s="255">
        <v>187.28</v>
      </c>
      <c r="E16" s="255">
        <v>193.18</v>
      </c>
      <c r="F16" s="255">
        <v>185.31</v>
      </c>
      <c r="G16" s="255">
        <v>170.55</v>
      </c>
      <c r="H16" s="255">
        <v>171.22</v>
      </c>
      <c r="I16" s="255">
        <v>163.54</v>
      </c>
      <c r="J16" s="255">
        <v>159.94</v>
      </c>
      <c r="K16" s="255">
        <v>149.54</v>
      </c>
      <c r="L16" s="255">
        <v>139.22</v>
      </c>
      <c r="M16" s="255">
        <v>136.51</v>
      </c>
      <c r="N16" s="256">
        <v>130.05000000000001</v>
      </c>
      <c r="P16" s="81"/>
      <c r="Q16" s="81"/>
    </row>
    <row r="17" spans="2:17" ht="15.75">
      <c r="B17" s="248" t="s">
        <v>91</v>
      </c>
      <c r="C17" s="257">
        <v>208.63</v>
      </c>
      <c r="D17" s="258">
        <v>210.74</v>
      </c>
      <c r="E17" s="258">
        <v>210.19</v>
      </c>
      <c r="F17" s="258">
        <v>205.8</v>
      </c>
      <c r="G17" s="258">
        <v>163.28</v>
      </c>
      <c r="H17" s="258">
        <v>166.16</v>
      </c>
      <c r="I17" s="258">
        <v>189.57</v>
      </c>
      <c r="J17" s="258">
        <v>187.7</v>
      </c>
      <c r="K17" s="258">
        <v>187.23</v>
      </c>
      <c r="L17" s="258">
        <v>158.36000000000001</v>
      </c>
      <c r="M17" s="258">
        <v>134.22999999999999</v>
      </c>
      <c r="N17" s="259">
        <v>123.82</v>
      </c>
      <c r="P17" s="81"/>
      <c r="Q17" s="81"/>
    </row>
    <row r="18" spans="2:17" ht="15.75">
      <c r="B18" s="248" t="s">
        <v>92</v>
      </c>
      <c r="C18" s="257">
        <v>201.39</v>
      </c>
      <c r="D18" s="258">
        <v>189.96</v>
      </c>
      <c r="E18" s="258">
        <v>199.03</v>
      </c>
      <c r="F18" s="258">
        <v>189.84</v>
      </c>
      <c r="G18" s="258">
        <v>152.18</v>
      </c>
      <c r="H18" s="258">
        <v>159.54</v>
      </c>
      <c r="I18" s="258">
        <v>142.87</v>
      </c>
      <c r="J18" s="258">
        <v>139.96</v>
      </c>
      <c r="K18" s="258">
        <v>149.63999999999999</v>
      </c>
      <c r="L18" s="258">
        <v>130.91999999999999</v>
      </c>
      <c r="M18" s="258">
        <v>114.56</v>
      </c>
      <c r="N18" s="259">
        <v>117.1</v>
      </c>
      <c r="P18" s="81"/>
      <c r="Q18" s="81"/>
    </row>
    <row r="19" spans="2:17" ht="15.75">
      <c r="B19" s="248" t="s">
        <v>93</v>
      </c>
      <c r="C19" s="257">
        <v>188.7</v>
      </c>
      <c r="D19" s="258">
        <v>185.82</v>
      </c>
      <c r="E19" s="258">
        <v>195.04</v>
      </c>
      <c r="F19" s="258">
        <v>184.45</v>
      </c>
      <c r="G19" s="258">
        <v>149.49</v>
      </c>
      <c r="H19" s="258">
        <v>154.32</v>
      </c>
      <c r="I19" s="258">
        <v>138.41999999999999</v>
      </c>
      <c r="J19" s="258">
        <v>138.68</v>
      </c>
      <c r="K19" s="258">
        <v>142.66</v>
      </c>
      <c r="L19" s="258">
        <v>124.62</v>
      </c>
      <c r="M19" s="258">
        <v>110.17</v>
      </c>
      <c r="N19" s="259">
        <v>112.11</v>
      </c>
      <c r="P19" s="81"/>
      <c r="Q19" s="81"/>
    </row>
    <row r="20" spans="2:17" ht="15.75">
      <c r="B20" s="248" t="s">
        <v>94</v>
      </c>
      <c r="C20" s="257">
        <v>195.19</v>
      </c>
      <c r="D20" s="258">
        <v>195.38</v>
      </c>
      <c r="E20" s="258">
        <v>201.24</v>
      </c>
      <c r="F20" s="258">
        <v>186.75</v>
      </c>
      <c r="G20" s="258">
        <v>161.44</v>
      </c>
      <c r="H20" s="258">
        <v>163.18</v>
      </c>
      <c r="I20" s="258">
        <v>151.29</v>
      </c>
      <c r="J20" s="258">
        <v>152.37</v>
      </c>
      <c r="K20" s="258">
        <v>142.38</v>
      </c>
      <c r="L20" s="258">
        <v>135.19999999999999</v>
      </c>
      <c r="M20" s="258">
        <v>132.9</v>
      </c>
      <c r="N20" s="259">
        <v>127.2</v>
      </c>
      <c r="P20" s="81"/>
      <c r="Q20" s="81"/>
    </row>
    <row r="21" spans="2:17" ht="15.75">
      <c r="B21" s="248" t="s">
        <v>95</v>
      </c>
      <c r="C21" s="257">
        <v>214</v>
      </c>
      <c r="D21" s="258">
        <v>214</v>
      </c>
      <c r="E21" s="258">
        <v>214</v>
      </c>
      <c r="F21" s="258">
        <v>214</v>
      </c>
      <c r="G21" s="258">
        <v>214</v>
      </c>
      <c r="H21" s="258">
        <v>214</v>
      </c>
      <c r="I21" s="258" t="s">
        <v>32</v>
      </c>
      <c r="J21" s="258" t="s">
        <v>32</v>
      </c>
      <c r="K21" s="258" t="s">
        <v>32</v>
      </c>
      <c r="L21" s="258" t="s">
        <v>32</v>
      </c>
      <c r="M21" s="258" t="s">
        <v>32</v>
      </c>
      <c r="N21" s="259" t="s">
        <v>32</v>
      </c>
      <c r="P21" s="81"/>
      <c r="Q21" s="81"/>
    </row>
    <row r="22" spans="2:17" ht="15.75">
      <c r="B22" s="248" t="s">
        <v>96</v>
      </c>
      <c r="C22" s="257">
        <v>171.81</v>
      </c>
      <c r="D22" s="258">
        <v>172.93</v>
      </c>
      <c r="E22" s="258">
        <v>178.24</v>
      </c>
      <c r="F22" s="258">
        <v>167.26</v>
      </c>
      <c r="G22" s="258">
        <v>144.61000000000001</v>
      </c>
      <c r="H22" s="258">
        <v>143.22999999999999</v>
      </c>
      <c r="I22" s="258">
        <v>129.80000000000001</v>
      </c>
      <c r="J22" s="258">
        <v>129.24</v>
      </c>
      <c r="K22" s="258">
        <v>129.88</v>
      </c>
      <c r="L22" s="258">
        <v>128.94999999999999</v>
      </c>
      <c r="M22" s="258">
        <v>122.2</v>
      </c>
      <c r="N22" s="259">
        <v>115.19</v>
      </c>
      <c r="P22" s="81"/>
      <c r="Q22" s="81"/>
    </row>
    <row r="23" spans="2:17" ht="15.75">
      <c r="B23" s="248" t="s">
        <v>97</v>
      </c>
      <c r="C23" s="257">
        <v>189.56</v>
      </c>
      <c r="D23" s="258">
        <v>192.9</v>
      </c>
      <c r="E23" s="258">
        <v>199.06</v>
      </c>
      <c r="F23" s="258">
        <v>187.1</v>
      </c>
      <c r="G23" s="258">
        <v>164.7</v>
      </c>
      <c r="H23" s="258">
        <v>168.46</v>
      </c>
      <c r="I23" s="258">
        <v>159.74</v>
      </c>
      <c r="J23" s="258">
        <v>160.32</v>
      </c>
      <c r="K23" s="258">
        <v>158.41</v>
      </c>
      <c r="L23" s="258">
        <v>152.72999999999999</v>
      </c>
      <c r="M23" s="258">
        <v>143.25</v>
      </c>
      <c r="N23" s="259">
        <v>136.31</v>
      </c>
      <c r="P23" s="81"/>
      <c r="Q23" s="81"/>
    </row>
    <row r="24" spans="2:17" ht="15.75">
      <c r="B24" s="248" t="s">
        <v>98</v>
      </c>
      <c r="C24" s="257">
        <v>183.22</v>
      </c>
      <c r="D24" s="258">
        <v>190.58</v>
      </c>
      <c r="E24" s="258">
        <v>188.59</v>
      </c>
      <c r="F24" s="258">
        <v>173.64</v>
      </c>
      <c r="G24" s="258">
        <v>152.13</v>
      </c>
      <c r="H24" s="258">
        <v>162.31</v>
      </c>
      <c r="I24" s="258">
        <v>144.07</v>
      </c>
      <c r="J24" s="258">
        <v>146.27000000000001</v>
      </c>
      <c r="K24" s="258">
        <v>137.06</v>
      </c>
      <c r="L24" s="258">
        <v>128.41</v>
      </c>
      <c r="M24" s="258">
        <v>120.63</v>
      </c>
      <c r="N24" s="259">
        <v>113.84</v>
      </c>
      <c r="P24" s="81"/>
      <c r="Q24" s="81"/>
    </row>
    <row r="25" spans="2:17" ht="15.75">
      <c r="B25" s="248" t="s">
        <v>99</v>
      </c>
      <c r="C25" s="257">
        <v>200.61</v>
      </c>
      <c r="D25" s="258">
        <v>196.52</v>
      </c>
      <c r="E25" s="258">
        <v>204.58</v>
      </c>
      <c r="F25" s="258">
        <v>193.7</v>
      </c>
      <c r="G25" s="258">
        <v>166.29</v>
      </c>
      <c r="H25" s="258">
        <v>164.63</v>
      </c>
      <c r="I25" s="258">
        <v>169</v>
      </c>
      <c r="J25" s="258">
        <v>167.29</v>
      </c>
      <c r="K25" s="258">
        <v>168.6</v>
      </c>
      <c r="L25" s="258">
        <v>169</v>
      </c>
      <c r="M25" s="258">
        <v>161.1</v>
      </c>
      <c r="N25" s="259">
        <v>145.19</v>
      </c>
      <c r="P25" s="81"/>
      <c r="Q25" s="81"/>
    </row>
    <row r="26" spans="2:17" ht="15.75">
      <c r="B26" s="248" t="s">
        <v>100</v>
      </c>
      <c r="C26" s="254">
        <v>210.33</v>
      </c>
      <c r="D26" s="255">
        <v>185.69</v>
      </c>
      <c r="E26" s="255">
        <v>195.66</v>
      </c>
      <c r="F26" s="255">
        <v>190.33</v>
      </c>
      <c r="G26" s="255">
        <v>153.96</v>
      </c>
      <c r="H26" s="255">
        <v>153.80000000000001</v>
      </c>
      <c r="I26" s="255">
        <v>148.02000000000001</v>
      </c>
      <c r="J26" s="255">
        <v>153.29</v>
      </c>
      <c r="K26" s="255">
        <v>149.76</v>
      </c>
      <c r="L26" s="255">
        <v>146.69999999999999</v>
      </c>
      <c r="M26" s="255">
        <v>139.37</v>
      </c>
      <c r="N26" s="256">
        <v>147.94</v>
      </c>
      <c r="P26" s="81"/>
      <c r="Q26" s="81"/>
    </row>
    <row r="27" spans="2:17" ht="15.75">
      <c r="B27" s="248" t="s">
        <v>101</v>
      </c>
      <c r="C27" s="254">
        <v>196.61</v>
      </c>
      <c r="D27" s="255">
        <v>196.61</v>
      </c>
      <c r="E27" s="255">
        <v>204.9</v>
      </c>
      <c r="F27" s="255">
        <v>193</v>
      </c>
      <c r="G27" s="255">
        <v>171.51</v>
      </c>
      <c r="H27" s="255">
        <v>172.3</v>
      </c>
      <c r="I27" s="255">
        <v>165.53</v>
      </c>
      <c r="J27" s="255">
        <v>165.5</v>
      </c>
      <c r="K27" s="255">
        <v>166.7</v>
      </c>
      <c r="L27" s="255">
        <v>159.44999999999999</v>
      </c>
      <c r="M27" s="255">
        <v>151.9</v>
      </c>
      <c r="N27" s="256">
        <v>140.43</v>
      </c>
      <c r="P27" s="81"/>
      <c r="Q27" s="81"/>
    </row>
    <row r="28" spans="2:17" ht="15.75">
      <c r="B28" s="248" t="s">
        <v>102</v>
      </c>
      <c r="C28" s="254">
        <v>196.77</v>
      </c>
      <c r="D28" s="255">
        <v>194.12</v>
      </c>
      <c r="E28" s="255">
        <v>199.03</v>
      </c>
      <c r="F28" s="255">
        <v>178.66</v>
      </c>
      <c r="G28" s="255">
        <v>150</v>
      </c>
      <c r="H28" s="255">
        <v>158.09</v>
      </c>
      <c r="I28" s="255">
        <v>147.25</v>
      </c>
      <c r="J28" s="255">
        <v>151.19999999999999</v>
      </c>
      <c r="K28" s="255">
        <v>145.78</v>
      </c>
      <c r="L28" s="255">
        <v>139.88</v>
      </c>
      <c r="M28" s="255">
        <v>135.19</v>
      </c>
      <c r="N28" s="256">
        <v>133.12</v>
      </c>
      <c r="P28" s="81"/>
      <c r="Q28" s="81"/>
    </row>
    <row r="29" spans="2:17" ht="15.75">
      <c r="B29" s="248" t="s">
        <v>103</v>
      </c>
      <c r="C29" s="254">
        <v>168.12</v>
      </c>
      <c r="D29" s="255">
        <v>169.24</v>
      </c>
      <c r="E29" s="255">
        <v>170.09</v>
      </c>
      <c r="F29" s="255">
        <v>170.21</v>
      </c>
      <c r="G29" s="255">
        <v>172.43</v>
      </c>
      <c r="H29" s="255">
        <v>173.41</v>
      </c>
      <c r="I29" s="255">
        <v>172.43</v>
      </c>
      <c r="J29" s="255">
        <v>169.71</v>
      </c>
      <c r="K29" s="255">
        <v>167.15</v>
      </c>
      <c r="L29" s="255">
        <v>165.47</v>
      </c>
      <c r="M29" s="255">
        <v>163.06</v>
      </c>
      <c r="N29" s="256">
        <v>163.08000000000001</v>
      </c>
      <c r="P29" s="81"/>
      <c r="Q29" s="81"/>
    </row>
    <row r="30" spans="2:17" ht="16.5" thickBot="1">
      <c r="B30" s="250" t="s">
        <v>104</v>
      </c>
      <c r="C30" s="260">
        <v>181.56</v>
      </c>
      <c r="D30" s="261">
        <v>182.43</v>
      </c>
      <c r="E30" s="261">
        <v>177.73</v>
      </c>
      <c r="F30" s="261">
        <v>180.06</v>
      </c>
      <c r="G30" s="261">
        <v>185.19</v>
      </c>
      <c r="H30" s="261">
        <v>187.2</v>
      </c>
      <c r="I30" s="261">
        <v>190.95</v>
      </c>
      <c r="J30" s="261">
        <v>193.12</v>
      </c>
      <c r="K30" s="261">
        <v>191.98</v>
      </c>
      <c r="L30" s="261">
        <v>191.86</v>
      </c>
      <c r="M30" s="261">
        <v>196.53</v>
      </c>
      <c r="N30" s="262">
        <v>197.49</v>
      </c>
      <c r="P30" s="81"/>
      <c r="Q30" s="81"/>
    </row>
    <row r="31" spans="2:17" ht="15.75">
      <c r="B31" s="81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81"/>
      <c r="P31" s="81"/>
      <c r="Q31" s="81"/>
    </row>
    <row r="32" spans="2:17">
      <c r="B32" s="223" t="s">
        <v>117</v>
      </c>
      <c r="C32" s="264">
        <v>185.86</v>
      </c>
      <c r="D32" s="264">
        <v>187.33</v>
      </c>
      <c r="E32" s="264">
        <v>190.96</v>
      </c>
      <c r="F32" s="264">
        <v>180.76</v>
      </c>
      <c r="G32" s="264">
        <v>162.31</v>
      </c>
      <c r="H32" s="264">
        <v>162.51</v>
      </c>
      <c r="I32" s="264">
        <v>151.96</v>
      </c>
      <c r="J32" s="264">
        <v>150.77000000000001</v>
      </c>
      <c r="K32" s="264">
        <v>145.55000000000001</v>
      </c>
      <c r="L32" s="264">
        <v>140.19999999999999</v>
      </c>
      <c r="M32" s="264">
        <v>134.9</v>
      </c>
      <c r="N32" s="264">
        <v>128.52000000000001</v>
      </c>
      <c r="O32" s="81"/>
      <c r="P32" s="81"/>
      <c r="Q32" s="81"/>
    </row>
    <row r="33" spans="2:17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>
      <c r="B35" s="81" t="s">
        <v>124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MESEČNI ZAKOL</vt:lpstr>
      <vt:lpstr>RAZRED E</vt:lpstr>
      <vt:lpstr>RAZRED S</vt:lpstr>
      <vt:lpstr>SKUPNA KOLIČINA ZAKOLA</vt:lpstr>
      <vt:lpstr>EVROPSKE CENE RAZRED S </vt:lpstr>
      <vt:lpstr>EVROPSKE CENE RAZRED E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2021-04-20T11:01:59Z</dcterms:modified>
</cp:coreProperties>
</file>