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F\POROČANJE\INFORMIRANJE\PR\IZPLAČILA ARSKTRP\IZPLAČILA ARSKTRP PO MESECIH V KOL.LETIH\2022\"/>
    </mc:Choice>
  </mc:AlternateContent>
  <xr:revisionPtr revIDLastSave="0" documentId="13_ncr:1_{CDBF1E27-E5F6-407E-B5D7-4500BC362D69}" xr6:coauthVersionLast="47" xr6:coauthVersionMax="47" xr10:uidLastSave="{00000000-0000-0000-0000-000000000000}"/>
  <bookViews>
    <workbookView xWindow="-110" yWindow="-110" windowWidth="19420" windowHeight="10420" xr2:uid="{35935198-D020-4359-AAB6-D74A36EB7E25}"/>
  </bookViews>
  <sheets>
    <sheet name="TABE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9" i="1" l="1"/>
  <c r="X49" i="1"/>
  <c r="N49" i="1"/>
  <c r="D49" i="1"/>
  <c r="B48" i="1"/>
  <c r="B47" i="1"/>
  <c r="B46" i="1"/>
  <c r="B45" i="1"/>
  <c r="B44" i="1"/>
  <c r="B43" i="1"/>
  <c r="B42" i="1"/>
  <c r="B41" i="1"/>
  <c r="B40" i="1"/>
  <c r="B39" i="1" s="1"/>
  <c r="AP39" i="1"/>
  <c r="AO39" i="1"/>
  <c r="AO49" i="1" s="1"/>
  <c r="AN39" i="1"/>
  <c r="AN49" i="1" s="1"/>
  <c r="AM39" i="1"/>
  <c r="AK39" i="1"/>
  <c r="AK49" i="1" s="1"/>
  <c r="AJ39" i="1"/>
  <c r="AJ49" i="1" s="1"/>
  <c r="AI39" i="1"/>
  <c r="AH39" i="1"/>
  <c r="AF39" i="1"/>
  <c r="AE39" i="1"/>
  <c r="AE49" i="1" s="1"/>
  <c r="AD39" i="1"/>
  <c r="AD49" i="1" s="1"/>
  <c r="AC39" i="1"/>
  <c r="AA39" i="1"/>
  <c r="AA49" i="1" s="1"/>
  <c r="Z39" i="1"/>
  <c r="Z49" i="1" s="1"/>
  <c r="Y39" i="1"/>
  <c r="X39" i="1"/>
  <c r="V39" i="1"/>
  <c r="U39" i="1"/>
  <c r="U49" i="1" s="1"/>
  <c r="T39" i="1"/>
  <c r="T49" i="1" s="1"/>
  <c r="S39" i="1"/>
  <c r="Q39" i="1"/>
  <c r="Q49" i="1" s="1"/>
  <c r="P39" i="1"/>
  <c r="P49" i="1" s="1"/>
  <c r="O39" i="1"/>
  <c r="N39" i="1"/>
  <c r="L39" i="1"/>
  <c r="K39" i="1"/>
  <c r="K49" i="1" s="1"/>
  <c r="J39" i="1"/>
  <c r="J49" i="1" s="1"/>
  <c r="I39" i="1"/>
  <c r="G39" i="1"/>
  <c r="G49" i="1" s="1"/>
  <c r="F39" i="1"/>
  <c r="F49" i="1" s="1"/>
  <c r="E39" i="1"/>
  <c r="D39" i="1"/>
  <c r="B38" i="1"/>
  <c r="B37" i="1"/>
  <c r="B36" i="1" s="1"/>
  <c r="AP36" i="1"/>
  <c r="AO36" i="1"/>
  <c r="AN36" i="1"/>
  <c r="AM36" i="1"/>
  <c r="AM49" i="1" s="1"/>
  <c r="AK36" i="1"/>
  <c r="AJ36" i="1"/>
  <c r="AI36" i="1"/>
  <c r="AH36" i="1"/>
  <c r="AF36" i="1"/>
  <c r="AE36" i="1"/>
  <c r="AD36" i="1"/>
  <c r="AC36" i="1"/>
  <c r="AC49" i="1" s="1"/>
  <c r="AA36" i="1"/>
  <c r="Z36" i="1"/>
  <c r="Y36" i="1"/>
  <c r="X36" i="1"/>
  <c r="V36" i="1"/>
  <c r="U36" i="1"/>
  <c r="T36" i="1"/>
  <c r="S36" i="1"/>
  <c r="S49" i="1" s="1"/>
  <c r="Q36" i="1"/>
  <c r="P36" i="1"/>
  <c r="O36" i="1"/>
  <c r="N36" i="1"/>
  <c r="L36" i="1"/>
  <c r="K36" i="1"/>
  <c r="J36" i="1"/>
  <c r="I36" i="1"/>
  <c r="I49" i="1" s="1"/>
  <c r="G36" i="1"/>
  <c r="F36" i="1"/>
  <c r="E36" i="1"/>
  <c r="D36" i="1"/>
  <c r="B35" i="1"/>
  <c r="B34" i="1"/>
  <c r="B33" i="1"/>
  <c r="B32" i="1"/>
  <c r="B31" i="1"/>
  <c r="B30" i="1"/>
  <c r="B29" i="1"/>
  <c r="B28" i="1"/>
  <c r="B27" i="1"/>
  <c r="B26" i="1"/>
  <c r="B19" i="1" s="1"/>
  <c r="B25" i="1"/>
  <c r="B24" i="1"/>
  <c r="B23" i="1"/>
  <c r="B22" i="1"/>
  <c r="B21" i="1"/>
  <c r="B20" i="1"/>
  <c r="AP19" i="1"/>
  <c r="AP49" i="1" s="1"/>
  <c r="AO19" i="1"/>
  <c r="AN19" i="1"/>
  <c r="AM19" i="1"/>
  <c r="AK19" i="1"/>
  <c r="AJ19" i="1"/>
  <c r="AI19" i="1"/>
  <c r="AI49" i="1" s="1"/>
  <c r="AH19" i="1"/>
  <c r="AF19" i="1"/>
  <c r="AF49" i="1" s="1"/>
  <c r="AE19" i="1"/>
  <c r="AD19" i="1"/>
  <c r="AC19" i="1"/>
  <c r="AA19" i="1"/>
  <c r="Z19" i="1"/>
  <c r="Y19" i="1"/>
  <c r="Y49" i="1" s="1"/>
  <c r="X19" i="1"/>
  <c r="V19" i="1"/>
  <c r="V49" i="1" s="1"/>
  <c r="U19" i="1"/>
  <c r="T19" i="1"/>
  <c r="S19" i="1"/>
  <c r="Q19" i="1"/>
  <c r="P19" i="1"/>
  <c r="O19" i="1"/>
  <c r="O49" i="1" s="1"/>
  <c r="N19" i="1"/>
  <c r="L19" i="1"/>
  <c r="L49" i="1" s="1"/>
  <c r="K19" i="1"/>
  <c r="J19" i="1"/>
  <c r="I19" i="1"/>
  <c r="G19" i="1"/>
  <c r="F19" i="1"/>
  <c r="E19" i="1"/>
  <c r="E49" i="1" s="1"/>
  <c r="D19" i="1"/>
  <c r="B18" i="1"/>
  <c r="B17" i="1"/>
  <c r="B16" i="1"/>
  <c r="B15" i="1" s="1"/>
  <c r="AP15" i="1"/>
  <c r="AO15" i="1"/>
  <c r="AN15" i="1"/>
  <c r="AM15" i="1"/>
  <c r="AK15" i="1"/>
  <c r="AJ15" i="1"/>
  <c r="AI15" i="1"/>
  <c r="AH15" i="1"/>
  <c r="AF15" i="1"/>
  <c r="AE15" i="1"/>
  <c r="AD15" i="1"/>
  <c r="AC15" i="1"/>
  <c r="AA15" i="1"/>
  <c r="Z15" i="1"/>
  <c r="Y15" i="1"/>
  <c r="X15" i="1"/>
  <c r="V15" i="1"/>
  <c r="U15" i="1"/>
  <c r="T15" i="1"/>
  <c r="S15" i="1"/>
  <c r="Q15" i="1"/>
  <c r="P15" i="1"/>
  <c r="O15" i="1"/>
  <c r="N15" i="1"/>
  <c r="L15" i="1"/>
  <c r="K15" i="1"/>
  <c r="J15" i="1"/>
  <c r="I15" i="1"/>
  <c r="G15" i="1"/>
  <c r="F15" i="1"/>
  <c r="E15" i="1"/>
  <c r="D15" i="1"/>
  <c r="B14" i="1"/>
  <c r="B13" i="1"/>
  <c r="B12" i="1" s="1"/>
  <c r="AP12" i="1"/>
  <c r="AO12" i="1"/>
  <c r="AN12" i="1"/>
  <c r="AM12" i="1"/>
  <c r="AK12" i="1"/>
  <c r="AJ12" i="1"/>
  <c r="AI12" i="1"/>
  <c r="AH12" i="1"/>
  <c r="AF12" i="1"/>
  <c r="AE12" i="1"/>
  <c r="AD12" i="1"/>
  <c r="AC12" i="1"/>
  <c r="AA12" i="1"/>
  <c r="Z12" i="1"/>
  <c r="Y12" i="1"/>
  <c r="X12" i="1"/>
  <c r="V12" i="1"/>
  <c r="U12" i="1"/>
  <c r="T12" i="1"/>
  <c r="S12" i="1"/>
  <c r="Q12" i="1"/>
  <c r="P12" i="1"/>
  <c r="O12" i="1"/>
  <c r="N12" i="1"/>
  <c r="L12" i="1"/>
  <c r="K12" i="1"/>
  <c r="J12" i="1"/>
  <c r="I12" i="1"/>
  <c r="G12" i="1"/>
  <c r="F12" i="1"/>
  <c r="E12" i="1"/>
  <c r="D12" i="1"/>
  <c r="B11" i="1"/>
  <c r="B10" i="1"/>
  <c r="B5" i="1" s="1"/>
  <c r="B9" i="1"/>
  <c r="B8" i="1"/>
  <c r="B7" i="1"/>
  <c r="B6" i="1"/>
  <c r="AP5" i="1"/>
  <c r="AO5" i="1"/>
  <c r="AN5" i="1"/>
  <c r="AM5" i="1"/>
  <c r="AK5" i="1"/>
  <c r="AJ5" i="1"/>
  <c r="AI5" i="1"/>
  <c r="AH5" i="1"/>
  <c r="AF5" i="1"/>
  <c r="AE5" i="1"/>
  <c r="AD5" i="1"/>
  <c r="AC5" i="1"/>
  <c r="AA5" i="1"/>
  <c r="Z5" i="1"/>
  <c r="Y5" i="1"/>
  <c r="X5" i="1"/>
  <c r="V5" i="1"/>
  <c r="U5" i="1"/>
  <c r="T5" i="1"/>
  <c r="S5" i="1"/>
  <c r="Q5" i="1"/>
  <c r="P5" i="1"/>
  <c r="O5" i="1"/>
  <c r="N5" i="1"/>
  <c r="L5" i="1"/>
  <c r="K5" i="1"/>
  <c r="J5" i="1"/>
  <c r="I5" i="1"/>
  <c r="G5" i="1"/>
  <c r="F5" i="1"/>
  <c r="E5" i="1"/>
  <c r="D5" i="1"/>
  <c r="B49" i="1" l="1"/>
</calcChain>
</file>

<file path=xl/sharedStrings.xml><?xml version="1.0" encoding="utf-8"?>
<sst xmlns="http://schemas.openxmlformats.org/spreadsheetml/2006/main" count="103" uniqueCount="58">
  <si>
    <t>UKREPI PO SKLADIH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</si>
  <si>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</si>
  <si>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</si>
  <si>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</si>
  <si>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</si>
  <si>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</si>
  <si>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</si>
  <si>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</si>
  <si>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</si>
  <si>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Skupna vsota v koledarskem letu 2022</t>
  </si>
  <si>
    <t>PLAČILA</t>
  </si>
  <si>
    <t>VRAČILA</t>
  </si>
  <si>
    <t>EU</t>
  </si>
  <si>
    <t>SLO</t>
  </si>
  <si>
    <t>EKJS</t>
  </si>
  <si>
    <t>Neposredna plačila</t>
  </si>
  <si>
    <t>Vinarstvo</t>
  </si>
  <si>
    <t>Šolska shema</t>
  </si>
  <si>
    <t>Krizna destilacija vina</t>
  </si>
  <si>
    <t>Promocija</t>
  </si>
  <si>
    <t>Čebelarstvo</t>
  </si>
  <si>
    <t>EKSRP; PRP04-06</t>
  </si>
  <si>
    <t>OMD - Plačila območjem z naravnimi ali drugimi posebnimi omejitvami</t>
  </si>
  <si>
    <t>SKOP-Kmetijsko okoljska plačila</t>
  </si>
  <si>
    <t>EKSRP; PRP07-13</t>
  </si>
  <si>
    <t>112 - Mladi kmetje</t>
  </si>
  <si>
    <t>311 - Diverzifikacija v nekmet.dejavnosti</t>
  </si>
  <si>
    <t>KOP in SKOP (kmetijsko okoljska plačila)</t>
  </si>
  <si>
    <t>EKSRP; PRP14-20</t>
  </si>
  <si>
    <t>DŽ - Dobrobit živali</t>
  </si>
  <si>
    <t>EK - Ekološko kmetovanje</t>
  </si>
  <si>
    <t>KOPOP - Kmetijsko-okoljsko-podnebna plačila</t>
  </si>
  <si>
    <t>M01 - Prenos znanja in ukrepi informiranja</t>
  </si>
  <si>
    <t>M02 - Službe za svetovanje</t>
  </si>
  <si>
    <t>M03 - Sheme kakovosti za kmet. proizvode in živila</t>
  </si>
  <si>
    <t>M04 - Naložbe, ki zadevajo predelavo ali trženje kmetij. proizvodov</t>
  </si>
  <si>
    <t xml:space="preserve">M06 - Razvoj kmetij in podjetij </t>
  </si>
  <si>
    <t>M07 - Obnova vasi - podeželje</t>
  </si>
  <si>
    <t>M08 - Naložbe v razvoj gozdnih območij in izboljšanje sposobnosti gozdov</t>
  </si>
  <si>
    <t>M09 - Ustanavljanje skupin in organizacij proizvajalcev v kmet.gozd.sektorju</t>
  </si>
  <si>
    <t>M16 - Sodelovanje</t>
  </si>
  <si>
    <t>M19 - Podpora za izvajanje lokalnega razvoja, ki ga vodi skupnost (CLLD)</t>
  </si>
  <si>
    <t>M20 - Tehnična pomoč</t>
  </si>
  <si>
    <t>Zgodnje upokojevanje</t>
  </si>
  <si>
    <t>ESRP</t>
  </si>
  <si>
    <t>RIBIŠTVO</t>
  </si>
  <si>
    <t>RIBIŠTVO - Tehnična pomoč</t>
  </si>
  <si>
    <t>OSTALO-NACIONALNI UKREPI</t>
  </si>
  <si>
    <t>Tradicionalni SLO zajtrk</t>
  </si>
  <si>
    <t>Prispevek za promocijo sadja</t>
  </si>
  <si>
    <t>Pozeba</t>
  </si>
  <si>
    <t>Odpravljanje zaraščanja na kmetijskih površinah</t>
  </si>
  <si>
    <t>Komasacije</t>
  </si>
  <si>
    <t>de minimis ukrepi</t>
  </si>
  <si>
    <t>Zavarovalne premije</t>
  </si>
  <si>
    <t>covid ukrepi</t>
  </si>
  <si>
    <t>Energenti</t>
  </si>
  <si>
    <t>Skupna vsota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</si>
</sst>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CAA"/>
        <bgColor indexed="64"/>
      </patternFill>
    </fill>
    <fill>
      <patternFill patternType="solid">
        <fgColor rgb="FFFDF5FD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6" xfId="0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3" fontId="5" fillId="3" borderId="5" xfId="0" applyNumberFormat="1" applyFont="1" applyFill="1" applyBorder="1"/>
    <xf numFmtId="3" fontId="5" fillId="3" borderId="14" xfId="0" applyNumberFormat="1" applyFont="1" applyFill="1" applyBorder="1"/>
    <xf numFmtId="0" fontId="0" fillId="4" borderId="15" xfId="0" applyFill="1" applyBorder="1"/>
    <xf numFmtId="3" fontId="2" fillId="4" borderId="16" xfId="0" applyNumberFormat="1" applyFont="1" applyFill="1" applyBorder="1" applyAlignment="1">
      <alignment horizontal="right"/>
    </xf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0" fontId="2" fillId="0" borderId="0" xfId="0" applyFont="1"/>
    <xf numFmtId="0" fontId="0" fillId="4" borderId="21" xfId="0" applyFill="1" applyBorder="1"/>
    <xf numFmtId="3" fontId="0" fillId="0" borderId="11" xfId="0" applyNumberFormat="1" applyBorder="1"/>
    <xf numFmtId="3" fontId="0" fillId="0" borderId="0" xfId="0" applyNumberFormat="1"/>
    <xf numFmtId="3" fontId="0" fillId="0" borderId="22" xfId="0" applyNumberFormat="1" applyBorder="1"/>
    <xf numFmtId="3" fontId="0" fillId="0" borderId="23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 indent="1"/>
    </xf>
    <xf numFmtId="3" fontId="4" fillId="2" borderId="24" xfId="0" applyNumberFormat="1" applyFont="1" applyFill="1" applyBorder="1" applyAlignment="1">
      <alignment horizontal="left" vertical="center" wrapText="1"/>
    </xf>
    <xf numFmtId="3" fontId="2" fillId="2" borderId="25" xfId="0" applyNumberFormat="1" applyFont="1" applyFill="1" applyBorder="1" applyAlignment="1">
      <alignment horizontal="right"/>
    </xf>
    <xf numFmtId="3" fontId="5" fillId="3" borderId="4" xfId="0" applyNumberFormat="1" applyFont="1" applyFill="1" applyBorder="1"/>
    <xf numFmtId="3" fontId="5" fillId="3" borderId="10" xfId="0" applyNumberFormat="1" applyFont="1" applyFill="1" applyBorder="1"/>
    <xf numFmtId="3" fontId="0" fillId="4" borderId="16" xfId="0" applyNumberFormat="1" applyFill="1" applyBorder="1" applyAlignment="1">
      <alignment horizontal="left"/>
    </xf>
    <xf numFmtId="3" fontId="3" fillId="2" borderId="25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0" fillId="4" borderId="16" xfId="0" applyNumberFormat="1" applyFill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9" fontId="0" fillId="4" borderId="16" xfId="1" applyFont="1" applyFill="1" applyBorder="1" applyAlignment="1">
      <alignment horizontal="left"/>
    </xf>
    <xf numFmtId="9" fontId="2" fillId="2" borderId="8" xfId="1" applyFont="1" applyFill="1" applyBorder="1" applyAlignment="1">
      <alignment horizontal="right"/>
    </xf>
    <xf numFmtId="9" fontId="0" fillId="0" borderId="17" xfId="1" applyFont="1" applyFill="1" applyBorder="1"/>
    <xf numFmtId="9" fontId="0" fillId="0" borderId="18" xfId="1" applyFont="1" applyFill="1" applyBorder="1"/>
    <xf numFmtId="3" fontId="0" fillId="0" borderId="19" xfId="1" applyNumberFormat="1" applyFont="1" applyFill="1" applyBorder="1"/>
    <xf numFmtId="3" fontId="0" fillId="0" borderId="20" xfId="1" applyNumberFormat="1" applyFont="1" applyFill="1" applyBorder="1"/>
    <xf numFmtId="9" fontId="0" fillId="2" borderId="11" xfId="1" applyFont="1" applyFill="1" applyBorder="1"/>
    <xf numFmtId="9" fontId="0" fillId="0" borderId="19" xfId="1" applyFont="1" applyFill="1" applyBorder="1"/>
    <xf numFmtId="9" fontId="0" fillId="0" borderId="20" xfId="1" applyFont="1" applyFill="1" applyBorder="1"/>
    <xf numFmtId="9" fontId="0" fillId="0" borderId="0" xfId="1" applyFont="1"/>
    <xf numFmtId="9" fontId="0" fillId="0" borderId="0" xfId="1" applyFont="1" applyFill="1" applyBorder="1"/>
    <xf numFmtId="3" fontId="0" fillId="0" borderId="30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4" fontId="0" fillId="0" borderId="30" xfId="0" applyNumberFormat="1" applyBorder="1"/>
    <xf numFmtId="4" fontId="0" fillId="0" borderId="31" xfId="0" applyNumberFormat="1" applyBorder="1"/>
    <xf numFmtId="0" fontId="0" fillId="4" borderId="34" xfId="0" applyFill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5" fillId="3" borderId="39" xfId="0" applyNumberFormat="1" applyFont="1" applyFill="1" applyBorder="1"/>
    <xf numFmtId="3" fontId="5" fillId="3" borderId="40" xfId="0" applyNumberFormat="1" applyFont="1" applyFill="1" applyBorder="1"/>
    <xf numFmtId="3" fontId="5" fillId="3" borderId="41" xfId="0" applyNumberFormat="1" applyFont="1" applyFill="1" applyBorder="1"/>
    <xf numFmtId="3" fontId="5" fillId="3" borderId="42" xfId="0" applyNumberFormat="1" applyFont="1" applyFill="1" applyBorder="1"/>
    <xf numFmtId="3" fontId="0" fillId="4" borderId="43" xfId="0" applyNumberFormat="1" applyFill="1" applyBorder="1"/>
    <xf numFmtId="0" fontId="0" fillId="2" borderId="0" xfId="0" applyFill="1"/>
    <xf numFmtId="3" fontId="5" fillId="3" borderId="44" xfId="0" applyNumberFormat="1" applyFont="1" applyFill="1" applyBorder="1"/>
    <xf numFmtId="3" fontId="0" fillId="0" borderId="45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3" fontId="0" fillId="4" borderId="34" xfId="0" applyNumberFormat="1" applyFill="1" applyBorder="1"/>
    <xf numFmtId="3" fontId="0" fillId="0" borderId="48" xfId="0" applyNumberFormat="1" applyBorder="1"/>
    <xf numFmtId="3" fontId="0" fillId="0" borderId="8" xfId="0" applyNumberFormat="1" applyBorder="1"/>
    <xf numFmtId="3" fontId="0" fillId="0" borderId="49" xfId="0" applyNumberFormat="1" applyBorder="1"/>
    <xf numFmtId="3" fontId="0" fillId="0" borderId="50" xfId="0" applyNumberFormat="1" applyBorder="1"/>
    <xf numFmtId="3" fontId="0" fillId="0" borderId="51" xfId="0" applyNumberFormat="1" applyBorder="1"/>
    <xf numFmtId="3" fontId="3" fillId="2" borderId="51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10" xfId="0" applyNumberFormat="1" applyFont="1" applyFill="1" applyBorder="1" applyAlignment="1">
      <alignment horizontal="right" vertical="center" wrapText="1"/>
    </xf>
    <xf numFmtId="0" fontId="0" fillId="2" borderId="39" xfId="0" applyFill="1" applyBorder="1"/>
    <xf numFmtId="3" fontId="3" fillId="3" borderId="52" xfId="0" applyNumberFormat="1" applyFont="1" applyFill="1" applyBorder="1" applyAlignment="1">
      <alignment horizontal="right" vertical="center" wrapText="1"/>
    </xf>
    <xf numFmtId="4" fontId="0" fillId="0" borderId="0" xfId="0" applyNumberFormat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D79FE-A6D9-48BF-BF99-EA2A3948FB65}">
  <dimension ref="A1:AY66"/>
  <sheetViews>
    <sheetView tabSelected="1" topLeftCell="AA43" workbookViewId="0">
      <selection activeCell="D11" sqref="D11"/>
    </sheetView>
  </sheetViews>
  <sheetFormatPr defaultRowHeight="14.5" x14ac:dyDescent="0.35"/>
  <cols>
    <col min="1" max="1" width="64.54296875" bestFit="1" customWidth="1"/>
    <col min="2" max="2" width="17.81640625" customWidth="1"/>
    <col min="3" max="3" width="1" customWidth="1"/>
    <col min="4" max="4" width="13.7265625" customWidth="1"/>
    <col min="5" max="5" width="12" customWidth="1"/>
    <col min="6" max="6" width="11.453125" customWidth="1"/>
    <col min="7" max="7" width="10.81640625" customWidth="1"/>
    <col min="8" max="8" width="1.1796875" customWidth="1"/>
    <col min="9" max="9" width="13.7265625" customWidth="1"/>
    <col min="10" max="10" width="12" customWidth="1"/>
    <col min="11" max="11" width="11.453125" customWidth="1"/>
    <col min="12" max="12" width="10.81640625" customWidth="1"/>
    <col min="13" max="13" width="1.453125" customWidth="1"/>
    <col min="14" max="14" width="11.26953125" customWidth="1"/>
    <col min="15" max="15" width="10.1796875" customWidth="1"/>
    <col min="16" max="17" width="9.1796875" customWidth="1"/>
    <col min="18" max="18" width="1.453125" customWidth="1"/>
    <col min="19" max="19" width="12.453125" customWidth="1"/>
    <col min="20" max="20" width="11.7265625" customWidth="1"/>
    <col min="21" max="22" width="9.1796875" customWidth="1"/>
    <col min="23" max="23" width="1.453125" customWidth="1"/>
    <col min="24" max="24" width="12.453125" customWidth="1"/>
    <col min="25" max="25" width="11.7265625" customWidth="1"/>
    <col min="26" max="27" width="9.1796875" customWidth="1"/>
    <col min="28" max="28" width="1.453125" customWidth="1"/>
    <col min="29" max="29" width="12.453125" customWidth="1"/>
    <col min="30" max="30" width="11.7265625" customWidth="1"/>
    <col min="31" max="32" width="9.1796875" customWidth="1"/>
    <col min="33" max="33" width="1.453125" customWidth="1"/>
    <col min="34" max="34" width="12.453125" customWidth="1"/>
    <col min="35" max="35" width="11.7265625" customWidth="1"/>
    <col min="36" max="37" width="9.1796875" customWidth="1"/>
    <col min="38" max="38" width="1.453125" customWidth="1"/>
    <col min="39" max="39" width="12.453125" customWidth="1"/>
    <col min="40" max="40" width="11.7265625" customWidth="1"/>
    <col min="41" max="42" width="9.1796875" customWidth="1"/>
  </cols>
  <sheetData>
    <row r="1" spans="1:51" ht="15" thickBot="1" x14ac:dyDescent="0.4"/>
    <row r="2" spans="1:51" ht="16" thickBot="1" x14ac:dyDescent="0.4">
      <c r="A2" s="1" t="s">
        <v>0</v>
      </c>
      <c r="B2" s="2"/>
      <c r="C2" s="3"/>
      <c r="D2" s="4" t="s">
        <v>1</v>
      </c>
      <c r="E2" s="4"/>
      <c r="F2" s="4"/>
      <c r="G2" s="5"/>
      <c r="H2" s="6"/>
      <c r="I2" s="4" t="s">
        <v>2</v>
      </c>
      <c r="J2" s="4"/>
      <c r="K2" s="4"/>
      <c r="L2" s="5"/>
      <c r="M2" s="6"/>
      <c r="N2" s="4" t="s">
        <v>3</v>
      </c>
      <c r="O2" s="4"/>
      <c r="P2" s="4"/>
      <c r="Q2" s="5"/>
      <c r="R2" s="6"/>
      <c r="S2" s="4" t="s">
        <v>4</v>
      </c>
      <c r="T2" s="4"/>
      <c r="U2" s="4"/>
      <c r="V2" s="5"/>
      <c r="W2" s="6"/>
      <c r="X2" s="4" t="s">
        <v>5</v>
      </c>
      <c r="Y2" s="4"/>
      <c r="Z2" s="4"/>
      <c r="AA2" s="5"/>
      <c r="AB2" s="6"/>
      <c r="AC2" s="4" t="s">
        <v>6</v>
      </c>
      <c r="AD2" s="4"/>
      <c r="AE2" s="4"/>
      <c r="AF2" s="5"/>
      <c r="AG2" s="6"/>
      <c r="AH2" s="4" t="s">
        <v>7</v>
      </c>
      <c r="AI2" s="4"/>
      <c r="AJ2" s="4"/>
      <c r="AK2" s="5"/>
      <c r="AL2" s="6"/>
      <c r="AM2" s="4" t="s">
        <v>8</v>
      </c>
      <c r="AN2" s="4"/>
      <c r="AO2" s="4"/>
      <c r="AP2" s="5"/>
    </row>
    <row r="3" spans="1:51" ht="16" thickBot="1" x14ac:dyDescent="0.4">
      <c r="A3" s="7"/>
      <c r="B3" s="8" t="s">
        <v>9</v>
      </c>
      <c r="C3" s="9"/>
      <c r="D3" s="10" t="s">
        <v>10</v>
      </c>
      <c r="E3" s="10"/>
      <c r="F3" s="11" t="s">
        <v>11</v>
      </c>
      <c r="G3" s="12"/>
      <c r="H3" s="13"/>
      <c r="I3" s="11" t="s">
        <v>10</v>
      </c>
      <c r="J3" s="12"/>
      <c r="K3" s="11" t="s">
        <v>11</v>
      </c>
      <c r="L3" s="12"/>
      <c r="M3" s="13"/>
      <c r="N3" s="11" t="s">
        <v>10</v>
      </c>
      <c r="O3" s="12"/>
      <c r="P3" s="11" t="s">
        <v>11</v>
      </c>
      <c r="Q3" s="12"/>
      <c r="R3" s="13"/>
      <c r="S3" s="11" t="s">
        <v>10</v>
      </c>
      <c r="T3" s="12"/>
      <c r="U3" s="11" t="s">
        <v>11</v>
      </c>
      <c r="V3" s="12"/>
      <c r="W3" s="13"/>
      <c r="X3" s="11" t="s">
        <v>10</v>
      </c>
      <c r="Y3" s="12"/>
      <c r="Z3" s="11" t="s">
        <v>11</v>
      </c>
      <c r="AA3" s="12"/>
      <c r="AB3" s="13"/>
      <c r="AC3" s="11" t="s">
        <v>10</v>
      </c>
      <c r="AD3" s="12"/>
      <c r="AE3" s="11" t="s">
        <v>11</v>
      </c>
      <c r="AF3" s="12"/>
      <c r="AG3" s="13"/>
      <c r="AH3" s="11" t="s">
        <v>10</v>
      </c>
      <c r="AI3" s="12"/>
      <c r="AJ3" s="11" t="s">
        <v>11</v>
      </c>
      <c r="AK3" s="12"/>
      <c r="AL3" s="13"/>
      <c r="AM3" s="11" t="s">
        <v>10</v>
      </c>
      <c r="AN3" s="12"/>
      <c r="AO3" s="11" t="s">
        <v>11</v>
      </c>
      <c r="AP3" s="12"/>
    </row>
    <row r="4" spans="1:51" ht="41.25" customHeight="1" thickTop="1" thickBot="1" x14ac:dyDescent="0.4">
      <c r="A4" s="14"/>
      <c r="B4" s="15"/>
      <c r="C4" s="16"/>
      <c r="D4" s="17" t="s">
        <v>12</v>
      </c>
      <c r="E4" s="18" t="s">
        <v>13</v>
      </c>
      <c r="F4" s="19" t="s">
        <v>12</v>
      </c>
      <c r="G4" s="20" t="s">
        <v>13</v>
      </c>
      <c r="H4" s="13"/>
      <c r="I4" s="19" t="s">
        <v>12</v>
      </c>
      <c r="J4" s="20" t="s">
        <v>13</v>
      </c>
      <c r="K4" s="19" t="s">
        <v>12</v>
      </c>
      <c r="L4" s="20" t="s">
        <v>13</v>
      </c>
      <c r="M4" s="13"/>
      <c r="N4" s="19" t="s">
        <v>12</v>
      </c>
      <c r="O4" s="20" t="s">
        <v>13</v>
      </c>
      <c r="P4" s="19" t="s">
        <v>12</v>
      </c>
      <c r="Q4" s="20" t="s">
        <v>13</v>
      </c>
      <c r="R4" s="13"/>
      <c r="S4" s="19" t="s">
        <v>12</v>
      </c>
      <c r="T4" s="20" t="s">
        <v>13</v>
      </c>
      <c r="U4" s="19" t="s">
        <v>12</v>
      </c>
      <c r="V4" s="20" t="s">
        <v>13</v>
      </c>
      <c r="W4" s="13"/>
      <c r="X4" s="19" t="s">
        <v>12</v>
      </c>
      <c r="Y4" s="20" t="s">
        <v>13</v>
      </c>
      <c r="Z4" s="19" t="s">
        <v>12</v>
      </c>
      <c r="AA4" s="20" t="s">
        <v>13</v>
      </c>
      <c r="AB4" s="13"/>
      <c r="AC4" s="19" t="s">
        <v>12</v>
      </c>
      <c r="AD4" s="20" t="s">
        <v>13</v>
      </c>
      <c r="AE4" s="19" t="s">
        <v>12</v>
      </c>
      <c r="AF4" s="20" t="s">
        <v>13</v>
      </c>
      <c r="AG4" s="13"/>
      <c r="AH4" s="19" t="s">
        <v>12</v>
      </c>
      <c r="AI4" s="20" t="s">
        <v>13</v>
      </c>
      <c r="AJ4" s="19" t="s">
        <v>12</v>
      </c>
      <c r="AK4" s="20" t="s">
        <v>13</v>
      </c>
      <c r="AL4" s="13"/>
      <c r="AM4" s="19" t="s">
        <v>12</v>
      </c>
      <c r="AN4" s="20" t="s">
        <v>13</v>
      </c>
      <c r="AO4" s="19" t="s">
        <v>12</v>
      </c>
      <c r="AP4" s="20" t="s">
        <v>13</v>
      </c>
    </row>
    <row r="5" spans="1:51" ht="16" thickBot="1" x14ac:dyDescent="0.4">
      <c r="A5" s="21" t="s">
        <v>14</v>
      </c>
      <c r="B5" s="22">
        <f>SUM(B6:B11)</f>
        <v>133957005.88999996</v>
      </c>
      <c r="C5" s="23"/>
      <c r="D5" s="24">
        <f>SUM(D6:D10)</f>
        <v>104521086.81999999</v>
      </c>
      <c r="E5" s="24">
        <f t="shared" ref="E5:G5" si="0">SUM(E6:E10)</f>
        <v>0</v>
      </c>
      <c r="F5" s="24">
        <f t="shared" si="0"/>
        <v>-101844.03000000001</v>
      </c>
      <c r="G5" s="24">
        <f t="shared" si="0"/>
        <v>-32442.760000000002</v>
      </c>
      <c r="H5" s="13"/>
      <c r="I5" s="25">
        <f>SUM(I6:I10)</f>
        <v>12896094.809999995</v>
      </c>
      <c r="J5" s="25">
        <f t="shared" ref="J5:L5" si="1">SUM(J6:J10)</f>
        <v>42823.39</v>
      </c>
      <c r="K5" s="25">
        <f t="shared" si="1"/>
        <v>-14273.839999999998</v>
      </c>
      <c r="L5" s="25">
        <f t="shared" si="1"/>
        <v>-4123.7899999999981</v>
      </c>
      <c r="M5" s="13"/>
      <c r="N5" s="25">
        <f>SUM(N6:N10)</f>
        <v>14208471.860000001</v>
      </c>
      <c r="O5" s="25">
        <f t="shared" ref="O5:Q5" si="2">SUM(O6:O10)</f>
        <v>73295.45</v>
      </c>
      <c r="P5" s="25">
        <f t="shared" si="2"/>
        <v>-27347.38</v>
      </c>
      <c r="Q5" s="25">
        <f t="shared" si="2"/>
        <v>-4095.1500000000037</v>
      </c>
      <c r="R5" s="13"/>
      <c r="S5" s="25">
        <f>SUM(S6:S10)</f>
        <v>514162.19000000006</v>
      </c>
      <c r="T5" s="25">
        <f t="shared" ref="T5:V5" si="3">SUM(T6:T10)</f>
        <v>58606.55</v>
      </c>
      <c r="U5" s="25">
        <f t="shared" si="3"/>
        <v>-7062.0300000000007</v>
      </c>
      <c r="V5" s="25">
        <f t="shared" si="3"/>
        <v>-89.53</v>
      </c>
      <c r="W5" s="13"/>
      <c r="X5" s="25">
        <f>SUM(X6:X10)</f>
        <v>785523.8</v>
      </c>
      <c r="Y5" s="25">
        <f t="shared" ref="Y5:AA5" si="4">SUM(Y6:Y10)</f>
        <v>48315.100000000006</v>
      </c>
      <c r="Z5" s="25">
        <f t="shared" si="4"/>
        <v>-3322.68</v>
      </c>
      <c r="AA5" s="25">
        <f t="shared" si="4"/>
        <v>-1083.26</v>
      </c>
      <c r="AB5" s="13"/>
      <c r="AC5" s="25">
        <f>SUM(AC6:AC11)</f>
        <v>220427.49</v>
      </c>
      <c r="AD5" s="25">
        <f t="shared" ref="AD5:AF5" si="5">SUM(AD6:AD11)</f>
        <v>140575.13</v>
      </c>
      <c r="AE5" s="25">
        <f t="shared" si="5"/>
        <v>-970.82000000000016</v>
      </c>
      <c r="AF5" s="25">
        <f t="shared" si="5"/>
        <v>-19.87</v>
      </c>
      <c r="AG5" s="13"/>
      <c r="AH5" s="25">
        <f>SUM(AH6:AH11)</f>
        <v>156269.71</v>
      </c>
      <c r="AI5" s="25">
        <f t="shared" ref="AI5:AK5" si="6">SUM(AI6:AI11)</f>
        <v>86570.1</v>
      </c>
      <c r="AJ5" s="25">
        <f t="shared" si="6"/>
        <v>-3617.4900000000002</v>
      </c>
      <c r="AK5" s="25">
        <f t="shared" si="6"/>
        <v>65.36999999999999</v>
      </c>
      <c r="AL5" s="13"/>
      <c r="AM5" s="25">
        <f>SUM(AM6:AM11)</f>
        <v>301646.33999999997</v>
      </c>
      <c r="AN5" s="25">
        <f t="shared" ref="AN5:AP5" si="7">SUM(AN6:AN11)</f>
        <v>119790.41</v>
      </c>
      <c r="AO5" s="25">
        <f t="shared" si="7"/>
        <v>-16426</v>
      </c>
      <c r="AP5" s="25">
        <f t="shared" si="7"/>
        <v>0</v>
      </c>
    </row>
    <row r="6" spans="1:51" x14ac:dyDescent="0.35">
      <c r="A6" s="26" t="s">
        <v>15</v>
      </c>
      <c r="B6" s="27">
        <f>SUM(D6:G6,I6:L6,N6:Q6,S6:V6,X6:AA6,AC6:AF6,AH6:AK6,AM6:AP6)</f>
        <v>131547321.26999997</v>
      </c>
      <c r="C6" s="23"/>
      <c r="D6" s="28">
        <v>104521086.81999999</v>
      </c>
      <c r="E6" s="29"/>
      <c r="F6" s="30">
        <v>-100835.49000000002</v>
      </c>
      <c r="G6" s="31">
        <v>-29389.61</v>
      </c>
      <c r="H6" s="13"/>
      <c r="I6" s="30">
        <v>12830391.619999995</v>
      </c>
      <c r="J6" s="31"/>
      <c r="K6" s="30">
        <v>-14749.199999999999</v>
      </c>
      <c r="L6" s="31">
        <v>-4874.659999999998</v>
      </c>
      <c r="M6" s="13"/>
      <c r="N6" s="30">
        <v>13859051.000000002</v>
      </c>
      <c r="O6" s="31"/>
      <c r="P6" s="30">
        <v>-26717.620000000003</v>
      </c>
      <c r="Q6" s="31">
        <v>-6397.4300000000039</v>
      </c>
      <c r="R6" s="13"/>
      <c r="S6" s="30">
        <v>315569.00000000006</v>
      </c>
      <c r="T6" s="31"/>
      <c r="U6" s="30">
        <v>-6307.0300000000007</v>
      </c>
      <c r="V6" s="31">
        <v>-89.53</v>
      </c>
      <c r="W6" s="13"/>
      <c r="X6" s="30">
        <v>204768.94000000003</v>
      </c>
      <c r="Y6" s="31"/>
      <c r="Z6" s="30">
        <v>-3301.7999999999997</v>
      </c>
      <c r="AA6" s="31">
        <v>-1083.26</v>
      </c>
      <c r="AB6" s="13"/>
      <c r="AC6" s="30">
        <v>14452.369999999995</v>
      </c>
      <c r="AD6" s="31"/>
      <c r="AE6" s="30">
        <v>-941.72000000000014</v>
      </c>
      <c r="AF6" s="31">
        <v>-19.87</v>
      </c>
      <c r="AG6" s="13"/>
      <c r="AH6" s="30">
        <v>526.8900000000001</v>
      </c>
      <c r="AI6" s="31"/>
      <c r="AJ6" s="30">
        <v>-3584.7500000000005</v>
      </c>
      <c r="AK6" s="31">
        <v>65.36999999999999</v>
      </c>
      <c r="AL6" s="13"/>
      <c r="AM6" s="30">
        <v>369.74</v>
      </c>
      <c r="AN6" s="31"/>
      <c r="AO6">
        <v>-668.51</v>
      </c>
      <c r="AP6" s="31"/>
      <c r="AR6" s="32"/>
      <c r="AS6" s="32"/>
      <c r="AT6" s="32"/>
      <c r="AU6" s="32"/>
      <c r="AV6" s="32"/>
      <c r="AW6" s="32"/>
      <c r="AX6" s="32"/>
      <c r="AY6" s="32"/>
    </row>
    <row r="7" spans="1:51" x14ac:dyDescent="0.35">
      <c r="A7" s="33" t="s">
        <v>16</v>
      </c>
      <c r="B7" s="27">
        <f t="shared" ref="B7:B48" si="8">SUM(D7:G7,I7:L7,N7:Q7,S7:V7,X7:AA7,AC7:AF7,AH7:AK7,AM7:AP7)</f>
        <v>337762.92000000004</v>
      </c>
      <c r="C7" s="23"/>
      <c r="D7" s="28"/>
      <c r="E7" s="29"/>
      <c r="F7" s="30">
        <v>-1008.54</v>
      </c>
      <c r="G7" s="31">
        <v>-3053.15</v>
      </c>
      <c r="H7" s="13"/>
      <c r="I7" s="30"/>
      <c r="J7" s="31"/>
      <c r="K7" s="30">
        <v>475.36</v>
      </c>
      <c r="L7" s="31">
        <v>750.86999999999989</v>
      </c>
      <c r="M7" s="13"/>
      <c r="N7" s="30">
        <v>275101.45</v>
      </c>
      <c r="O7" s="31"/>
      <c r="P7" s="30">
        <v>-1162.94</v>
      </c>
      <c r="Q7" s="31"/>
      <c r="R7" s="13"/>
      <c r="S7" s="30">
        <v>35353.75</v>
      </c>
      <c r="T7" s="31"/>
      <c r="U7" s="30">
        <v>-755</v>
      </c>
      <c r="V7" s="31"/>
      <c r="W7" s="13"/>
      <c r="X7" s="30"/>
      <c r="Y7" s="31"/>
      <c r="Z7" s="30">
        <v>-20.880000000000003</v>
      </c>
      <c r="AA7" s="31"/>
      <c r="AB7" s="13"/>
      <c r="AC7" s="30"/>
      <c r="AD7" s="31"/>
      <c r="AE7" s="30">
        <v>-29.1</v>
      </c>
      <c r="AF7" s="31"/>
      <c r="AG7" s="13"/>
      <c r="AH7" s="30">
        <v>37597.07</v>
      </c>
      <c r="AI7" s="31"/>
      <c r="AJ7" s="30">
        <v>-32.739999999999995</v>
      </c>
      <c r="AK7" s="31"/>
      <c r="AL7" s="13"/>
      <c r="AM7" s="30"/>
      <c r="AN7" s="31"/>
      <c r="AO7" s="30">
        <v>-5453.23</v>
      </c>
      <c r="AP7" s="31"/>
      <c r="AR7" s="32"/>
      <c r="AS7" s="32"/>
      <c r="AT7" s="32"/>
      <c r="AU7" s="32"/>
      <c r="AV7" s="32"/>
      <c r="AW7" s="32"/>
      <c r="AX7" s="32"/>
      <c r="AY7" s="32"/>
    </row>
    <row r="8" spans="1:51" x14ac:dyDescent="0.35">
      <c r="A8" s="33" t="s">
        <v>17</v>
      </c>
      <c r="B8" s="27">
        <f t="shared" si="8"/>
        <v>1069140.5699999998</v>
      </c>
      <c r="C8" s="23"/>
      <c r="D8" s="34"/>
      <c r="E8" s="35"/>
      <c r="F8" s="36"/>
      <c r="G8" s="37"/>
      <c r="H8" s="13"/>
      <c r="I8" s="34">
        <v>65703.19</v>
      </c>
      <c r="J8" s="35">
        <v>42823.39</v>
      </c>
      <c r="K8" s="36"/>
      <c r="L8" s="37"/>
      <c r="M8" s="13"/>
      <c r="N8" s="34">
        <v>74319.41</v>
      </c>
      <c r="O8" s="35">
        <v>73295.45</v>
      </c>
      <c r="P8" s="36"/>
      <c r="Q8" s="37"/>
      <c r="R8" s="13"/>
      <c r="S8" s="34">
        <v>92613.14</v>
      </c>
      <c r="T8" s="35">
        <v>58606.55</v>
      </c>
      <c r="U8" s="36"/>
      <c r="V8" s="37"/>
      <c r="W8" s="13"/>
      <c r="X8" s="34">
        <v>81608.600000000006</v>
      </c>
      <c r="Y8" s="35">
        <v>48315.100000000006</v>
      </c>
      <c r="Z8" s="36"/>
      <c r="AA8" s="37"/>
      <c r="AB8" s="13"/>
      <c r="AC8" s="30">
        <v>81396.160000000003</v>
      </c>
      <c r="AD8" s="31">
        <v>48426.720000000001</v>
      </c>
      <c r="AE8" s="30"/>
      <c r="AF8" s="31"/>
      <c r="AG8" s="13"/>
      <c r="AH8" s="34">
        <v>78093.63</v>
      </c>
      <c r="AI8" s="35">
        <v>46517.97</v>
      </c>
      <c r="AJ8" s="36"/>
      <c r="AK8" s="37"/>
      <c r="AL8" s="13"/>
      <c r="AM8" s="34">
        <v>157630.85</v>
      </c>
      <c r="AN8" s="35">
        <v>119790.41</v>
      </c>
      <c r="AO8" s="36"/>
      <c r="AP8" s="37"/>
      <c r="AR8" s="32"/>
      <c r="AS8" s="32"/>
      <c r="AT8" s="32"/>
      <c r="AU8" s="32"/>
      <c r="AV8" s="32"/>
      <c r="AW8" s="32"/>
      <c r="AX8" s="32"/>
      <c r="AY8" s="32"/>
    </row>
    <row r="9" spans="1:51" x14ac:dyDescent="0.35">
      <c r="A9" s="33" t="s">
        <v>18</v>
      </c>
      <c r="B9" s="27">
        <f t="shared" si="8"/>
        <v>2835.46</v>
      </c>
      <c r="C9" s="23"/>
      <c r="D9" s="34"/>
      <c r="E9" s="35"/>
      <c r="F9" s="36"/>
      <c r="G9" s="37"/>
      <c r="H9" s="13"/>
      <c r="I9" s="34"/>
      <c r="J9" s="35"/>
      <c r="K9" s="36"/>
      <c r="L9" s="37"/>
      <c r="M9" s="13"/>
      <c r="N9" s="34"/>
      <c r="O9" s="35"/>
      <c r="P9" s="36">
        <v>533.17999999999995</v>
      </c>
      <c r="Q9" s="37">
        <v>2302.2800000000002</v>
      </c>
      <c r="R9" s="13"/>
      <c r="S9" s="34"/>
      <c r="T9" s="35"/>
      <c r="U9" s="36"/>
      <c r="V9" s="37"/>
      <c r="W9" s="13"/>
      <c r="X9" s="34"/>
      <c r="Y9" s="35"/>
      <c r="Z9" s="36"/>
      <c r="AA9" s="37"/>
      <c r="AB9" s="13"/>
      <c r="AC9" s="30"/>
      <c r="AD9" s="31"/>
      <c r="AE9" s="30"/>
      <c r="AF9" s="31"/>
      <c r="AG9" s="13"/>
      <c r="AH9" s="34"/>
      <c r="AI9" s="35"/>
      <c r="AJ9" s="36"/>
      <c r="AK9" s="37"/>
      <c r="AL9" s="13"/>
      <c r="AM9" s="34"/>
      <c r="AN9" s="35"/>
      <c r="AO9" s="36"/>
      <c r="AP9" s="37"/>
      <c r="AR9" s="38"/>
      <c r="AS9" s="32"/>
      <c r="AT9" s="32"/>
      <c r="AU9" s="32"/>
      <c r="AV9" s="32"/>
      <c r="AW9" s="32"/>
      <c r="AX9" s="32"/>
      <c r="AY9" s="32"/>
    </row>
    <row r="10" spans="1:51" x14ac:dyDescent="0.35">
      <c r="A10" s="33" t="s">
        <v>19</v>
      </c>
      <c r="B10" s="27">
        <f t="shared" si="8"/>
        <v>735545.03999999992</v>
      </c>
      <c r="C10" s="23"/>
      <c r="D10" s="34"/>
      <c r="E10" s="35"/>
      <c r="F10" s="36"/>
      <c r="G10" s="37"/>
      <c r="H10" s="13"/>
      <c r="I10" s="34"/>
      <c r="J10" s="35"/>
      <c r="K10" s="36"/>
      <c r="L10" s="37"/>
      <c r="M10" s="13"/>
      <c r="N10" s="34"/>
      <c r="O10" s="35"/>
      <c r="P10" s="36"/>
      <c r="Q10" s="37"/>
      <c r="R10" s="13"/>
      <c r="S10" s="34">
        <v>70626.3</v>
      </c>
      <c r="T10" s="35"/>
      <c r="U10" s="36"/>
      <c r="V10" s="37"/>
      <c r="W10" s="13"/>
      <c r="X10" s="34">
        <v>499146.25999999995</v>
      </c>
      <c r="Y10" s="35"/>
      <c r="Z10" s="36"/>
      <c r="AA10" s="37"/>
      <c r="AB10" s="13"/>
      <c r="AC10" s="30">
        <v>32430.99</v>
      </c>
      <c r="AD10" s="31"/>
      <c r="AE10" s="30"/>
      <c r="AF10" s="31"/>
      <c r="AG10" s="13"/>
      <c r="AH10" s="34"/>
      <c r="AI10" s="35"/>
      <c r="AJ10" s="36"/>
      <c r="AK10" s="37"/>
      <c r="AL10" s="13"/>
      <c r="AM10" s="34">
        <v>143645.75</v>
      </c>
      <c r="AN10" s="35"/>
      <c r="AO10" s="36">
        <v>-10304.26</v>
      </c>
      <c r="AP10" s="37"/>
      <c r="AR10" s="39"/>
    </row>
    <row r="11" spans="1:51" ht="15" thickBot="1" x14ac:dyDescent="0.4">
      <c r="A11" s="33" t="s">
        <v>20</v>
      </c>
      <c r="B11" s="27">
        <f t="shared" si="8"/>
        <v>264400.63</v>
      </c>
      <c r="C11" s="23"/>
      <c r="D11" s="34"/>
      <c r="E11" s="35"/>
      <c r="F11" s="36"/>
      <c r="G11" s="37"/>
      <c r="H11" s="13"/>
      <c r="I11" s="34"/>
      <c r="J11" s="35"/>
      <c r="K11" s="36"/>
      <c r="L11" s="37"/>
      <c r="M11" s="13"/>
      <c r="N11" s="34"/>
      <c r="O11" s="35"/>
      <c r="P11" s="36"/>
      <c r="Q11" s="37"/>
      <c r="R11" s="13"/>
      <c r="S11" s="34"/>
      <c r="T11" s="35"/>
      <c r="U11" s="36"/>
      <c r="V11" s="37"/>
      <c r="W11" s="13"/>
      <c r="X11" s="34"/>
      <c r="Y11" s="35"/>
      <c r="Z11" s="36"/>
      <c r="AA11" s="37"/>
      <c r="AB11" s="13"/>
      <c r="AC11" s="30">
        <v>92147.97</v>
      </c>
      <c r="AD11" s="31">
        <v>92148.41</v>
      </c>
      <c r="AE11" s="30"/>
      <c r="AF11" s="31"/>
      <c r="AG11" s="13"/>
      <c r="AH11" s="34">
        <v>40052.120000000003</v>
      </c>
      <c r="AI11" s="35">
        <v>40052.129999999997</v>
      </c>
      <c r="AJ11" s="36"/>
      <c r="AK11" s="37"/>
      <c r="AL11" s="13"/>
      <c r="AM11" s="34"/>
      <c r="AN11" s="35"/>
      <c r="AO11" s="36"/>
      <c r="AP11" s="37"/>
      <c r="AR11" s="39"/>
    </row>
    <row r="12" spans="1:51" ht="16" thickBot="1" x14ac:dyDescent="0.4">
      <c r="A12" s="40" t="s">
        <v>21</v>
      </c>
      <c r="B12" s="41">
        <f>SUM(B13:B14)</f>
        <v>-2793.79</v>
      </c>
      <c r="C12" s="23"/>
      <c r="D12" s="24">
        <f>SUM(D13:D13)</f>
        <v>0</v>
      </c>
      <c r="E12" s="42">
        <f>SUM(E13:E13)</f>
        <v>0</v>
      </c>
      <c r="F12" s="25">
        <f>SUM(F13:F14)</f>
        <v>-2220.5500000000002</v>
      </c>
      <c r="G12" s="43">
        <f>SUM(G13:G14)</f>
        <v>-573.24</v>
      </c>
      <c r="H12" s="13"/>
      <c r="I12" s="24">
        <f>SUM(I13:I13)</f>
        <v>0</v>
      </c>
      <c r="J12" s="42">
        <f>SUM(J13:J13)</f>
        <v>0</v>
      </c>
      <c r="K12" s="25">
        <f>SUM(K13:K13)</f>
        <v>0</v>
      </c>
      <c r="L12" s="43">
        <f>SUM(L13:L13)</f>
        <v>0</v>
      </c>
      <c r="M12" s="13"/>
      <c r="N12" s="24">
        <f>SUM(N13:N13)</f>
        <v>0</v>
      </c>
      <c r="O12" s="42">
        <f>SUM(O13:O13)</f>
        <v>0</v>
      </c>
      <c r="P12" s="25">
        <f>SUM(P13:P13)</f>
        <v>0</v>
      </c>
      <c r="Q12" s="43">
        <f>SUM(Q13:Q13)</f>
        <v>0</v>
      </c>
      <c r="R12" s="13"/>
      <c r="S12" s="24">
        <f>SUM(S13:S13)</f>
        <v>0</v>
      </c>
      <c r="T12" s="42">
        <f>SUM(T13:T13)</f>
        <v>0</v>
      </c>
      <c r="U12" s="25">
        <f>SUM(U13:U13)</f>
        <v>0</v>
      </c>
      <c r="V12" s="43">
        <f>SUM(V13:V13)</f>
        <v>0</v>
      </c>
      <c r="W12" s="13"/>
      <c r="X12" s="24">
        <f>SUM(X13:X13)</f>
        <v>0</v>
      </c>
      <c r="Y12" s="42">
        <f>SUM(Y13:Y13)</f>
        <v>0</v>
      </c>
      <c r="Z12" s="25">
        <f>SUM(Z13:Z13)</f>
        <v>0</v>
      </c>
      <c r="AA12" s="43">
        <f>SUM(AA13:AA13)</f>
        <v>0</v>
      </c>
      <c r="AB12" s="13"/>
      <c r="AC12" s="24">
        <f>SUM(AC13:AC13)</f>
        <v>0</v>
      </c>
      <c r="AD12" s="42">
        <f>SUM(AD13:AD13)</f>
        <v>0</v>
      </c>
      <c r="AE12" s="25">
        <f>SUM(AE13:AE13)</f>
        <v>0</v>
      </c>
      <c r="AF12" s="43">
        <f>SUM(AF13:AF13)</f>
        <v>0</v>
      </c>
      <c r="AG12" s="13"/>
      <c r="AH12" s="24">
        <f>SUM(AH13:AH13)</f>
        <v>0</v>
      </c>
      <c r="AI12" s="42">
        <f>SUM(AI13:AI13)</f>
        <v>0</v>
      </c>
      <c r="AJ12" s="25">
        <f>SUM(AJ13:AJ13)</f>
        <v>0</v>
      </c>
      <c r="AK12" s="43">
        <f>SUM(AK13:AK13)</f>
        <v>0</v>
      </c>
      <c r="AL12" s="13"/>
      <c r="AM12" s="24">
        <f>SUM(AM13:AM13)</f>
        <v>0</v>
      </c>
      <c r="AN12" s="42">
        <f>SUM(AN13:AN13)</f>
        <v>0</v>
      </c>
      <c r="AO12" s="25">
        <f>SUM(AO13:AO13)</f>
        <v>0</v>
      </c>
      <c r="AP12" s="43">
        <f>SUM(AP13:AP13)</f>
        <v>0</v>
      </c>
      <c r="AR12" s="39"/>
    </row>
    <row r="13" spans="1:51" x14ac:dyDescent="0.35">
      <c r="A13" s="33" t="s">
        <v>22</v>
      </c>
      <c r="B13" s="27">
        <f t="shared" si="8"/>
        <v>-1339.62</v>
      </c>
      <c r="C13" s="23"/>
      <c r="D13" s="28"/>
      <c r="E13" s="29"/>
      <c r="F13" s="30">
        <v>-1057.22</v>
      </c>
      <c r="G13" s="31">
        <v>-282.39999999999998</v>
      </c>
      <c r="H13" s="13"/>
      <c r="I13" s="28"/>
      <c r="J13" s="29"/>
      <c r="K13" s="30"/>
      <c r="L13" s="31"/>
      <c r="M13" s="13"/>
      <c r="N13" s="28"/>
      <c r="O13" s="29"/>
      <c r="P13" s="30"/>
      <c r="Q13" s="31"/>
      <c r="R13" s="13"/>
      <c r="S13" s="28"/>
      <c r="T13" s="29"/>
      <c r="U13" s="30"/>
      <c r="V13" s="31"/>
      <c r="W13" s="13"/>
      <c r="X13" s="28"/>
      <c r="Y13" s="29"/>
      <c r="Z13" s="30"/>
      <c r="AA13" s="31"/>
      <c r="AB13" s="13"/>
      <c r="AC13" s="28"/>
      <c r="AD13" s="29"/>
      <c r="AE13" s="30"/>
      <c r="AF13" s="31"/>
      <c r="AG13" s="13"/>
      <c r="AH13" s="28"/>
      <c r="AI13" s="29"/>
      <c r="AJ13" s="30"/>
      <c r="AK13" s="31"/>
      <c r="AL13" s="13"/>
      <c r="AM13" s="28"/>
      <c r="AN13" s="29"/>
      <c r="AO13" s="30"/>
      <c r="AP13" s="31"/>
      <c r="AR13" s="39"/>
    </row>
    <row r="14" spans="1:51" ht="15" thickBot="1" x14ac:dyDescent="0.4">
      <c r="A14" s="44" t="s">
        <v>23</v>
      </c>
      <c r="B14" s="27">
        <f t="shared" si="8"/>
        <v>-1454.17</v>
      </c>
      <c r="C14" s="23"/>
      <c r="D14" s="34"/>
      <c r="E14" s="35"/>
      <c r="F14" s="36">
        <v>-1163.33</v>
      </c>
      <c r="G14" s="37">
        <v>-290.84000000000003</v>
      </c>
      <c r="H14" s="13"/>
      <c r="I14" s="34"/>
      <c r="J14" s="35"/>
      <c r="K14" s="36"/>
      <c r="L14" s="37"/>
      <c r="M14" s="13"/>
      <c r="N14" s="34"/>
      <c r="O14" s="35"/>
      <c r="P14" s="36"/>
      <c r="Q14" s="37"/>
      <c r="R14" s="13"/>
      <c r="S14" s="34"/>
      <c r="T14" s="35"/>
      <c r="U14" s="36"/>
      <c r="V14" s="37"/>
      <c r="W14" s="13"/>
      <c r="X14" s="34"/>
      <c r="Y14" s="35"/>
      <c r="Z14" s="36"/>
      <c r="AA14" s="37"/>
      <c r="AB14" s="13"/>
      <c r="AC14" s="34"/>
      <c r="AD14" s="35"/>
      <c r="AE14" s="36"/>
      <c r="AF14" s="37"/>
      <c r="AG14" s="13"/>
      <c r="AH14" s="34"/>
      <c r="AI14" s="35"/>
      <c r="AJ14" s="36"/>
      <c r="AK14" s="37"/>
      <c r="AL14" s="13"/>
      <c r="AM14" s="34"/>
      <c r="AN14" s="35"/>
      <c r="AO14" s="36"/>
      <c r="AP14" s="37"/>
      <c r="AR14" s="39"/>
    </row>
    <row r="15" spans="1:51" ht="16" thickBot="1" x14ac:dyDescent="0.4">
      <c r="A15" s="40" t="s">
        <v>24</v>
      </c>
      <c r="B15" s="45">
        <f>SUM(B16:B18)</f>
        <v>-1533.27</v>
      </c>
      <c r="C15" s="46"/>
      <c r="D15" s="24">
        <f>SUM(D16:D18)</f>
        <v>0</v>
      </c>
      <c r="E15" s="42">
        <f>SUM(E16:E18)</f>
        <v>0</v>
      </c>
      <c r="F15" s="25">
        <f>SUM(F16:F18)</f>
        <v>-718.62</v>
      </c>
      <c r="G15" s="43">
        <f>SUM(G16:G18)</f>
        <v>-624.09</v>
      </c>
      <c r="H15" s="13"/>
      <c r="I15" s="24">
        <f>SUM(I16:I18)</f>
        <v>0</v>
      </c>
      <c r="J15" s="42">
        <f>SUM(J16:J18)</f>
        <v>0</v>
      </c>
      <c r="K15" s="25">
        <f>SUM(K16:K18)</f>
        <v>0</v>
      </c>
      <c r="L15" s="43">
        <f>SUM(L16:L18)</f>
        <v>0</v>
      </c>
      <c r="M15" s="13"/>
      <c r="N15" s="24">
        <f>SUM(N16:N18)</f>
        <v>0</v>
      </c>
      <c r="O15" s="42">
        <f>SUM(O16:O18)</f>
        <v>0</v>
      </c>
      <c r="P15" s="25">
        <f>SUM(P16:P18)</f>
        <v>-42.05</v>
      </c>
      <c r="Q15" s="43">
        <f>SUM(Q16:Q18)</f>
        <v>0</v>
      </c>
      <c r="R15" s="13"/>
      <c r="S15" s="24">
        <f>SUM(S16:S18)</f>
        <v>0</v>
      </c>
      <c r="T15" s="42">
        <f>SUM(T16:T18)</f>
        <v>0</v>
      </c>
      <c r="U15" s="25">
        <f>SUM(U16:U18)</f>
        <v>0</v>
      </c>
      <c r="V15" s="43">
        <f>SUM(V16:V18)</f>
        <v>0</v>
      </c>
      <c r="W15" s="13"/>
      <c r="X15" s="24">
        <f>SUM(X16:X18)</f>
        <v>0</v>
      </c>
      <c r="Y15" s="42">
        <f>SUM(Y16:Y18)</f>
        <v>0</v>
      </c>
      <c r="Z15" s="25">
        <f>SUM(Z16:Z18)</f>
        <v>0</v>
      </c>
      <c r="AA15" s="43">
        <f>SUM(AA16:AA18)</f>
        <v>0</v>
      </c>
      <c r="AB15" s="13"/>
      <c r="AC15" s="24">
        <f>SUM(AC16:AC18)</f>
        <v>0</v>
      </c>
      <c r="AD15" s="42">
        <f>SUM(AD16:AD18)</f>
        <v>0</v>
      </c>
      <c r="AE15" s="25">
        <f>SUM(AE16:AE18)</f>
        <v>-109.51</v>
      </c>
      <c r="AF15" s="43">
        <f>SUM(AF16:AF18)</f>
        <v>0</v>
      </c>
      <c r="AG15" s="13"/>
      <c r="AH15" s="24">
        <f>SUM(AH16:AH18)</f>
        <v>0</v>
      </c>
      <c r="AI15" s="42">
        <f>SUM(AI16:AI18)</f>
        <v>0</v>
      </c>
      <c r="AJ15" s="25">
        <f>SUM(AJ16:AJ18)</f>
        <v>108</v>
      </c>
      <c r="AK15" s="43">
        <f>SUM(AK16:AK18)</f>
        <v>0</v>
      </c>
      <c r="AL15" s="13"/>
      <c r="AM15" s="24">
        <f>SUM(AM16:AM18)</f>
        <v>0</v>
      </c>
      <c r="AN15" s="42">
        <f>SUM(AN16:AN18)</f>
        <v>0</v>
      </c>
      <c r="AO15" s="25">
        <f>SUM(AO16:AO18)</f>
        <v>-147</v>
      </c>
      <c r="AP15" s="43">
        <f>SUM(AP16:AP18)</f>
        <v>0</v>
      </c>
      <c r="AR15" s="39"/>
    </row>
    <row r="16" spans="1:51" x14ac:dyDescent="0.35">
      <c r="A16" s="47" t="s">
        <v>25</v>
      </c>
      <c r="B16" s="27">
        <f t="shared" si="8"/>
        <v>-1176.1300000000001</v>
      </c>
      <c r="C16" s="23"/>
      <c r="D16" s="48"/>
      <c r="E16" s="49"/>
      <c r="F16" s="50">
        <v>-552.04</v>
      </c>
      <c r="G16" s="51">
        <v>-624.09</v>
      </c>
      <c r="H16" s="13"/>
      <c r="I16" s="48"/>
      <c r="J16" s="49"/>
      <c r="K16" s="50"/>
      <c r="L16" s="51"/>
      <c r="M16" s="13"/>
      <c r="N16" s="48"/>
      <c r="O16" s="49"/>
      <c r="P16" s="50"/>
      <c r="Q16" s="51"/>
      <c r="R16" s="13"/>
      <c r="S16" s="48"/>
      <c r="T16" s="49"/>
      <c r="U16" s="50"/>
      <c r="V16" s="51"/>
      <c r="W16" s="13"/>
      <c r="X16" s="48"/>
      <c r="Y16" s="49"/>
      <c r="Z16" s="50"/>
      <c r="AA16" s="51"/>
      <c r="AB16" s="13"/>
      <c r="AC16" s="48"/>
      <c r="AD16" s="49"/>
      <c r="AE16" s="50"/>
      <c r="AF16" s="51"/>
      <c r="AG16" s="13"/>
      <c r="AH16" s="48"/>
      <c r="AI16" s="49"/>
      <c r="AJ16" s="50"/>
      <c r="AK16" s="51"/>
      <c r="AL16" s="13"/>
      <c r="AM16" s="48"/>
      <c r="AN16" s="49"/>
      <c r="AO16" s="50"/>
      <c r="AP16" s="51"/>
      <c r="AR16" s="39"/>
    </row>
    <row r="17" spans="1:51" x14ac:dyDescent="0.35">
      <c r="A17" s="47" t="s">
        <v>26</v>
      </c>
      <c r="B17" s="27">
        <f t="shared" si="8"/>
        <v>-465.14</v>
      </c>
      <c r="C17" s="23"/>
      <c r="D17" s="28"/>
      <c r="E17" s="29"/>
      <c r="F17" s="30">
        <v>-166.58</v>
      </c>
      <c r="G17" s="31"/>
      <c r="H17" s="13"/>
      <c r="I17" s="28"/>
      <c r="J17" s="29"/>
      <c r="K17" s="30"/>
      <c r="L17" s="31"/>
      <c r="M17" s="13"/>
      <c r="N17" s="28"/>
      <c r="O17" s="29"/>
      <c r="P17" s="30">
        <v>-42.05</v>
      </c>
      <c r="Q17" s="31"/>
      <c r="R17" s="13"/>
      <c r="S17" s="28"/>
      <c r="T17" s="29"/>
      <c r="U17" s="30"/>
      <c r="V17" s="31"/>
      <c r="W17" s="13"/>
      <c r="X17" s="28"/>
      <c r="Y17" s="29"/>
      <c r="Z17" s="30"/>
      <c r="AA17" s="31"/>
      <c r="AB17" s="13"/>
      <c r="AC17" s="28"/>
      <c r="AD17" s="29"/>
      <c r="AE17" s="30">
        <v>-109.51</v>
      </c>
      <c r="AF17" s="31"/>
      <c r="AG17" s="13"/>
      <c r="AH17" s="28"/>
      <c r="AI17" s="29"/>
      <c r="AJ17" s="30"/>
      <c r="AK17" s="31"/>
      <c r="AL17" s="13"/>
      <c r="AM17" s="28"/>
      <c r="AN17" s="29"/>
      <c r="AO17" s="30">
        <v>-147</v>
      </c>
      <c r="AP17" s="31"/>
    </row>
    <row r="18" spans="1:51" s="61" customFormat="1" ht="15" thickBot="1" x14ac:dyDescent="0.4">
      <c r="A18" s="52" t="s">
        <v>27</v>
      </c>
      <c r="B18" s="27">
        <f t="shared" si="8"/>
        <v>108</v>
      </c>
      <c r="C18" s="53"/>
      <c r="D18" s="54"/>
      <c r="E18" s="55"/>
      <c r="F18" s="56"/>
      <c r="G18" s="57"/>
      <c r="H18" s="58"/>
      <c r="I18" s="54"/>
      <c r="J18" s="55"/>
      <c r="K18" s="59"/>
      <c r="L18" s="60"/>
      <c r="M18" s="58"/>
      <c r="N18" s="54"/>
      <c r="O18" s="55"/>
      <c r="P18" s="59"/>
      <c r="Q18" s="60"/>
      <c r="R18" s="58"/>
      <c r="S18" s="54"/>
      <c r="T18" s="55"/>
      <c r="U18" s="59"/>
      <c r="V18" s="60"/>
      <c r="W18" s="58"/>
      <c r="X18" s="54"/>
      <c r="Y18" s="55"/>
      <c r="Z18" s="59"/>
      <c r="AA18" s="60"/>
      <c r="AB18" s="58"/>
      <c r="AC18" s="54"/>
      <c r="AD18" s="55"/>
      <c r="AE18" s="59"/>
      <c r="AF18" s="60"/>
      <c r="AG18" s="58"/>
      <c r="AH18" s="54"/>
      <c r="AI18" s="55"/>
      <c r="AJ18" s="56">
        <v>108</v>
      </c>
      <c r="AK18" s="60"/>
      <c r="AL18" s="58"/>
      <c r="AM18" s="54"/>
      <c r="AN18" s="55"/>
      <c r="AO18" s="59"/>
      <c r="AP18" s="60"/>
      <c r="AR18" s="62"/>
      <c r="AS18" s="62"/>
      <c r="AT18" s="62"/>
      <c r="AU18" s="62"/>
      <c r="AV18" s="62"/>
      <c r="AW18" s="62"/>
      <c r="AX18" s="62"/>
      <c r="AY18" s="62"/>
    </row>
    <row r="19" spans="1:51" ht="16" thickBot="1" x14ac:dyDescent="0.4">
      <c r="A19" s="40" t="s">
        <v>28</v>
      </c>
      <c r="B19" s="45">
        <f>SUM(B20:B35)</f>
        <v>103510523.05000001</v>
      </c>
      <c r="C19" s="46"/>
      <c r="D19" s="24">
        <f>SUM(D20:D35)</f>
        <v>2354593.2999999998</v>
      </c>
      <c r="E19" s="42">
        <f>SUM(E20:E35)</f>
        <v>735005.61</v>
      </c>
      <c r="F19" s="25">
        <f>SUM(F20:F35)</f>
        <v>-62954.630000000012</v>
      </c>
      <c r="G19" s="43">
        <f>SUM(G20:G35)</f>
        <v>-13544.100000000002</v>
      </c>
      <c r="H19" s="13"/>
      <c r="I19" s="24">
        <f>SUM(I20:I35)</f>
        <v>5552053.04</v>
      </c>
      <c r="J19" s="24">
        <f>SUM(J20:J35)</f>
        <v>1678885.3399999999</v>
      </c>
      <c r="K19" s="24">
        <f>SUM(K20:K35)</f>
        <v>-19801.740000000002</v>
      </c>
      <c r="L19" s="24">
        <f>SUM(L20:L35)</f>
        <v>-6293.16</v>
      </c>
      <c r="M19" s="13"/>
      <c r="N19" s="24">
        <f>SUM(N20:N35)</f>
        <v>5874694.8599999985</v>
      </c>
      <c r="O19" s="24">
        <f>SUM(O20:O35)</f>
        <v>1808807.7600000002</v>
      </c>
      <c r="P19" s="24">
        <f>SUM(P20:P35)</f>
        <v>-38013.07</v>
      </c>
      <c r="Q19" s="24">
        <f>SUM(Q20:Q35)</f>
        <v>-11392.16</v>
      </c>
      <c r="R19" s="13"/>
      <c r="S19" s="24">
        <f>SUM(S20:S35)</f>
        <v>21483113.449999999</v>
      </c>
      <c r="T19" s="24">
        <f>SUM(T20:T35)</f>
        <v>7021965.8099999996</v>
      </c>
      <c r="U19" s="24">
        <f>SUM(U20:U35)</f>
        <v>-79475.039999999994</v>
      </c>
      <c r="V19" s="24">
        <f>SUM(V20:V35)</f>
        <v>-25542.059999999998</v>
      </c>
      <c r="W19" s="13"/>
      <c r="X19" s="24">
        <f>SUM(X20:X35)</f>
        <v>27077425.850000001</v>
      </c>
      <c r="Y19" s="24">
        <f>SUM(Y20:Y35)</f>
        <v>8917628.4699999988</v>
      </c>
      <c r="Z19" s="24">
        <f>SUM(Z20:Z35)</f>
        <v>-86848.219999999987</v>
      </c>
      <c r="AA19" s="24">
        <f>SUM(AA20:AA35)</f>
        <v>-25660.309999999998</v>
      </c>
      <c r="AB19" s="13"/>
      <c r="AC19" s="24">
        <f>SUM(AC20:AC35)</f>
        <v>4278678.8800000008</v>
      </c>
      <c r="AD19" s="24">
        <f>SUM(AD20:AD35)</f>
        <v>1283301.8600000001</v>
      </c>
      <c r="AE19" s="24">
        <f>SUM(AE20:AE35)</f>
        <v>-27379.64</v>
      </c>
      <c r="AF19" s="24">
        <f>SUM(AF20:AF35)</f>
        <v>-9026.7900000000009</v>
      </c>
      <c r="AG19" s="13"/>
      <c r="AH19" s="24">
        <f>SUM(AH20:AH35)</f>
        <v>8883853.6600000001</v>
      </c>
      <c r="AI19" s="24">
        <f>SUM(AI20:AI35)</f>
        <v>2670110.96</v>
      </c>
      <c r="AJ19" s="24">
        <f>SUM(AJ20:AJ35)</f>
        <v>-15492.25</v>
      </c>
      <c r="AK19" s="24">
        <f>SUM(AK20:AK35)</f>
        <v>-5331.2300000000005</v>
      </c>
      <c r="AL19" s="13"/>
      <c r="AM19" s="24">
        <f>SUM(AM20:AM35)</f>
        <v>3385156.4499999997</v>
      </c>
      <c r="AN19" s="24">
        <f>SUM(AN20:AN35)</f>
        <v>1042001.08</v>
      </c>
      <c r="AO19" s="24">
        <f>SUM(AO20:AO35)</f>
        <v>-82076.539999999994</v>
      </c>
      <c r="AP19" s="24">
        <f>SUM(AP20:AP35)</f>
        <v>-27922.39</v>
      </c>
    </row>
    <row r="20" spans="1:51" x14ac:dyDescent="0.35">
      <c r="A20" s="44" t="s">
        <v>29</v>
      </c>
      <c r="B20" s="27">
        <f t="shared" si="8"/>
        <v>7538691.4599999981</v>
      </c>
      <c r="C20" s="23"/>
      <c r="D20" s="48"/>
      <c r="E20" s="49"/>
      <c r="F20" s="50">
        <v>-13.020000000000001</v>
      </c>
      <c r="G20" s="51">
        <v>-4.33</v>
      </c>
      <c r="H20" s="13"/>
      <c r="I20" s="48"/>
      <c r="J20" s="49"/>
      <c r="K20" s="50">
        <v>-3.6</v>
      </c>
      <c r="L20" s="51">
        <v>-1.2</v>
      </c>
      <c r="M20" s="13"/>
      <c r="N20" s="48">
        <v>336.42</v>
      </c>
      <c r="O20" s="49">
        <v>112.14</v>
      </c>
      <c r="P20" s="50">
        <v>-71.08</v>
      </c>
      <c r="Q20" s="51">
        <v>-23.689999999999998</v>
      </c>
      <c r="R20" s="13"/>
      <c r="S20" s="48">
        <v>5639753.3499999996</v>
      </c>
      <c r="T20" s="49">
        <v>1879932.79</v>
      </c>
      <c r="U20" s="50">
        <v>-7851.67</v>
      </c>
      <c r="V20" s="51">
        <v>-2630.52</v>
      </c>
      <c r="W20" s="13"/>
      <c r="X20" s="48">
        <v>20409.52</v>
      </c>
      <c r="Y20" s="49">
        <v>6803.18</v>
      </c>
      <c r="Z20" s="50">
        <v>-407.59</v>
      </c>
      <c r="AA20" s="51">
        <v>-135.85</v>
      </c>
      <c r="AB20" s="13"/>
      <c r="AC20" s="48">
        <v>1530.85</v>
      </c>
      <c r="AD20" s="49">
        <v>510.28</v>
      </c>
      <c r="AE20" s="50">
        <v>-52.74</v>
      </c>
      <c r="AF20" s="51">
        <v>-17.579999999999998</v>
      </c>
      <c r="AG20" s="13"/>
      <c r="AH20" s="48">
        <v>158.56</v>
      </c>
      <c r="AI20" s="49">
        <v>52.85</v>
      </c>
      <c r="AJ20" s="50"/>
      <c r="AK20" s="51"/>
      <c r="AL20" s="13"/>
      <c r="AM20" s="48">
        <v>228.29</v>
      </c>
      <c r="AN20" s="49">
        <v>76.099999999999994</v>
      </c>
      <c r="AO20" s="50"/>
      <c r="AP20" s="51"/>
      <c r="AR20" s="38"/>
      <c r="AS20" s="32"/>
      <c r="AT20" s="32"/>
      <c r="AU20" s="32"/>
      <c r="AV20" s="32"/>
      <c r="AW20" s="32"/>
      <c r="AX20" s="32"/>
      <c r="AY20" s="32"/>
    </row>
    <row r="21" spans="1:51" x14ac:dyDescent="0.35">
      <c r="A21" s="44" t="s">
        <v>30</v>
      </c>
      <c r="B21" s="27">
        <f t="shared" si="8"/>
        <v>10722988.57</v>
      </c>
      <c r="C21" s="23"/>
      <c r="D21" s="63"/>
      <c r="E21" s="64"/>
      <c r="F21" s="65">
        <v>-668.92</v>
      </c>
      <c r="G21" s="66">
        <v>-289.89</v>
      </c>
      <c r="H21" s="13"/>
      <c r="I21" s="63"/>
      <c r="J21" s="64"/>
      <c r="K21" s="65">
        <v>-769.56</v>
      </c>
      <c r="L21" s="66"/>
      <c r="M21" s="13"/>
      <c r="N21" s="63"/>
      <c r="O21" s="64"/>
      <c r="P21" s="65">
        <v>-6103.24</v>
      </c>
      <c r="Q21" s="66">
        <v>-2034.4099999999999</v>
      </c>
      <c r="R21" s="13"/>
      <c r="S21" s="63">
        <v>5725541.8000000007</v>
      </c>
      <c r="T21" s="64">
        <v>1908514.4999999998</v>
      </c>
      <c r="U21" s="65">
        <v>-16800.259999999995</v>
      </c>
      <c r="V21" s="66">
        <v>-5600.079999999999</v>
      </c>
      <c r="W21" s="13"/>
      <c r="X21" s="63">
        <v>2337958.67</v>
      </c>
      <c r="Y21" s="64">
        <v>779319.74</v>
      </c>
      <c r="Z21" s="65">
        <v>-5486.4699999999993</v>
      </c>
      <c r="AA21" s="66">
        <v>-1642.2900000000002</v>
      </c>
      <c r="AB21" s="13"/>
      <c r="AC21" s="63">
        <v>4582.78</v>
      </c>
      <c r="AD21" s="64">
        <v>1527.59</v>
      </c>
      <c r="AE21" s="65">
        <v>-65.720000000000013</v>
      </c>
      <c r="AF21" s="66">
        <v>-167.06</v>
      </c>
      <c r="AG21" s="13"/>
      <c r="AH21" s="63">
        <v>4671</v>
      </c>
      <c r="AI21" s="64">
        <v>1557</v>
      </c>
      <c r="AJ21" s="65">
        <v>-640.5</v>
      </c>
      <c r="AK21" s="66">
        <v>-213.5</v>
      </c>
      <c r="AL21" s="13"/>
      <c r="AM21" s="63">
        <v>267.72000000000003</v>
      </c>
      <c r="AN21" s="64">
        <v>89.24</v>
      </c>
      <c r="AO21" s="65">
        <v>-139.89999999999998</v>
      </c>
      <c r="AP21" s="66">
        <v>-419.67</v>
      </c>
      <c r="AR21" s="39"/>
    </row>
    <row r="22" spans="1:51" x14ac:dyDescent="0.35">
      <c r="A22" s="44" t="s">
        <v>31</v>
      </c>
      <c r="B22" s="27">
        <f t="shared" si="8"/>
        <v>31030132.060000002</v>
      </c>
      <c r="C22" s="23"/>
      <c r="D22" s="63"/>
      <c r="E22" s="64"/>
      <c r="F22" s="65">
        <v>-59.57</v>
      </c>
      <c r="G22" s="66">
        <v>-19.849999999999998</v>
      </c>
      <c r="H22" s="13"/>
      <c r="I22" s="63"/>
      <c r="J22" s="64"/>
      <c r="K22" s="65">
        <v>-267.93</v>
      </c>
      <c r="L22" s="66">
        <v>-242.57999999999998</v>
      </c>
      <c r="M22" s="13"/>
      <c r="N22" s="63"/>
      <c r="O22" s="64"/>
      <c r="P22" s="65">
        <v>-776.8599999999999</v>
      </c>
      <c r="Q22" s="66">
        <v>-258.94</v>
      </c>
      <c r="R22" s="13"/>
      <c r="S22" s="63">
        <v>754647.24</v>
      </c>
      <c r="T22" s="64">
        <v>251549.09000000003</v>
      </c>
      <c r="U22" s="65">
        <v>-8197.51</v>
      </c>
      <c r="V22" s="66">
        <v>-2732.45</v>
      </c>
      <c r="W22" s="13"/>
      <c r="X22" s="63">
        <v>21478739.390000001</v>
      </c>
      <c r="Y22" s="64">
        <v>7159583.2700000005</v>
      </c>
      <c r="Z22" s="65">
        <v>-23982.629999999997</v>
      </c>
      <c r="AA22" s="66">
        <v>-7868.13</v>
      </c>
      <c r="AB22" s="13"/>
      <c r="AC22" s="63">
        <v>1009419.5000000001</v>
      </c>
      <c r="AD22" s="64">
        <v>336458.87999999995</v>
      </c>
      <c r="AE22" s="65">
        <v>-1110.96</v>
      </c>
      <c r="AF22" s="66">
        <v>-349.37000000000006</v>
      </c>
      <c r="AG22" s="13"/>
      <c r="AH22" s="63">
        <v>8127.66</v>
      </c>
      <c r="AI22" s="64">
        <v>2723.52</v>
      </c>
      <c r="AJ22" s="65">
        <v>-935.24</v>
      </c>
      <c r="AK22" s="66">
        <v>-332.7</v>
      </c>
      <c r="AL22" s="13"/>
      <c r="AM22" s="63">
        <v>57189.979999999996</v>
      </c>
      <c r="AN22" s="64">
        <v>19063.329999999998</v>
      </c>
      <c r="AO22" s="65">
        <v>-176.31</v>
      </c>
      <c r="AP22" s="66">
        <v>-58.769999999999996</v>
      </c>
      <c r="AR22" s="39"/>
    </row>
    <row r="23" spans="1:51" x14ac:dyDescent="0.35">
      <c r="A23" s="44" t="s">
        <v>22</v>
      </c>
      <c r="B23" s="27">
        <f t="shared" si="8"/>
        <v>1018262.2999999997</v>
      </c>
      <c r="C23" s="23"/>
      <c r="D23" s="63">
        <v>765281.54999999993</v>
      </c>
      <c r="E23" s="64">
        <v>255093.77</v>
      </c>
      <c r="F23" s="65">
        <v>-15216.960000000001</v>
      </c>
      <c r="G23" s="66">
        <v>-4721.1400000000003</v>
      </c>
      <c r="H23" s="13"/>
      <c r="I23" s="63">
        <v>11066.08</v>
      </c>
      <c r="J23" s="64">
        <v>3688.6899999999996</v>
      </c>
      <c r="K23" s="65">
        <v>-140.01</v>
      </c>
      <c r="L23" s="66">
        <v>-46.67</v>
      </c>
      <c r="M23" s="13"/>
      <c r="N23" s="63">
        <v>3406.2199999999993</v>
      </c>
      <c r="O23" s="64">
        <v>1135.4000000000001</v>
      </c>
      <c r="P23" s="65">
        <v>-3412.76</v>
      </c>
      <c r="Q23" s="66">
        <v>-1491.1299999999999</v>
      </c>
      <c r="R23" s="13"/>
      <c r="S23" s="63">
        <v>4650.01</v>
      </c>
      <c r="T23" s="64">
        <v>1550.02</v>
      </c>
      <c r="U23" s="65">
        <v>-8235.17</v>
      </c>
      <c r="V23" s="66">
        <v>-2745.06</v>
      </c>
      <c r="W23" s="13"/>
      <c r="X23" s="63">
        <v>4097.63</v>
      </c>
      <c r="Y23" s="64">
        <v>1365.8700000000001</v>
      </c>
      <c r="Z23" s="65">
        <v>-1035.01</v>
      </c>
      <c r="AA23" s="66">
        <v>-345</v>
      </c>
      <c r="AB23" s="13"/>
      <c r="AC23" s="63">
        <v>3033.05</v>
      </c>
      <c r="AD23" s="64">
        <v>1011.01</v>
      </c>
      <c r="AE23" s="65">
        <v>-90</v>
      </c>
      <c r="AF23" s="66">
        <v>-30.009999999999998</v>
      </c>
      <c r="AG23" s="13"/>
      <c r="AH23" s="63"/>
      <c r="AI23" s="64"/>
      <c r="AJ23" s="65"/>
      <c r="AK23" s="66"/>
      <c r="AL23" s="13"/>
      <c r="AM23" s="63">
        <v>287.58999999999997</v>
      </c>
      <c r="AN23" s="64">
        <v>95.86</v>
      </c>
      <c r="AO23" s="65">
        <v>6.3500000000000014</v>
      </c>
      <c r="AP23" s="66">
        <v>2.12</v>
      </c>
      <c r="AR23" s="39"/>
    </row>
    <row r="24" spans="1:51" x14ac:dyDescent="0.35">
      <c r="A24" s="44" t="s">
        <v>32</v>
      </c>
      <c r="B24" s="27">
        <f t="shared" si="8"/>
        <v>204055.84</v>
      </c>
      <c r="C24" s="23"/>
      <c r="D24" s="63"/>
      <c r="E24" s="64"/>
      <c r="F24" s="65"/>
      <c r="G24" s="66"/>
      <c r="H24" s="13"/>
      <c r="I24" s="63"/>
      <c r="J24" s="64"/>
      <c r="K24" s="65"/>
      <c r="L24" s="66"/>
      <c r="M24" s="13"/>
      <c r="N24" s="63">
        <v>19223.349999999999</v>
      </c>
      <c r="O24" s="64">
        <v>4805.84</v>
      </c>
      <c r="P24" s="65"/>
      <c r="Q24" s="66"/>
      <c r="R24" s="13"/>
      <c r="S24" s="63">
        <v>54438.22</v>
      </c>
      <c r="T24" s="64">
        <v>13609.56</v>
      </c>
      <c r="U24" s="65"/>
      <c r="V24" s="66"/>
      <c r="W24" s="13"/>
      <c r="X24" s="63"/>
      <c r="Y24" s="64"/>
      <c r="Z24" s="65"/>
      <c r="AA24" s="66"/>
      <c r="AB24" s="13"/>
      <c r="AC24" s="63">
        <v>11986.34</v>
      </c>
      <c r="AD24" s="64">
        <v>2996.58</v>
      </c>
      <c r="AE24" s="65"/>
      <c r="AF24" s="66"/>
      <c r="AG24" s="13"/>
      <c r="AH24" s="63">
        <v>70140.52</v>
      </c>
      <c r="AI24" s="64">
        <v>17535.13</v>
      </c>
      <c r="AJ24" s="65"/>
      <c r="AK24" s="66"/>
      <c r="AL24" s="13"/>
      <c r="AM24" s="63">
        <v>7456.24</v>
      </c>
      <c r="AN24" s="64">
        <v>1864.06</v>
      </c>
      <c r="AO24" s="65"/>
      <c r="AP24" s="66"/>
      <c r="AR24" s="39"/>
    </row>
    <row r="25" spans="1:51" x14ac:dyDescent="0.35">
      <c r="A25" s="44" t="s">
        <v>33</v>
      </c>
      <c r="B25" s="27">
        <f t="shared" si="8"/>
        <v>399996.08000000007</v>
      </c>
      <c r="C25" s="23"/>
      <c r="D25" s="63"/>
      <c r="E25" s="64"/>
      <c r="F25" s="65"/>
      <c r="G25" s="66"/>
      <c r="H25" s="13"/>
      <c r="I25" s="63"/>
      <c r="J25" s="64"/>
      <c r="K25" s="65"/>
      <c r="L25" s="66"/>
      <c r="M25" s="13"/>
      <c r="N25" s="63"/>
      <c r="O25" s="64"/>
      <c r="P25" s="65"/>
      <c r="Q25" s="66"/>
      <c r="R25" s="13"/>
      <c r="S25" s="63"/>
      <c r="T25" s="64"/>
      <c r="U25" s="65"/>
      <c r="V25" s="66"/>
      <c r="W25" s="13"/>
      <c r="X25" s="63">
        <v>106832.6</v>
      </c>
      <c r="Y25" s="64">
        <v>35610.86</v>
      </c>
      <c r="Z25" s="65"/>
      <c r="AA25" s="66"/>
      <c r="AB25" s="13"/>
      <c r="AC25" s="63">
        <v>81249.710000000006</v>
      </c>
      <c r="AD25" s="64">
        <v>27083.24</v>
      </c>
      <c r="AE25" s="65"/>
      <c r="AF25" s="66"/>
      <c r="AG25" s="13"/>
      <c r="AH25" s="63">
        <v>262.97000000000003</v>
      </c>
      <c r="AI25" s="64">
        <v>87.66</v>
      </c>
      <c r="AJ25" s="65"/>
      <c r="AK25" s="66"/>
      <c r="AL25" s="13"/>
      <c r="AM25" s="63">
        <v>111651.78</v>
      </c>
      <c r="AN25" s="64">
        <v>37217.26</v>
      </c>
      <c r="AO25" s="65"/>
      <c r="AP25" s="66"/>
      <c r="AR25" s="39"/>
    </row>
    <row r="26" spans="1:51" x14ac:dyDescent="0.35">
      <c r="A26" s="44" t="s">
        <v>34</v>
      </c>
      <c r="B26" s="27">
        <f t="shared" si="8"/>
        <v>186987.32</v>
      </c>
      <c r="C26" s="23"/>
      <c r="D26" s="63">
        <v>89389.32</v>
      </c>
      <c r="E26" s="64">
        <v>29796.600000000006</v>
      </c>
      <c r="F26" s="65"/>
      <c r="G26" s="66"/>
      <c r="H26" s="13"/>
      <c r="I26" s="63">
        <v>51059.689999999995</v>
      </c>
      <c r="J26" s="64">
        <v>17020.02</v>
      </c>
      <c r="K26" s="65"/>
      <c r="L26" s="66"/>
      <c r="M26" s="13"/>
      <c r="N26" s="63">
        <v>149.01999999999998</v>
      </c>
      <c r="O26" s="64">
        <v>49.68</v>
      </c>
      <c r="P26" s="65"/>
      <c r="Q26" s="66"/>
      <c r="R26" s="13"/>
      <c r="S26" s="63">
        <v>849</v>
      </c>
      <c r="T26" s="64">
        <v>283</v>
      </c>
      <c r="U26" s="65"/>
      <c r="V26" s="66"/>
      <c r="W26" s="13"/>
      <c r="X26" s="63">
        <v>7187.77</v>
      </c>
      <c r="Y26" s="64">
        <v>2395.9300000000003</v>
      </c>
      <c r="Z26" s="65"/>
      <c r="AA26" s="66"/>
      <c r="AB26" s="13"/>
      <c r="AC26" s="63"/>
      <c r="AD26" s="64"/>
      <c r="AE26" s="65"/>
      <c r="AF26" s="66"/>
      <c r="AG26" s="13"/>
      <c r="AH26" s="63">
        <v>11516.39</v>
      </c>
      <c r="AI26" s="64">
        <v>3838.81</v>
      </c>
      <c r="AJ26" s="65"/>
      <c r="AK26" s="66"/>
      <c r="AL26" s="13"/>
      <c r="AM26" s="63">
        <v>910.26</v>
      </c>
      <c r="AN26" s="64">
        <v>303.44</v>
      </c>
      <c r="AO26" s="65">
        <v>-20821.219999999998</v>
      </c>
      <c r="AP26" s="66">
        <v>-6940.3899999999994</v>
      </c>
      <c r="AR26" s="39"/>
    </row>
    <row r="27" spans="1:51" x14ac:dyDescent="0.35">
      <c r="A27" s="44" t="s">
        <v>35</v>
      </c>
      <c r="B27" s="27">
        <f t="shared" si="8"/>
        <v>17376620.120000001</v>
      </c>
      <c r="C27" s="23"/>
      <c r="D27" s="63">
        <v>599672.7699999999</v>
      </c>
      <c r="E27" s="64">
        <v>199890.93</v>
      </c>
      <c r="F27" s="65"/>
      <c r="G27" s="66"/>
      <c r="H27" s="13"/>
      <c r="I27" s="63">
        <v>2012158.3499999999</v>
      </c>
      <c r="J27" s="64">
        <v>670719.57999999996</v>
      </c>
      <c r="K27" s="65"/>
      <c r="L27" s="66"/>
      <c r="M27" s="13"/>
      <c r="N27" s="63">
        <v>2934965.2099999995</v>
      </c>
      <c r="O27" s="64">
        <v>978321.8600000001</v>
      </c>
      <c r="P27" s="65"/>
      <c r="Q27" s="66"/>
      <c r="R27" s="13"/>
      <c r="S27" s="63">
        <v>1036539.0599999998</v>
      </c>
      <c r="T27" s="64">
        <v>345513.12999999995</v>
      </c>
      <c r="U27" s="65"/>
      <c r="V27" s="66"/>
      <c r="W27" s="13"/>
      <c r="X27" s="63">
        <v>795096.35</v>
      </c>
      <c r="Y27" s="64">
        <v>265032.15000000002</v>
      </c>
      <c r="Z27" s="65"/>
      <c r="AA27" s="66"/>
      <c r="AB27" s="13"/>
      <c r="AC27" s="63">
        <v>467037.35000000003</v>
      </c>
      <c r="AD27" s="64">
        <v>155679.17000000004</v>
      </c>
      <c r="AE27" s="65">
        <v>-25.31</v>
      </c>
      <c r="AF27" s="66">
        <v>-8.44</v>
      </c>
      <c r="AG27" s="13"/>
      <c r="AH27" s="63">
        <v>4157312.3500000006</v>
      </c>
      <c r="AI27" s="64">
        <v>1385770.89</v>
      </c>
      <c r="AJ27" s="65"/>
      <c r="AK27" s="66"/>
      <c r="AL27" s="13"/>
      <c r="AM27" s="63">
        <v>1080711.27</v>
      </c>
      <c r="AN27" s="64">
        <v>360237.14</v>
      </c>
      <c r="AO27" s="65">
        <v>-51002.76</v>
      </c>
      <c r="AP27" s="66">
        <v>-17000.93</v>
      </c>
      <c r="AR27" s="39"/>
    </row>
    <row r="28" spans="1:51" x14ac:dyDescent="0.35">
      <c r="A28" s="44" t="s">
        <v>36</v>
      </c>
      <c r="B28" s="27">
        <f t="shared" si="8"/>
        <v>14872233.190000003</v>
      </c>
      <c r="C28" s="23"/>
      <c r="D28" s="67">
        <v>430624.5</v>
      </c>
      <c r="E28" s="68">
        <v>109041.54000000001</v>
      </c>
      <c r="F28" s="65">
        <v>-41303.540000000008</v>
      </c>
      <c r="G28" s="66">
        <v>-6611.35</v>
      </c>
      <c r="H28" s="13"/>
      <c r="I28" s="67">
        <v>334356.7</v>
      </c>
      <c r="J28" s="68">
        <v>88280.24</v>
      </c>
      <c r="K28" s="65">
        <v>-11159.380000000001</v>
      </c>
      <c r="L28" s="66">
        <v>-3515.53</v>
      </c>
      <c r="M28" s="13"/>
      <c r="N28" s="67">
        <v>266262.2</v>
      </c>
      <c r="O28" s="68">
        <v>80210.079999999987</v>
      </c>
      <c r="P28" s="65">
        <v>-11265.089999999998</v>
      </c>
      <c r="Q28" s="66">
        <v>-2121.81</v>
      </c>
      <c r="R28" s="13"/>
      <c r="S28" s="67">
        <v>6595275.8200000003</v>
      </c>
      <c r="T28" s="68">
        <v>2179778.4000000004</v>
      </c>
      <c r="U28" s="65">
        <v>-33098.850000000006</v>
      </c>
      <c r="V28" s="66">
        <v>-10070.1</v>
      </c>
      <c r="W28" s="13"/>
      <c r="X28" s="67">
        <v>507828.33999999997</v>
      </c>
      <c r="Y28" s="68">
        <v>146092.65</v>
      </c>
      <c r="Z28" s="65">
        <v>-48478.229999999996</v>
      </c>
      <c r="AA28" s="66">
        <v>-13182.709999999997</v>
      </c>
      <c r="AB28" s="13"/>
      <c r="AC28" s="67">
        <v>419781.55000000005</v>
      </c>
      <c r="AD28" s="68">
        <v>118921</v>
      </c>
      <c r="AE28" s="65">
        <v>-21704.5</v>
      </c>
      <c r="AF28" s="66">
        <v>-7010.92</v>
      </c>
      <c r="AG28" s="13"/>
      <c r="AH28" s="67">
        <v>2294549.1799999997</v>
      </c>
      <c r="AI28" s="68">
        <v>587829.72</v>
      </c>
      <c r="AJ28" s="65">
        <v>-4703.0200000000004</v>
      </c>
      <c r="AK28" s="66">
        <v>-1713.4</v>
      </c>
      <c r="AL28" s="13"/>
      <c r="AM28" s="67">
        <v>733240.08</v>
      </c>
      <c r="AN28" s="68">
        <v>207424.21</v>
      </c>
      <c r="AO28" s="65">
        <v>-8350.59</v>
      </c>
      <c r="AP28" s="66">
        <v>-2974</v>
      </c>
      <c r="AR28" s="39"/>
    </row>
    <row r="29" spans="1:51" x14ac:dyDescent="0.35">
      <c r="A29" s="44" t="s">
        <v>37</v>
      </c>
      <c r="B29" s="27">
        <f t="shared" si="8"/>
        <v>14540.37</v>
      </c>
      <c r="C29" s="23"/>
      <c r="D29" s="67"/>
      <c r="E29" s="68"/>
      <c r="F29" s="65"/>
      <c r="G29" s="66"/>
      <c r="H29" s="13"/>
      <c r="I29" s="67"/>
      <c r="J29" s="68"/>
      <c r="K29" s="65"/>
      <c r="L29" s="66"/>
      <c r="M29" s="13"/>
      <c r="N29" s="67">
        <v>10905.28</v>
      </c>
      <c r="O29" s="68">
        <v>3635.09</v>
      </c>
      <c r="P29" s="65"/>
      <c r="Q29" s="66"/>
      <c r="R29" s="13"/>
      <c r="S29" s="67"/>
      <c r="T29" s="68"/>
      <c r="U29" s="65"/>
      <c r="V29" s="66"/>
      <c r="W29" s="13"/>
      <c r="X29" s="67"/>
      <c r="Y29" s="68"/>
      <c r="Z29" s="65"/>
      <c r="AA29" s="66"/>
      <c r="AB29" s="13"/>
      <c r="AC29" s="67"/>
      <c r="AD29" s="68"/>
      <c r="AE29" s="65"/>
      <c r="AF29" s="66"/>
      <c r="AG29" s="13"/>
      <c r="AH29" s="67"/>
      <c r="AI29" s="68"/>
      <c r="AJ29" s="65"/>
      <c r="AK29" s="66"/>
      <c r="AL29" s="13"/>
      <c r="AM29" s="67"/>
      <c r="AN29" s="68"/>
      <c r="AO29" s="65"/>
      <c r="AP29" s="66"/>
      <c r="AR29" s="39"/>
    </row>
    <row r="30" spans="1:51" x14ac:dyDescent="0.35">
      <c r="A30" s="44" t="s">
        <v>38</v>
      </c>
      <c r="B30" s="27">
        <f t="shared" si="8"/>
        <v>5296119.5000000019</v>
      </c>
      <c r="C30" s="23"/>
      <c r="D30" s="67"/>
      <c r="E30" s="68"/>
      <c r="F30" s="65"/>
      <c r="G30" s="66"/>
      <c r="H30" s="13"/>
      <c r="I30" s="67">
        <v>1102490.56</v>
      </c>
      <c r="J30" s="68">
        <v>367497.03</v>
      </c>
      <c r="K30" s="65"/>
      <c r="L30" s="66"/>
      <c r="M30" s="13"/>
      <c r="N30" s="67">
        <v>623749.17999999993</v>
      </c>
      <c r="O30" s="68">
        <v>207916.65000000002</v>
      </c>
      <c r="P30" s="65">
        <v>-907.84</v>
      </c>
      <c r="Q30" s="66">
        <v>-302.62</v>
      </c>
      <c r="R30" s="13"/>
      <c r="S30" s="67">
        <v>29792</v>
      </c>
      <c r="T30" s="68">
        <v>9930.68</v>
      </c>
      <c r="U30" s="65"/>
      <c r="V30" s="66"/>
      <c r="W30" s="13"/>
      <c r="X30" s="67">
        <v>479500.55000000005</v>
      </c>
      <c r="Y30" s="68">
        <v>159833.61999999997</v>
      </c>
      <c r="Z30" s="65"/>
      <c r="AA30" s="66"/>
      <c r="AB30" s="13"/>
      <c r="AC30" s="67">
        <v>493337.39</v>
      </c>
      <c r="AD30" s="68">
        <v>164445.94</v>
      </c>
      <c r="AE30" s="65"/>
      <c r="AF30" s="66"/>
      <c r="AG30" s="13"/>
      <c r="AH30" s="67">
        <v>763428.87</v>
      </c>
      <c r="AI30" s="68">
        <v>254476.44000000003</v>
      </c>
      <c r="AJ30" s="65"/>
      <c r="AK30" s="66"/>
      <c r="AL30" s="13"/>
      <c r="AM30" s="67">
        <v>480698.23</v>
      </c>
      <c r="AN30" s="68">
        <v>160232.82</v>
      </c>
      <c r="AO30" s="65"/>
      <c r="AP30" s="66"/>
      <c r="AR30" s="39"/>
    </row>
    <row r="31" spans="1:51" x14ac:dyDescent="0.35">
      <c r="A31" s="44" t="s">
        <v>39</v>
      </c>
      <c r="B31" s="27">
        <f t="shared" si="8"/>
        <v>537177.06000000006</v>
      </c>
      <c r="C31" s="23"/>
      <c r="D31" s="67"/>
      <c r="E31" s="68"/>
      <c r="F31" s="65"/>
      <c r="G31" s="66"/>
      <c r="H31" s="13"/>
      <c r="I31" s="67">
        <v>60000</v>
      </c>
      <c r="J31" s="68">
        <v>15000</v>
      </c>
      <c r="K31" s="65"/>
      <c r="L31" s="66"/>
      <c r="M31" s="13"/>
      <c r="N31" s="67">
        <v>50821.36</v>
      </c>
      <c r="O31" s="68">
        <v>12705.34</v>
      </c>
      <c r="P31" s="65"/>
      <c r="Q31" s="66"/>
      <c r="R31" s="13"/>
      <c r="S31" s="67"/>
      <c r="T31" s="68"/>
      <c r="U31" s="65"/>
      <c r="V31" s="66"/>
      <c r="W31" s="13"/>
      <c r="X31" s="67"/>
      <c r="Y31" s="68"/>
      <c r="Z31" s="65"/>
      <c r="AA31" s="66"/>
      <c r="AB31" s="13"/>
      <c r="AC31" s="67">
        <v>40000</v>
      </c>
      <c r="AD31" s="68">
        <v>10000</v>
      </c>
      <c r="AE31" s="65"/>
      <c r="AF31" s="66"/>
      <c r="AG31" s="13"/>
      <c r="AH31" s="67">
        <v>218920.29</v>
      </c>
      <c r="AI31" s="68">
        <v>54730.07</v>
      </c>
      <c r="AJ31" s="65"/>
      <c r="AK31" s="66"/>
      <c r="AL31" s="13"/>
      <c r="AM31" s="67">
        <v>60000</v>
      </c>
      <c r="AN31" s="68">
        <v>15000</v>
      </c>
      <c r="AO31" s="65"/>
      <c r="AP31" s="66"/>
      <c r="AR31" s="39"/>
    </row>
    <row r="32" spans="1:51" x14ac:dyDescent="0.35">
      <c r="A32" s="44" t="s">
        <v>40</v>
      </c>
      <c r="B32" s="27">
        <f t="shared" si="8"/>
        <v>2747262.8699999996</v>
      </c>
      <c r="C32" s="23"/>
      <c r="D32" s="67"/>
      <c r="E32" s="68"/>
      <c r="F32" s="65"/>
      <c r="G32" s="66"/>
      <c r="H32" s="13"/>
      <c r="I32" s="67">
        <v>502868.70000000007</v>
      </c>
      <c r="J32" s="68">
        <v>125717.15000000001</v>
      </c>
      <c r="K32" s="65"/>
      <c r="L32" s="66"/>
      <c r="M32" s="13"/>
      <c r="N32" s="67">
        <v>248432.33</v>
      </c>
      <c r="O32" s="68">
        <v>62108.09</v>
      </c>
      <c r="P32" s="65"/>
      <c r="Q32" s="66"/>
      <c r="R32" s="13"/>
      <c r="S32" s="67">
        <v>324409.99</v>
      </c>
      <c r="T32" s="68">
        <v>81102.52</v>
      </c>
      <c r="U32" s="65"/>
      <c r="V32" s="66"/>
      <c r="W32" s="13"/>
      <c r="X32" s="67">
        <v>173395.08000000002</v>
      </c>
      <c r="Y32" s="68">
        <v>43348.770000000004</v>
      </c>
      <c r="Z32" s="65"/>
      <c r="AA32" s="66"/>
      <c r="AB32" s="13"/>
      <c r="AC32" s="67">
        <v>825931.58999999985</v>
      </c>
      <c r="AD32" s="68">
        <v>206482.9</v>
      </c>
      <c r="AE32" s="65"/>
      <c r="AF32" s="66"/>
      <c r="AG32" s="13"/>
      <c r="AH32" s="67"/>
      <c r="AI32" s="68"/>
      <c r="AJ32" s="65"/>
      <c r="AK32" s="66"/>
      <c r="AL32" s="13"/>
      <c r="AM32" s="67">
        <v>122772.6</v>
      </c>
      <c r="AN32" s="68">
        <v>30693.15</v>
      </c>
      <c r="AO32" s="65"/>
      <c r="AP32" s="66"/>
      <c r="AR32" s="39"/>
    </row>
    <row r="33" spans="1:44" x14ac:dyDescent="0.35">
      <c r="A33" s="69" t="s">
        <v>41</v>
      </c>
      <c r="B33" s="27">
        <f t="shared" si="8"/>
        <v>8449301.5899999999</v>
      </c>
      <c r="C33" s="23"/>
      <c r="D33" s="63">
        <v>184448.08</v>
      </c>
      <c r="E33" s="64">
        <v>46112.03</v>
      </c>
      <c r="F33" s="65"/>
      <c r="G33" s="66"/>
      <c r="H33" s="13"/>
      <c r="I33" s="63">
        <v>1220832.6199999999</v>
      </c>
      <c r="J33" s="64">
        <v>305208.13999999996</v>
      </c>
      <c r="K33" s="65"/>
      <c r="L33" s="66"/>
      <c r="M33" s="13"/>
      <c r="N33" s="63">
        <v>1372256.91</v>
      </c>
      <c r="O33" s="64">
        <v>343064.22</v>
      </c>
      <c r="P33" s="65"/>
      <c r="Q33" s="66"/>
      <c r="R33" s="13"/>
      <c r="S33" s="63">
        <v>1066548.3</v>
      </c>
      <c r="T33" s="64">
        <v>266637.09000000003</v>
      </c>
      <c r="U33" s="65"/>
      <c r="V33" s="66"/>
      <c r="W33" s="13"/>
      <c r="X33" s="63">
        <v>846753.96</v>
      </c>
      <c r="Y33" s="64">
        <v>211688.48999999996</v>
      </c>
      <c r="Z33" s="65"/>
      <c r="AA33" s="66"/>
      <c r="AB33" s="13"/>
      <c r="AC33" s="63">
        <v>584988.83000000007</v>
      </c>
      <c r="AD33" s="64">
        <v>146247.19999999998</v>
      </c>
      <c r="AE33" s="65"/>
      <c r="AF33" s="66"/>
      <c r="AG33" s="13"/>
      <c r="AH33" s="63">
        <v>1081018.45</v>
      </c>
      <c r="AI33" s="64">
        <v>270254.64</v>
      </c>
      <c r="AJ33" s="65"/>
      <c r="AK33" s="66"/>
      <c r="AL33" s="13"/>
      <c r="AM33" s="63">
        <v>402594.13</v>
      </c>
      <c r="AN33" s="64">
        <v>100648.5</v>
      </c>
      <c r="AO33" s="65"/>
      <c r="AP33" s="66"/>
      <c r="AR33" s="39"/>
    </row>
    <row r="34" spans="1:44" x14ac:dyDescent="0.35">
      <c r="A34" s="69" t="s">
        <v>42</v>
      </c>
      <c r="B34" s="27">
        <f t="shared" si="8"/>
        <v>3073066.8999999994</v>
      </c>
      <c r="C34" s="23"/>
      <c r="D34" s="63">
        <v>274630.86</v>
      </c>
      <c r="E34" s="64">
        <v>91555.22</v>
      </c>
      <c r="F34" s="65">
        <v>-5692.62</v>
      </c>
      <c r="G34" s="66">
        <v>-1897.54</v>
      </c>
      <c r="H34" s="13"/>
      <c r="I34" s="63">
        <v>247662.72999999998</v>
      </c>
      <c r="J34" s="64">
        <v>82568.5</v>
      </c>
      <c r="K34" s="65">
        <v>-7461.26</v>
      </c>
      <c r="L34" s="66">
        <v>-2487.1799999999998</v>
      </c>
      <c r="M34" s="13"/>
      <c r="N34" s="63">
        <v>339233.78</v>
      </c>
      <c r="O34" s="64">
        <v>113092.15000000001</v>
      </c>
      <c r="P34" s="65">
        <v>-15476.2</v>
      </c>
      <c r="Q34" s="66">
        <v>-5159.5600000000004</v>
      </c>
      <c r="R34" s="13"/>
      <c r="S34" s="63">
        <v>245855.39</v>
      </c>
      <c r="T34" s="64">
        <v>81960.59</v>
      </c>
      <c r="U34" s="65">
        <v>-5291.58</v>
      </c>
      <c r="V34" s="66">
        <v>-1763.85</v>
      </c>
      <c r="W34" s="13"/>
      <c r="X34" s="63">
        <v>317181.04000000004</v>
      </c>
      <c r="Y34" s="64">
        <v>105738.94</v>
      </c>
      <c r="Z34" s="65">
        <v>-7458.29</v>
      </c>
      <c r="AA34" s="66">
        <v>-2486.33</v>
      </c>
      <c r="AB34" s="13"/>
      <c r="AC34" s="63">
        <v>335799.94</v>
      </c>
      <c r="AD34" s="64">
        <v>111938.06999999999</v>
      </c>
      <c r="AE34" s="65">
        <v>-4330.41</v>
      </c>
      <c r="AF34" s="66">
        <v>-1443.41</v>
      </c>
      <c r="AG34" s="13"/>
      <c r="AH34" s="63">
        <v>273747.42</v>
      </c>
      <c r="AI34" s="64">
        <v>91254.23000000001</v>
      </c>
      <c r="AJ34" s="65">
        <v>-9213.49</v>
      </c>
      <c r="AK34" s="66">
        <v>-3071.63</v>
      </c>
      <c r="AL34" s="13"/>
      <c r="AM34" s="63">
        <v>327148.27999999997</v>
      </c>
      <c r="AN34" s="64">
        <v>109055.97</v>
      </c>
      <c r="AO34" s="65">
        <v>-1592.11</v>
      </c>
      <c r="AP34" s="66">
        <v>-530.75</v>
      </c>
      <c r="AR34" s="39"/>
    </row>
    <row r="35" spans="1:44" ht="15" thickBot="1" x14ac:dyDescent="0.4">
      <c r="A35" s="69" t="s">
        <v>43</v>
      </c>
      <c r="B35" s="27">
        <f t="shared" si="8"/>
        <v>43087.819999999992</v>
      </c>
      <c r="C35" s="23"/>
      <c r="D35" s="70">
        <v>10546.22</v>
      </c>
      <c r="E35" s="71">
        <v>3515.52</v>
      </c>
      <c r="F35" s="72"/>
      <c r="G35" s="73"/>
      <c r="H35" s="13"/>
      <c r="I35" s="70">
        <v>9557.61</v>
      </c>
      <c r="J35" s="71">
        <v>3185.99</v>
      </c>
      <c r="K35" s="72"/>
      <c r="L35" s="73"/>
      <c r="M35" s="13"/>
      <c r="N35" s="70">
        <v>4953.6000000000004</v>
      </c>
      <c r="O35" s="71">
        <v>1651.22</v>
      </c>
      <c r="P35" s="72"/>
      <c r="Q35" s="73"/>
      <c r="R35" s="13"/>
      <c r="S35" s="70">
        <v>4813.2700000000004</v>
      </c>
      <c r="T35" s="71">
        <v>1604.44</v>
      </c>
      <c r="U35" s="72"/>
      <c r="V35" s="73"/>
      <c r="W35" s="13"/>
      <c r="X35" s="70">
        <v>2444.9499999999998</v>
      </c>
      <c r="Y35" s="71">
        <v>815</v>
      </c>
      <c r="Z35" s="72"/>
      <c r="AA35" s="73"/>
      <c r="AB35" s="13"/>
      <c r="AC35" s="70"/>
      <c r="AD35" s="71"/>
      <c r="AE35" s="72"/>
      <c r="AF35" s="73"/>
      <c r="AG35" s="13"/>
      <c r="AH35" s="70"/>
      <c r="AI35" s="71"/>
      <c r="AJ35" s="72"/>
      <c r="AK35" s="73"/>
      <c r="AL35" s="13"/>
      <c r="AM35" s="70"/>
      <c r="AN35" s="71"/>
      <c r="AO35" s="72"/>
      <c r="AP35" s="73"/>
      <c r="AR35" s="39"/>
    </row>
    <row r="36" spans="1:44" ht="16" thickBot="1" x14ac:dyDescent="0.4">
      <c r="A36" s="40" t="s">
        <v>44</v>
      </c>
      <c r="B36" s="45">
        <f>SUM(B37:B38)</f>
        <v>1967065.21</v>
      </c>
      <c r="C36" s="46"/>
      <c r="D36" s="74">
        <f>SUM(D37:D38)</f>
        <v>506995.39</v>
      </c>
      <c r="E36" s="75">
        <f>SUM(E37:E38)</f>
        <v>167552.88</v>
      </c>
      <c r="F36" s="76">
        <f>SUM(F37:F38)</f>
        <v>-67.62</v>
      </c>
      <c r="G36" s="77">
        <f>SUM(G37:G38)</f>
        <v>-22.54</v>
      </c>
      <c r="H36" s="13"/>
      <c r="I36" s="74">
        <f>SUM(I37:I38)</f>
        <v>20818.349999999999</v>
      </c>
      <c r="J36" s="75">
        <f>SUM(J37:J38)</f>
        <v>5543.33</v>
      </c>
      <c r="K36" s="76">
        <f>SUM(K37:K38)</f>
        <v>-627.52</v>
      </c>
      <c r="L36" s="77">
        <f>SUM(L37:L38)</f>
        <v>-81.010000000000005</v>
      </c>
      <c r="M36" s="13"/>
      <c r="N36" s="74">
        <f>SUM(N37:N38)</f>
        <v>145040.45000000001</v>
      </c>
      <c r="O36" s="75">
        <f>SUM(O37:O38)</f>
        <v>46114.42</v>
      </c>
      <c r="P36" s="76">
        <f>SUM(P37:P38)</f>
        <v>0</v>
      </c>
      <c r="Q36" s="77">
        <f>SUM(Q37:Q38)</f>
        <v>0</v>
      </c>
      <c r="R36" s="13"/>
      <c r="S36" s="74">
        <f>SUM(S37:S38)</f>
        <v>225361.31</v>
      </c>
      <c r="T36" s="75">
        <f>SUM(T37:T38)</f>
        <v>73140.17</v>
      </c>
      <c r="U36" s="76">
        <f>SUM(U37:U38)</f>
        <v>-256.14</v>
      </c>
      <c r="V36" s="77">
        <f>SUM(V37:V38)</f>
        <v>-85.37</v>
      </c>
      <c r="W36" s="13"/>
      <c r="X36" s="74">
        <f>SUM(X37:X38)</f>
        <v>76266.62</v>
      </c>
      <c r="Y36" s="75">
        <f>SUM(Y37:Y38)</f>
        <v>23570.11</v>
      </c>
      <c r="Z36" s="76">
        <f>SUM(Z37:Z38)</f>
        <v>-483.56</v>
      </c>
      <c r="AA36" s="77">
        <f>SUM(AA37:AA38)</f>
        <v>-161.19</v>
      </c>
      <c r="AB36" s="13"/>
      <c r="AC36" s="74">
        <f>SUM(AC37:AC38)</f>
        <v>106528.62</v>
      </c>
      <c r="AD36" s="75">
        <f>SUM(AD37:AD38)</f>
        <v>32632.04</v>
      </c>
      <c r="AE36" s="76">
        <f>SUM(AE37:AE38)</f>
        <v>-52.11</v>
      </c>
      <c r="AF36" s="77">
        <f>SUM(AF37:AF38)</f>
        <v>-17.350000000000001</v>
      </c>
      <c r="AG36" s="13"/>
      <c r="AH36" s="74">
        <f>SUM(AH37:AH38)</f>
        <v>166952.19</v>
      </c>
      <c r="AI36" s="75">
        <f>SUM(AI37:AI38)</f>
        <v>52009.18</v>
      </c>
      <c r="AJ36" s="76">
        <f>SUM(AJ37:AJ38)</f>
        <v>-760.76</v>
      </c>
      <c r="AK36" s="77">
        <f>SUM(AK37:AK38)</f>
        <v>-253.61</v>
      </c>
      <c r="AL36" s="13"/>
      <c r="AM36" s="74">
        <f>SUM(AM37:AM38)</f>
        <v>242454.87999999998</v>
      </c>
      <c r="AN36" s="75">
        <f>SUM(AN37:AN38)</f>
        <v>78954.05</v>
      </c>
      <c r="AO36" s="76">
        <f>SUM(AO37:AO38)</f>
        <v>0</v>
      </c>
      <c r="AP36" s="77">
        <f>SUM(AP37:AP38)</f>
        <v>0</v>
      </c>
    </row>
    <row r="37" spans="1:44" x14ac:dyDescent="0.35">
      <c r="A37" s="47" t="s">
        <v>45</v>
      </c>
      <c r="B37" s="27">
        <f t="shared" si="8"/>
        <v>1776509.94</v>
      </c>
      <c r="C37" s="23"/>
      <c r="D37" s="28">
        <v>491221.05</v>
      </c>
      <c r="E37" s="29">
        <v>162294.17000000001</v>
      </c>
      <c r="F37" s="30">
        <v>-67.62</v>
      </c>
      <c r="G37" s="31">
        <v>-22.54</v>
      </c>
      <c r="H37" s="13"/>
      <c r="I37" s="28">
        <v>6286.09</v>
      </c>
      <c r="J37" s="29">
        <v>698.5</v>
      </c>
      <c r="K37" s="30">
        <v>-576.66</v>
      </c>
      <c r="L37" s="31">
        <v>-64.06</v>
      </c>
      <c r="M37" s="13"/>
      <c r="N37" s="28">
        <v>126727.06000000001</v>
      </c>
      <c r="O37" s="29">
        <v>40009.599999999999</v>
      </c>
      <c r="P37" s="30"/>
      <c r="Q37" s="31"/>
      <c r="R37" s="13"/>
      <c r="S37" s="28">
        <v>207475.13</v>
      </c>
      <c r="T37" s="29">
        <v>67177.37</v>
      </c>
      <c r="U37" s="30"/>
      <c r="V37" s="31"/>
      <c r="W37" s="13"/>
      <c r="X37" s="28">
        <v>59215.21</v>
      </c>
      <c r="Y37" s="29">
        <v>17885.66</v>
      </c>
      <c r="Z37" s="30"/>
      <c r="AA37" s="31"/>
      <c r="AB37" s="13"/>
      <c r="AC37" s="28">
        <v>79382.3</v>
      </c>
      <c r="AD37" s="29">
        <v>23582.94</v>
      </c>
      <c r="AE37" s="30"/>
      <c r="AF37" s="31"/>
      <c r="AG37" s="13"/>
      <c r="AH37" s="28">
        <v>146516</v>
      </c>
      <c r="AI37" s="29">
        <v>45196.87</v>
      </c>
      <c r="AJ37" s="30"/>
      <c r="AK37" s="31"/>
      <c r="AL37" s="13"/>
      <c r="AM37" s="28">
        <v>229078.02</v>
      </c>
      <c r="AN37" s="29">
        <v>74494.850000000006</v>
      </c>
      <c r="AO37" s="30"/>
      <c r="AP37" s="31"/>
    </row>
    <row r="38" spans="1:44" ht="15" thickBot="1" x14ac:dyDescent="0.4">
      <c r="A38" s="78" t="s">
        <v>46</v>
      </c>
      <c r="B38" s="27">
        <f t="shared" si="8"/>
        <v>190555.27000000002</v>
      </c>
      <c r="C38" s="23"/>
      <c r="D38" s="28">
        <v>15774.34</v>
      </c>
      <c r="E38" s="29">
        <v>5258.71</v>
      </c>
      <c r="F38" s="30"/>
      <c r="G38" s="31"/>
      <c r="H38" s="13"/>
      <c r="I38" s="28">
        <v>14532.26</v>
      </c>
      <c r="J38" s="29">
        <v>4844.83</v>
      </c>
      <c r="K38" s="30">
        <v>-50.86</v>
      </c>
      <c r="L38" s="31">
        <v>-16.95</v>
      </c>
      <c r="M38" s="13"/>
      <c r="N38" s="28">
        <v>18313.39</v>
      </c>
      <c r="O38" s="29">
        <v>6104.8200000000006</v>
      </c>
      <c r="P38" s="30"/>
      <c r="Q38" s="31"/>
      <c r="R38" s="13"/>
      <c r="S38" s="28">
        <v>17886.18</v>
      </c>
      <c r="T38" s="29">
        <v>5962.8</v>
      </c>
      <c r="U38" s="30">
        <v>-256.14</v>
      </c>
      <c r="V38" s="31">
        <v>-85.37</v>
      </c>
      <c r="W38" s="13"/>
      <c r="X38" s="28">
        <v>17051.41</v>
      </c>
      <c r="Y38" s="29">
        <v>5684.45</v>
      </c>
      <c r="Z38" s="30">
        <v>-483.56</v>
      </c>
      <c r="AA38" s="31">
        <v>-161.19</v>
      </c>
      <c r="AB38" s="13"/>
      <c r="AC38" s="28">
        <v>27146.32</v>
      </c>
      <c r="AD38" s="29">
        <v>9049.1</v>
      </c>
      <c r="AE38" s="30">
        <v>-52.11</v>
      </c>
      <c r="AF38" s="31">
        <v>-17.350000000000001</v>
      </c>
      <c r="AG38" s="13"/>
      <c r="AH38" s="28">
        <v>20436.189999999999</v>
      </c>
      <c r="AI38" s="29">
        <v>6812.31</v>
      </c>
      <c r="AJ38" s="30">
        <v>-760.76</v>
      </c>
      <c r="AK38" s="31">
        <v>-253.61</v>
      </c>
      <c r="AL38" s="13"/>
      <c r="AM38" s="34">
        <v>13376.859999999999</v>
      </c>
      <c r="AN38" s="35">
        <v>4459.2</v>
      </c>
      <c r="AO38" s="36"/>
      <c r="AP38" s="37"/>
    </row>
    <row r="39" spans="1:44" ht="16" thickBot="1" x14ac:dyDescent="0.4">
      <c r="A39" s="40" t="s">
        <v>47</v>
      </c>
      <c r="B39" s="45">
        <f>SUM(B40:B48)</f>
        <v>38578373.82</v>
      </c>
      <c r="C39" s="46"/>
      <c r="D39" s="24">
        <f>SUM(D40:D43)</f>
        <v>0</v>
      </c>
      <c r="E39" s="42">
        <f>SUM(E40:E43)</f>
        <v>145943.93</v>
      </c>
      <c r="F39" s="25">
        <f>SUM(F40:F43)</f>
        <v>0</v>
      </c>
      <c r="G39" s="43">
        <f>SUM(G40:G43)</f>
        <v>-23242.329999999998</v>
      </c>
      <c r="H39" s="13"/>
      <c r="I39" s="24">
        <f>SUM(I40:I46)</f>
        <v>0</v>
      </c>
      <c r="J39" s="24">
        <f>SUM(J40:J46)</f>
        <v>54030.11</v>
      </c>
      <c r="K39" s="24">
        <f t="shared" ref="K39:L39" si="9">SUM(K40:K46)</f>
        <v>0</v>
      </c>
      <c r="L39" s="24">
        <f t="shared" si="9"/>
        <v>-40996.450000000004</v>
      </c>
      <c r="M39" s="13"/>
      <c r="N39" s="24">
        <f>SUM(N40:N48)</f>
        <v>0</v>
      </c>
      <c r="O39" s="24">
        <f>SUM(O40:O48)</f>
        <v>50645.820000000007</v>
      </c>
      <c r="P39" s="24">
        <f>SUM(P40:P48)</f>
        <v>0</v>
      </c>
      <c r="Q39" s="24">
        <f>SUM(Q40:Q48)</f>
        <v>-8730.19</v>
      </c>
      <c r="R39" s="13"/>
      <c r="S39" s="24">
        <f>SUM(S40:S48)</f>
        <v>0</v>
      </c>
      <c r="T39" s="24">
        <f>SUM(T40:T48)</f>
        <v>37738913.18</v>
      </c>
      <c r="U39" s="24">
        <f>SUM(U40:U48)</f>
        <v>0</v>
      </c>
      <c r="V39" s="24">
        <f>SUM(V40:V48)</f>
        <v>-6016</v>
      </c>
      <c r="W39" s="13"/>
      <c r="X39" s="24">
        <f>SUM(X40:X48)</f>
        <v>0</v>
      </c>
      <c r="Y39" s="24">
        <f>SUM(Y40:Y48)</f>
        <v>255504.39999999997</v>
      </c>
      <c r="Z39" s="24">
        <f>SUM(Z40:Z48)</f>
        <v>0</v>
      </c>
      <c r="AA39" s="24">
        <f>SUM(AA40:AA48)</f>
        <v>-48462.630000000005</v>
      </c>
      <c r="AB39" s="13"/>
      <c r="AC39" s="24">
        <f>SUM(AC40:AC48)</f>
        <v>0</v>
      </c>
      <c r="AD39" s="24">
        <f>SUM(AD40:AD48)</f>
        <v>168793.27</v>
      </c>
      <c r="AE39" s="24">
        <f>SUM(AE40:AE48)</f>
        <v>0</v>
      </c>
      <c r="AF39" s="24">
        <f>SUM(AF40:AF48)</f>
        <v>-8668.56</v>
      </c>
      <c r="AG39" s="13"/>
      <c r="AH39" s="24">
        <f>SUM(AH40:AH48)</f>
        <v>0</v>
      </c>
      <c r="AI39" s="24">
        <f>SUM(AI40:AI48)</f>
        <v>209421.71</v>
      </c>
      <c r="AJ39" s="24">
        <f>SUM(AJ40:AJ48)</f>
        <v>0</v>
      </c>
      <c r="AK39" s="24">
        <f>SUM(AK40:AK48)</f>
        <v>-211.82000000000002</v>
      </c>
      <c r="AL39" s="79"/>
      <c r="AM39" s="80">
        <f>SUM(AM40:AM48)</f>
        <v>0</v>
      </c>
      <c r="AN39" s="24">
        <f>SUM(AN40:AN48)</f>
        <v>91464.55</v>
      </c>
      <c r="AO39" s="24">
        <f>SUM(AO40:AO48)</f>
        <v>0</v>
      </c>
      <c r="AP39" s="24">
        <f>SUM(AP40:AP48)</f>
        <v>-15.170000000000002</v>
      </c>
    </row>
    <row r="40" spans="1:44" x14ac:dyDescent="0.35">
      <c r="A40" s="47" t="s">
        <v>48</v>
      </c>
      <c r="B40" s="27">
        <f t="shared" si="8"/>
        <v>140693.49</v>
      </c>
      <c r="C40" s="23"/>
      <c r="D40" s="28"/>
      <c r="E40" s="29">
        <v>140693.49</v>
      </c>
      <c r="F40" s="30"/>
      <c r="G40" s="31"/>
      <c r="H40" s="13"/>
      <c r="I40" s="28"/>
      <c r="J40" s="29"/>
      <c r="K40" s="30"/>
      <c r="L40" s="31"/>
      <c r="M40" s="13"/>
      <c r="N40" s="28"/>
      <c r="O40" s="29"/>
      <c r="P40" s="30"/>
      <c r="Q40" s="31"/>
      <c r="R40" s="13"/>
      <c r="S40" s="29"/>
      <c r="T40" s="81"/>
      <c r="U40" s="28"/>
      <c r="V40" s="31"/>
      <c r="W40" s="13"/>
      <c r="X40" s="29"/>
      <c r="Y40" s="81"/>
      <c r="Z40" s="28"/>
      <c r="AA40" s="31"/>
      <c r="AB40" s="13"/>
      <c r="AC40" s="67"/>
      <c r="AD40" s="68"/>
      <c r="AE40" s="65"/>
      <c r="AF40" s="66"/>
      <c r="AG40" s="13"/>
      <c r="AH40" s="29"/>
      <c r="AI40" s="81"/>
      <c r="AJ40" s="28"/>
      <c r="AK40" s="31"/>
      <c r="AL40" s="79"/>
      <c r="AM40" s="82"/>
      <c r="AN40" s="83"/>
      <c r="AO40" s="28"/>
      <c r="AP40" s="31"/>
    </row>
    <row r="41" spans="1:44" x14ac:dyDescent="0.35">
      <c r="A41" s="84" t="s">
        <v>49</v>
      </c>
      <c r="B41" s="27">
        <f t="shared" si="8"/>
        <v>-79459.69</v>
      </c>
      <c r="C41" s="23"/>
      <c r="D41" s="28"/>
      <c r="E41" s="29"/>
      <c r="F41" s="30"/>
      <c r="G41" s="31">
        <v>-23242.329999999998</v>
      </c>
      <c r="H41" s="13"/>
      <c r="I41" s="28"/>
      <c r="J41" s="29"/>
      <c r="K41" s="30"/>
      <c r="L41" s="31">
        <v>-40788.450000000004</v>
      </c>
      <c r="M41" s="13"/>
      <c r="N41" s="28"/>
      <c r="O41" s="29"/>
      <c r="P41" s="30"/>
      <c r="Q41" s="31">
        <v>-8730.19</v>
      </c>
      <c r="R41" s="13"/>
      <c r="S41" s="29"/>
      <c r="T41" s="85"/>
      <c r="U41" s="28"/>
      <c r="V41" s="31">
        <v>-5858.44</v>
      </c>
      <c r="W41" s="13"/>
      <c r="X41" s="29"/>
      <c r="Y41" s="85"/>
      <c r="Z41" s="28"/>
      <c r="AA41" s="31">
        <v>-42.9</v>
      </c>
      <c r="AB41" s="13"/>
      <c r="AC41" s="67"/>
      <c r="AD41" s="68"/>
      <c r="AE41" s="65"/>
      <c r="AF41" s="66">
        <v>-570.39</v>
      </c>
      <c r="AG41" s="13"/>
      <c r="AH41" s="29"/>
      <c r="AI41" s="85"/>
      <c r="AJ41" s="28"/>
      <c r="AK41" s="31">
        <v>-211.82000000000002</v>
      </c>
      <c r="AL41" s="79"/>
      <c r="AM41" s="82"/>
      <c r="AN41" s="83"/>
      <c r="AO41" s="28"/>
      <c r="AP41" s="31">
        <v>-15.170000000000002</v>
      </c>
    </row>
    <row r="42" spans="1:44" x14ac:dyDescent="0.35">
      <c r="A42" s="84" t="s">
        <v>50</v>
      </c>
      <c r="B42" s="27">
        <f t="shared" si="8"/>
        <v>5713335.5800000001</v>
      </c>
      <c r="C42" s="23"/>
      <c r="D42" s="28"/>
      <c r="E42" s="29">
        <v>300.44</v>
      </c>
      <c r="F42" s="30"/>
      <c r="G42" s="31"/>
      <c r="H42" s="13"/>
      <c r="I42" s="28"/>
      <c r="J42" s="29">
        <v>296.29000000000002</v>
      </c>
      <c r="K42" s="30"/>
      <c r="L42" s="31"/>
      <c r="M42" s="13"/>
      <c r="N42" s="28"/>
      <c r="O42" s="29">
        <v>5662.1500000000005</v>
      </c>
      <c r="P42" s="30"/>
      <c r="Q42" s="31"/>
      <c r="R42" s="13"/>
      <c r="S42" s="29"/>
      <c r="T42" s="85">
        <v>5553536.79</v>
      </c>
      <c r="U42" s="28"/>
      <c r="V42" s="31"/>
      <c r="W42" s="13"/>
      <c r="X42" s="29"/>
      <c r="Y42" s="85">
        <v>149841.59</v>
      </c>
      <c r="Z42" s="28"/>
      <c r="AA42" s="31"/>
      <c r="AB42" s="13"/>
      <c r="AC42" s="67"/>
      <c r="AD42" s="68">
        <v>538.51</v>
      </c>
      <c r="AE42" s="65"/>
      <c r="AF42" s="66"/>
      <c r="AG42" s="13"/>
      <c r="AH42" s="29"/>
      <c r="AI42" s="85">
        <v>219.83</v>
      </c>
      <c r="AJ42" s="28"/>
      <c r="AK42" s="31"/>
      <c r="AL42" s="79"/>
      <c r="AM42" s="82"/>
      <c r="AN42" s="83">
        <v>2939.98</v>
      </c>
      <c r="AO42" s="28"/>
      <c r="AP42" s="31"/>
    </row>
    <row r="43" spans="1:44" x14ac:dyDescent="0.35">
      <c r="A43" s="47" t="s">
        <v>51</v>
      </c>
      <c r="B43" s="27">
        <f t="shared" si="8"/>
        <v>370579</v>
      </c>
      <c r="C43" s="23"/>
      <c r="D43" s="28"/>
      <c r="E43" s="29">
        <v>4950</v>
      </c>
      <c r="F43" s="30"/>
      <c r="G43" s="31"/>
      <c r="H43" s="13"/>
      <c r="I43" s="28"/>
      <c r="J43" s="29">
        <v>13420</v>
      </c>
      <c r="K43" s="30"/>
      <c r="L43" s="31"/>
      <c r="M43" s="13"/>
      <c r="N43" s="28"/>
      <c r="O43" s="29">
        <v>33647</v>
      </c>
      <c r="P43" s="30"/>
      <c r="Q43" s="31"/>
      <c r="R43" s="13"/>
      <c r="S43" s="29"/>
      <c r="T43" s="85">
        <v>36276</v>
      </c>
      <c r="U43" s="28"/>
      <c r="V43" s="31"/>
      <c r="W43" s="13"/>
      <c r="X43" s="29"/>
      <c r="Y43" s="85">
        <v>58462.5</v>
      </c>
      <c r="Z43" s="28"/>
      <c r="AA43" s="31"/>
      <c r="AB43" s="13"/>
      <c r="AC43" s="67"/>
      <c r="AD43" s="68">
        <v>89944</v>
      </c>
      <c r="AE43" s="65"/>
      <c r="AF43" s="66"/>
      <c r="AG43" s="13"/>
      <c r="AH43" s="29"/>
      <c r="AI43" s="85">
        <v>80376</v>
      </c>
      <c r="AJ43" s="28"/>
      <c r="AK43" s="31"/>
      <c r="AL43" s="79"/>
      <c r="AM43" s="82"/>
      <c r="AN43" s="83">
        <v>53503.5</v>
      </c>
      <c r="AO43" s="28"/>
      <c r="AP43" s="31"/>
    </row>
    <row r="44" spans="1:44" x14ac:dyDescent="0.35">
      <c r="A44" s="47" t="s">
        <v>52</v>
      </c>
      <c r="B44" s="27">
        <f t="shared" si="8"/>
        <v>4215.24</v>
      </c>
      <c r="C44" s="23"/>
      <c r="D44" s="28"/>
      <c r="E44" s="29"/>
      <c r="F44" s="30"/>
      <c r="G44" s="31"/>
      <c r="H44" s="13"/>
      <c r="I44" s="28"/>
      <c r="J44" s="29">
        <v>4215.24</v>
      </c>
      <c r="K44" s="30"/>
      <c r="L44" s="31"/>
      <c r="M44" s="13"/>
      <c r="N44" s="28"/>
      <c r="O44" s="29"/>
      <c r="P44" s="30"/>
      <c r="Q44" s="31"/>
      <c r="R44" s="13"/>
      <c r="S44" s="29"/>
      <c r="T44" s="85"/>
      <c r="U44" s="28"/>
      <c r="V44" s="31"/>
      <c r="W44" s="13"/>
      <c r="X44" s="29"/>
      <c r="Y44" s="85"/>
      <c r="Z44" s="28"/>
      <c r="AA44" s="31"/>
      <c r="AB44" s="13"/>
      <c r="AC44" s="67"/>
      <c r="AD44" s="68"/>
      <c r="AE44" s="65"/>
      <c r="AF44" s="66"/>
      <c r="AG44" s="13"/>
      <c r="AH44" s="29"/>
      <c r="AI44" s="85"/>
      <c r="AJ44" s="28"/>
      <c r="AK44" s="31"/>
      <c r="AL44" s="79"/>
      <c r="AM44" s="82"/>
      <c r="AN44" s="83"/>
      <c r="AO44" s="28"/>
      <c r="AP44" s="31"/>
    </row>
    <row r="45" spans="1:44" x14ac:dyDescent="0.35">
      <c r="A45" s="47" t="s">
        <v>53</v>
      </c>
      <c r="B45" s="27">
        <f t="shared" si="8"/>
        <v>17762.5</v>
      </c>
      <c r="C45" s="23"/>
      <c r="D45" s="28"/>
      <c r="E45" s="29"/>
      <c r="F45" s="30"/>
      <c r="G45" s="31"/>
      <c r="H45" s="13"/>
      <c r="I45" s="28"/>
      <c r="J45" s="29"/>
      <c r="K45" s="30"/>
      <c r="L45" s="31">
        <v>-208</v>
      </c>
      <c r="M45" s="13"/>
      <c r="N45" s="28"/>
      <c r="O45" s="29"/>
      <c r="P45" s="30"/>
      <c r="Q45" s="31"/>
      <c r="R45" s="13"/>
      <c r="S45" s="29"/>
      <c r="T45" s="85"/>
      <c r="U45" s="28"/>
      <c r="V45" s="31"/>
      <c r="W45" s="13"/>
      <c r="X45" s="29"/>
      <c r="Y45" s="85">
        <v>2970.5</v>
      </c>
      <c r="Z45" s="28"/>
      <c r="AA45" s="31"/>
      <c r="AB45" s="13"/>
      <c r="AC45" s="67"/>
      <c r="AD45" s="68"/>
      <c r="AE45" s="65"/>
      <c r="AF45" s="66"/>
      <c r="AG45" s="13"/>
      <c r="AH45" s="29"/>
      <c r="AI45" s="85"/>
      <c r="AJ45" s="28"/>
      <c r="AK45" s="31"/>
      <c r="AL45" s="79"/>
      <c r="AM45" s="82"/>
      <c r="AN45" s="83">
        <v>15000</v>
      </c>
      <c r="AO45" s="28"/>
      <c r="AP45" s="31"/>
    </row>
    <row r="46" spans="1:44" x14ac:dyDescent="0.35">
      <c r="A46" s="47" t="s">
        <v>54</v>
      </c>
      <c r="B46" s="27">
        <f t="shared" si="8"/>
        <v>373248.58000000007</v>
      </c>
      <c r="C46" s="23"/>
      <c r="D46" s="34"/>
      <c r="E46" s="35"/>
      <c r="F46" s="36"/>
      <c r="G46" s="37"/>
      <c r="H46" s="13"/>
      <c r="I46" s="34"/>
      <c r="J46" s="35">
        <v>36098.58</v>
      </c>
      <c r="K46" s="36"/>
      <c r="L46" s="37"/>
      <c r="M46" s="13"/>
      <c r="N46" s="34"/>
      <c r="O46" s="35">
        <v>8631.36</v>
      </c>
      <c r="P46" s="36"/>
      <c r="Q46" s="37"/>
      <c r="R46" s="13"/>
      <c r="S46" s="35"/>
      <c r="T46" s="86">
        <v>94897.52</v>
      </c>
      <c r="U46" s="34"/>
      <c r="V46" s="37"/>
      <c r="W46" s="13"/>
      <c r="X46" s="35"/>
      <c r="Y46" s="86">
        <v>23308.89</v>
      </c>
      <c r="Z46" s="34"/>
      <c r="AA46" s="37"/>
      <c r="AB46" s="13"/>
      <c r="AC46" s="67"/>
      <c r="AD46" s="68">
        <v>78310.759999999995</v>
      </c>
      <c r="AE46" s="65"/>
      <c r="AF46" s="66"/>
      <c r="AG46" s="13"/>
      <c r="AH46" s="35"/>
      <c r="AI46" s="86">
        <v>117909.56999999999</v>
      </c>
      <c r="AJ46" s="34"/>
      <c r="AK46" s="37"/>
      <c r="AL46" s="79"/>
      <c r="AM46" s="87"/>
      <c r="AN46" s="88">
        <v>14091.9</v>
      </c>
      <c r="AO46" s="34"/>
      <c r="AP46" s="37"/>
    </row>
    <row r="47" spans="1:44" x14ac:dyDescent="0.35">
      <c r="A47" s="47" t="s">
        <v>55</v>
      </c>
      <c r="B47" s="27">
        <f t="shared" si="8"/>
        <v>12259.289999999999</v>
      </c>
      <c r="C47" s="23"/>
      <c r="D47" s="34"/>
      <c r="E47" s="35"/>
      <c r="F47" s="36"/>
      <c r="G47" s="37"/>
      <c r="H47" s="13"/>
      <c r="I47" s="34"/>
      <c r="J47" s="35"/>
      <c r="K47" s="36"/>
      <c r="L47" s="37"/>
      <c r="M47" s="13"/>
      <c r="N47" s="34"/>
      <c r="O47" s="35">
        <v>1342.98</v>
      </c>
      <c r="P47" s="36"/>
      <c r="Q47" s="37"/>
      <c r="R47" s="13"/>
      <c r="S47" s="35"/>
      <c r="T47" s="86"/>
      <c r="U47" s="34"/>
      <c r="V47" s="37"/>
      <c r="W47" s="13"/>
      <c r="X47" s="35"/>
      <c r="Y47" s="86"/>
      <c r="Z47" s="34"/>
      <c r="AA47" s="37"/>
      <c r="AB47" s="13"/>
      <c r="AC47" s="67"/>
      <c r="AD47" s="68"/>
      <c r="AE47" s="65"/>
      <c r="AF47" s="66"/>
      <c r="AG47" s="13"/>
      <c r="AH47" s="35"/>
      <c r="AI47" s="86">
        <v>10916.31</v>
      </c>
      <c r="AJ47" s="34"/>
      <c r="AK47" s="37"/>
      <c r="AL47" s="79"/>
      <c r="AM47" s="87"/>
      <c r="AN47" s="88"/>
      <c r="AO47" s="34"/>
      <c r="AP47" s="37"/>
    </row>
    <row r="48" spans="1:44" ht="15" thickBot="1" x14ac:dyDescent="0.4">
      <c r="A48" s="47" t="s">
        <v>56</v>
      </c>
      <c r="B48" s="27">
        <f t="shared" si="8"/>
        <v>32025739.830000002</v>
      </c>
      <c r="C48" s="23"/>
      <c r="D48" s="34"/>
      <c r="E48" s="35"/>
      <c r="F48" s="36"/>
      <c r="G48" s="37"/>
      <c r="H48" s="13"/>
      <c r="I48" s="34"/>
      <c r="J48" s="35"/>
      <c r="K48" s="36"/>
      <c r="L48" s="37"/>
      <c r="M48" s="13"/>
      <c r="N48" s="34"/>
      <c r="O48" s="35">
        <v>1362.33</v>
      </c>
      <c r="P48" s="36"/>
      <c r="Q48" s="37"/>
      <c r="R48" s="13"/>
      <c r="S48" s="35"/>
      <c r="T48" s="89">
        <v>32054202.870000001</v>
      </c>
      <c r="U48" s="34"/>
      <c r="V48" s="37">
        <v>-157.56</v>
      </c>
      <c r="W48" s="13"/>
      <c r="X48" s="35"/>
      <c r="Y48" s="89">
        <v>20920.919999999998</v>
      </c>
      <c r="Z48" s="34"/>
      <c r="AA48" s="37">
        <v>-48419.73</v>
      </c>
      <c r="AB48" s="13"/>
      <c r="AC48" s="67"/>
      <c r="AD48" s="68"/>
      <c r="AE48" s="65"/>
      <c r="AF48" s="66">
        <v>-8098.17</v>
      </c>
      <c r="AG48" s="13"/>
      <c r="AH48" s="35"/>
      <c r="AI48" s="89"/>
      <c r="AJ48" s="34"/>
      <c r="AK48" s="37"/>
      <c r="AL48" s="79"/>
      <c r="AM48" s="87"/>
      <c r="AN48" s="88">
        <v>5929.17</v>
      </c>
      <c r="AO48" s="34"/>
      <c r="AP48" s="37"/>
    </row>
    <row r="49" spans="1:42" ht="16" thickBot="1" x14ac:dyDescent="0.4">
      <c r="A49" s="40" t="s">
        <v>57</v>
      </c>
      <c r="B49" s="45">
        <f>+B39+B36+B19+B15+B12+B5</f>
        <v>278008640.90999997</v>
      </c>
      <c r="C49" s="90"/>
      <c r="D49" s="91">
        <f>SUM(D39,D36,D19,D15,D12,D5)</f>
        <v>107382675.50999999</v>
      </c>
      <c r="E49" s="92">
        <f>SUM(E39,E36,E19,E15,E12,E5)</f>
        <v>1048502.4199999999</v>
      </c>
      <c r="F49" s="93">
        <f>SUM(F39,F36,F19,F15,F12,F5)</f>
        <v>-167805.45</v>
      </c>
      <c r="G49" s="94">
        <f>SUM(G39,G36,G19,G15,G12,G5)</f>
        <v>-70449.06</v>
      </c>
      <c r="H49" s="95"/>
      <c r="I49" s="91">
        <f>SUM(I39,I36,I19,I15,I12,I5)</f>
        <v>18468966.199999996</v>
      </c>
      <c r="J49" s="92">
        <f>SUM(J39,J36,J19,J15,J12,J5)</f>
        <v>1781282.1699999997</v>
      </c>
      <c r="K49" s="93">
        <f>SUM(K39,K36,K19,K15,K12,K5)</f>
        <v>-34703.1</v>
      </c>
      <c r="L49" s="94">
        <f>SUM(L39,L36,L19,L15,L12,L5)</f>
        <v>-51494.410000000011</v>
      </c>
      <c r="M49" s="95"/>
      <c r="N49" s="91">
        <f>SUM(N39,N36,N19,N15,N12,N5)</f>
        <v>20228207.170000002</v>
      </c>
      <c r="O49" s="92">
        <f>SUM(O39,O36,O19,O15,O12,O5)</f>
        <v>1978863.4500000002</v>
      </c>
      <c r="P49" s="93">
        <f>SUM(P39,P36,P19,P15,P12,P5)</f>
        <v>-65402.5</v>
      </c>
      <c r="Q49" s="94">
        <f>SUM(Q39,Q36,Q19,Q15,Q12,Q5)</f>
        <v>-24217.500000000004</v>
      </c>
      <c r="R49" s="95"/>
      <c r="S49" s="91">
        <f>SUM(S39,S36,S19,S15,S12,S5)</f>
        <v>22222636.949999999</v>
      </c>
      <c r="T49" s="92">
        <f>SUM(T39,T36,T19,T15,T12,T5)</f>
        <v>44892625.710000001</v>
      </c>
      <c r="U49" s="93">
        <f>SUM(U39,U36,U19,U15,U12,U5)</f>
        <v>-86793.209999999992</v>
      </c>
      <c r="V49" s="94">
        <f>SUM(V39,V36,V19,V15,V12,V5)</f>
        <v>-31732.959999999995</v>
      </c>
      <c r="W49" s="95"/>
      <c r="X49" s="91">
        <f>SUM(X39,X36,X19,X15,X12,X5)</f>
        <v>27939216.270000003</v>
      </c>
      <c r="Y49" s="92">
        <f>SUM(Y39,Y36,Y19,Y15,Y12,Y5)</f>
        <v>9245018.0799999982</v>
      </c>
      <c r="Z49" s="93">
        <f>SUM(Z39,Z36,Z19,Z15,Z12,Z5)</f>
        <v>-90654.459999999977</v>
      </c>
      <c r="AA49" s="94">
        <f>SUM(AA39,AA36,AA19,AA15,AA12,AA5)</f>
        <v>-75367.39</v>
      </c>
      <c r="AB49" s="95"/>
      <c r="AC49" s="91">
        <f>SUM(AC39,AC36,AC19,AC15,AC12,AC5)</f>
        <v>4605634.9900000012</v>
      </c>
      <c r="AD49" s="92">
        <f>SUM(AD39,AD36,AD19,AD15,AD12,AD5)</f>
        <v>1625302.3000000003</v>
      </c>
      <c r="AE49" s="93">
        <f>SUM(AE39,AE36,AE19,AE15,AE12,AE5)</f>
        <v>-28512.079999999998</v>
      </c>
      <c r="AF49" s="94">
        <f>SUM(AF39,AF36,AF19,AF15,AF12,AF5)</f>
        <v>-17732.57</v>
      </c>
      <c r="AG49" s="95"/>
      <c r="AH49" s="91">
        <f>SUM(AH39,AH36,AH19,AH15,AH12,AH5)</f>
        <v>9207075.5600000005</v>
      </c>
      <c r="AI49" s="92">
        <f>SUM(AI39,AI36,AI19,AI15,AI12,AI5)</f>
        <v>3018111.95</v>
      </c>
      <c r="AJ49" s="93">
        <f>SUM(AJ39,AJ36,AJ19,AJ15,AJ12,AJ5)</f>
        <v>-19762.5</v>
      </c>
      <c r="AK49" s="94">
        <f>SUM(AK39,AK36,AK19,AK15,AK12,AK5)</f>
        <v>-5731.2900000000009</v>
      </c>
      <c r="AL49" s="95"/>
      <c r="AM49" s="96">
        <f>SUM(AM39,AM36,AM19,AM15,AM12,AM5)</f>
        <v>3929257.6699999995</v>
      </c>
      <c r="AN49" s="92">
        <f>SUM(AN39,AN36,AN19,AN15,AN12,AN5)</f>
        <v>1332210.0899999999</v>
      </c>
      <c r="AO49" s="93">
        <f>SUM(AO39,AO36,AO19,AO15,AO12,AO5)</f>
        <v>-98649.54</v>
      </c>
      <c r="AP49" s="91">
        <f>SUM(AP39,AP36,AP19,AP15,AP12,AP5)</f>
        <v>-27937.559999999998</v>
      </c>
    </row>
    <row r="51" spans="1:42" x14ac:dyDescent="0.35">
      <c r="O51" s="35"/>
      <c r="T51" s="35"/>
      <c r="Y51" s="35"/>
      <c r="AD51" s="35"/>
      <c r="AI51" s="35"/>
      <c r="AN51" s="35"/>
    </row>
    <row r="52" spans="1:42" x14ac:dyDescent="0.35">
      <c r="B52" s="35"/>
      <c r="O52" s="35"/>
      <c r="T52" s="35"/>
      <c r="Y52" s="35"/>
      <c r="AD52" s="35"/>
      <c r="AI52" s="35"/>
      <c r="AN52" s="35"/>
    </row>
    <row r="53" spans="1:42" x14ac:dyDescent="0.35">
      <c r="B53" s="35"/>
    </row>
    <row r="54" spans="1:42" x14ac:dyDescent="0.35">
      <c r="B54" s="35"/>
    </row>
    <row r="55" spans="1:42" x14ac:dyDescent="0.35">
      <c r="B55" s="35"/>
      <c r="C55" s="35"/>
      <c r="D55" s="35"/>
      <c r="E55" s="35"/>
      <c r="F55" s="35"/>
      <c r="G55" s="35"/>
      <c r="I55" s="35"/>
      <c r="J55" s="35"/>
      <c r="K55" s="35"/>
      <c r="L55" s="35"/>
    </row>
    <row r="57" spans="1:42" x14ac:dyDescent="0.35">
      <c r="O57" s="35"/>
      <c r="T57" s="35"/>
      <c r="Y57" s="35"/>
      <c r="AD57" s="35"/>
      <c r="AI57" s="35"/>
      <c r="AN57" s="35"/>
    </row>
    <row r="58" spans="1:42" x14ac:dyDescent="0.35">
      <c r="S58" s="97"/>
      <c r="X58" s="97"/>
      <c r="AC58" s="97"/>
      <c r="AH58" s="97"/>
      <c r="AM58" s="97"/>
    </row>
    <row r="66" spans="5:6" x14ac:dyDescent="0.35">
      <c r="E66" s="97"/>
      <c r="F66" s="97"/>
    </row>
  </sheetData>
  <mergeCells count="26">
    <mergeCell ref="AC3:AD3"/>
    <mergeCell ref="AE3:AF3"/>
    <mergeCell ref="AH3:AI3"/>
    <mergeCell ref="AJ3:AK3"/>
    <mergeCell ref="AM3:AN3"/>
    <mergeCell ref="AO3:AP3"/>
    <mergeCell ref="AC2:AF2"/>
    <mergeCell ref="AH2:AK2"/>
    <mergeCell ref="AM2:AP2"/>
    <mergeCell ref="B3:B4"/>
    <mergeCell ref="D3:E3"/>
    <mergeCell ref="F3:G3"/>
    <mergeCell ref="I3:J3"/>
    <mergeCell ref="K3:L3"/>
    <mergeCell ref="N3:O3"/>
    <mergeCell ref="P3:Q3"/>
    <mergeCell ref="A2:A3"/>
    <mergeCell ref="D2:G2"/>
    <mergeCell ref="I2:L2"/>
    <mergeCell ref="N2:Q2"/>
    <mergeCell ref="S2:V2"/>
    <mergeCell ref="X2:AA2"/>
    <mergeCell ref="S3:T3"/>
    <mergeCell ref="U3:V3"/>
    <mergeCell ref="X3:Y3"/>
    <mergeCell ref="Z3:A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TABELA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Kolarič</dc:creator>
  <cp:lastModifiedBy>Tanja Kolarič</cp:lastModifiedBy>
  <dcterms:created xsi:type="dcterms:W3CDTF">2022-09-09T06:19:10Z</dcterms:created>
  <dcterms:modified xsi:type="dcterms:W3CDTF">2022-09-09T06:20:11Z</dcterms:modified>
</cp:coreProperties>
</file>