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1\"/>
    </mc:Choice>
  </mc:AlternateContent>
  <bookViews>
    <workbookView xWindow="0" yWindow="0" windowWidth="25200" windowHeight="11985"/>
  </bookViews>
  <sheets>
    <sheet name="TABELA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D45" i="1"/>
  <c r="BD57" i="1" s="1"/>
  <c r="BC45" i="1"/>
  <c r="BC57" i="1" s="1"/>
  <c r="BB45" i="1"/>
  <c r="BB57" i="1" s="1"/>
  <c r="BA45" i="1"/>
  <c r="BA57" i="1" s="1"/>
  <c r="AY45" i="1"/>
  <c r="AY57" i="1" s="1"/>
  <c r="AX45" i="1"/>
  <c r="AX57" i="1" s="1"/>
  <c r="AW45" i="1"/>
  <c r="AW57" i="1" s="1"/>
  <c r="AV45" i="1"/>
  <c r="AV57" i="1" s="1"/>
  <c r="AT45" i="1"/>
  <c r="AT57" i="1" s="1"/>
  <c r="AS45" i="1"/>
  <c r="AS57" i="1" s="1"/>
  <c r="AR45" i="1"/>
  <c r="AR57" i="1" s="1"/>
  <c r="AQ45" i="1"/>
  <c r="AQ57" i="1" s="1"/>
  <c r="AO45" i="1"/>
  <c r="AO57" i="1" s="1"/>
  <c r="AN45" i="1"/>
  <c r="AN57" i="1" s="1"/>
  <c r="AM45" i="1"/>
  <c r="AM57" i="1" s="1"/>
  <c r="AL45" i="1"/>
  <c r="AL57" i="1" s="1"/>
  <c r="AJ45" i="1"/>
  <c r="AI45" i="1"/>
  <c r="AH45" i="1"/>
  <c r="AH57" i="1" s="1"/>
  <c r="AG45" i="1"/>
  <c r="AG57" i="1" s="1"/>
  <c r="AE45" i="1"/>
  <c r="AE57" i="1" s="1"/>
  <c r="AD45" i="1"/>
  <c r="AD57" i="1" s="1"/>
  <c r="AC45" i="1"/>
  <c r="AC57" i="1" s="1"/>
  <c r="AB45" i="1"/>
  <c r="AB57" i="1" s="1"/>
  <c r="Z45" i="1"/>
  <c r="Z57" i="1" s="1"/>
  <c r="Y45" i="1"/>
  <c r="Y57" i="1" s="1"/>
  <c r="X45" i="1"/>
  <c r="X57" i="1" s="1"/>
  <c r="W45" i="1"/>
  <c r="W57" i="1" s="1"/>
  <c r="U45" i="1"/>
  <c r="U57" i="1" s="1"/>
  <c r="T45" i="1"/>
  <c r="T57" i="1" s="1"/>
  <c r="S45" i="1"/>
  <c r="S57" i="1" s="1"/>
  <c r="R45" i="1"/>
  <c r="R57" i="1" s="1"/>
  <c r="P45" i="1"/>
  <c r="P57" i="1" s="1"/>
  <c r="O45" i="1"/>
  <c r="O57" i="1" s="1"/>
  <c r="N45" i="1"/>
  <c r="N57" i="1" s="1"/>
  <c r="M45" i="1"/>
  <c r="M57" i="1" s="1"/>
  <c r="K45" i="1"/>
  <c r="K57" i="1" s="1"/>
  <c r="J45" i="1"/>
  <c r="J57" i="1" s="1"/>
  <c r="I45" i="1"/>
  <c r="I57" i="1" s="1"/>
  <c r="H45" i="1"/>
  <c r="H57" i="1" s="1"/>
  <c r="F45" i="1"/>
  <c r="F57" i="1" s="1"/>
  <c r="E45" i="1"/>
  <c r="E57" i="1" s="1"/>
  <c r="D45" i="1"/>
  <c r="D57" i="1" s="1"/>
  <c r="C45" i="1"/>
  <c r="C57" i="1" s="1"/>
  <c r="B45" i="1"/>
  <c r="B44" i="1"/>
  <c r="B43" i="1"/>
  <c r="BD42" i="1"/>
  <c r="BC42" i="1"/>
  <c r="BB42" i="1"/>
  <c r="BA42" i="1"/>
  <c r="AY42" i="1"/>
  <c r="AX42" i="1"/>
  <c r="AW42" i="1"/>
  <c r="AV42" i="1"/>
  <c r="AT42" i="1"/>
  <c r="AS42" i="1"/>
  <c r="AR42" i="1"/>
  <c r="AQ42" i="1"/>
  <c r="AO42" i="1"/>
  <c r="AN42" i="1"/>
  <c r="AM42" i="1"/>
  <c r="AL42" i="1"/>
  <c r="AJ42" i="1"/>
  <c r="AI42" i="1"/>
  <c r="AH42" i="1"/>
  <c r="AG42" i="1"/>
  <c r="AE42" i="1"/>
  <c r="AD42" i="1"/>
  <c r="AC42" i="1"/>
  <c r="AB42" i="1"/>
  <c r="Z42" i="1"/>
  <c r="Y42" i="1"/>
  <c r="X42" i="1"/>
  <c r="W42" i="1"/>
  <c r="U42" i="1"/>
  <c r="T42" i="1"/>
  <c r="S42" i="1"/>
  <c r="R42" i="1"/>
  <c r="P42" i="1"/>
  <c r="O42" i="1"/>
  <c r="N42" i="1"/>
  <c r="M42" i="1"/>
  <c r="K42" i="1"/>
  <c r="J42" i="1"/>
  <c r="I42" i="1"/>
  <c r="H42" i="1"/>
  <c r="F42" i="1"/>
  <c r="E42" i="1"/>
  <c r="D42" i="1"/>
  <c r="C42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 s="1"/>
  <c r="BD25" i="1"/>
  <c r="BC25" i="1"/>
  <c r="BB25" i="1"/>
  <c r="BA25" i="1"/>
  <c r="AY25" i="1"/>
  <c r="AX25" i="1"/>
  <c r="AW25" i="1"/>
  <c r="AV25" i="1"/>
  <c r="AT25" i="1"/>
  <c r="AS25" i="1"/>
  <c r="AR25" i="1"/>
  <c r="AQ25" i="1"/>
  <c r="AO25" i="1"/>
  <c r="AN25" i="1"/>
  <c r="AM25" i="1"/>
  <c r="AL25" i="1"/>
  <c r="AJ25" i="1"/>
  <c r="AI25" i="1"/>
  <c r="AH25" i="1"/>
  <c r="AG25" i="1"/>
  <c r="AE25" i="1"/>
  <c r="AD25" i="1"/>
  <c r="AC25" i="1"/>
  <c r="AB25" i="1"/>
  <c r="Z25" i="1"/>
  <c r="Y25" i="1"/>
  <c r="X25" i="1"/>
  <c r="W25" i="1"/>
  <c r="U25" i="1"/>
  <c r="T25" i="1"/>
  <c r="S25" i="1"/>
  <c r="R25" i="1"/>
  <c r="P25" i="1"/>
  <c r="O25" i="1"/>
  <c r="N25" i="1"/>
  <c r="M25" i="1"/>
  <c r="K25" i="1"/>
  <c r="J25" i="1"/>
  <c r="I25" i="1"/>
  <c r="H25" i="1"/>
  <c r="F25" i="1"/>
  <c r="E25" i="1"/>
  <c r="D25" i="1"/>
  <c r="C25" i="1"/>
  <c r="B24" i="1"/>
  <c r="B23" i="1"/>
  <c r="B22" i="1"/>
  <c r="B21" i="1"/>
  <c r="B20" i="1"/>
  <c r="B19" i="1"/>
  <c r="B18" i="1"/>
  <c r="B17" i="1" s="1"/>
  <c r="BD17" i="1"/>
  <c r="BC17" i="1"/>
  <c r="BB17" i="1"/>
  <c r="BA17" i="1"/>
  <c r="AY17" i="1"/>
  <c r="AX17" i="1"/>
  <c r="AW17" i="1"/>
  <c r="AV17" i="1"/>
  <c r="AT17" i="1"/>
  <c r="AS17" i="1"/>
  <c r="AR17" i="1"/>
  <c r="AQ17" i="1"/>
  <c r="AO17" i="1"/>
  <c r="AN17" i="1"/>
  <c r="AM17" i="1"/>
  <c r="AL17" i="1"/>
  <c r="AJ17" i="1"/>
  <c r="AI17" i="1"/>
  <c r="AH17" i="1"/>
  <c r="AG17" i="1"/>
  <c r="AE17" i="1"/>
  <c r="AD17" i="1"/>
  <c r="AC17" i="1"/>
  <c r="AB17" i="1"/>
  <c r="Z17" i="1"/>
  <c r="Y17" i="1"/>
  <c r="X17" i="1"/>
  <c r="W17" i="1"/>
  <c r="U17" i="1"/>
  <c r="T17" i="1"/>
  <c r="S17" i="1"/>
  <c r="R17" i="1"/>
  <c r="P17" i="1"/>
  <c r="O17" i="1"/>
  <c r="N17" i="1"/>
  <c r="M17" i="1"/>
  <c r="K17" i="1"/>
  <c r="J17" i="1"/>
  <c r="I17" i="1"/>
  <c r="H17" i="1"/>
  <c r="F17" i="1"/>
  <c r="E17" i="1"/>
  <c r="D17" i="1"/>
  <c r="C17" i="1"/>
  <c r="B16" i="1"/>
  <c r="B15" i="1"/>
  <c r="BD14" i="1"/>
  <c r="BC14" i="1"/>
  <c r="BB14" i="1"/>
  <c r="BA14" i="1"/>
  <c r="AY14" i="1"/>
  <c r="AX14" i="1"/>
  <c r="AW14" i="1"/>
  <c r="AV14" i="1"/>
  <c r="AT14" i="1"/>
  <c r="AS14" i="1"/>
  <c r="AR14" i="1"/>
  <c r="AQ14" i="1"/>
  <c r="AO14" i="1"/>
  <c r="AN14" i="1"/>
  <c r="AM14" i="1"/>
  <c r="AL14" i="1"/>
  <c r="AJ14" i="1"/>
  <c r="AI14" i="1"/>
  <c r="AH14" i="1"/>
  <c r="AG14" i="1"/>
  <c r="AE14" i="1"/>
  <c r="AD14" i="1"/>
  <c r="AC14" i="1"/>
  <c r="AB14" i="1"/>
  <c r="Z14" i="1"/>
  <c r="Y14" i="1"/>
  <c r="X14" i="1"/>
  <c r="W14" i="1"/>
  <c r="U14" i="1"/>
  <c r="T14" i="1"/>
  <c r="S14" i="1"/>
  <c r="R14" i="1"/>
  <c r="P14" i="1"/>
  <c r="O14" i="1"/>
  <c r="N14" i="1"/>
  <c r="M14" i="1"/>
  <c r="K14" i="1"/>
  <c r="J14" i="1"/>
  <c r="I14" i="1"/>
  <c r="H14" i="1"/>
  <c r="F14" i="1"/>
  <c r="E14" i="1"/>
  <c r="D14" i="1"/>
  <c r="C14" i="1"/>
  <c r="B14" i="1"/>
  <c r="B13" i="1"/>
  <c r="B12" i="1"/>
  <c r="B11" i="1"/>
  <c r="B10" i="1"/>
  <c r="B9" i="1"/>
  <c r="B8" i="1"/>
  <c r="B7" i="1"/>
  <c r="B6" i="1"/>
  <c r="B5" i="1" s="1"/>
  <c r="BD5" i="1"/>
  <c r="BC5" i="1"/>
  <c r="BB5" i="1"/>
  <c r="BA5" i="1"/>
  <c r="AY5" i="1"/>
  <c r="AX5" i="1"/>
  <c r="AW5" i="1"/>
  <c r="AV5" i="1"/>
  <c r="AT5" i="1"/>
  <c r="AS5" i="1"/>
  <c r="AR5" i="1"/>
  <c r="AQ5" i="1"/>
  <c r="AO5" i="1"/>
  <c r="AN5" i="1"/>
  <c r="AM5" i="1"/>
  <c r="AL5" i="1"/>
  <c r="AJ5" i="1"/>
  <c r="AI5" i="1"/>
  <c r="AH5" i="1"/>
  <c r="AG5" i="1"/>
  <c r="AE5" i="1"/>
  <c r="AD5" i="1"/>
  <c r="AC5" i="1"/>
  <c r="AB5" i="1"/>
  <c r="Z5" i="1"/>
  <c r="Y5" i="1"/>
  <c r="X5" i="1"/>
  <c r="W5" i="1"/>
  <c r="U5" i="1"/>
  <c r="T5" i="1"/>
  <c r="S5" i="1"/>
  <c r="R5" i="1"/>
  <c r="P5" i="1"/>
  <c r="O5" i="1"/>
  <c r="N5" i="1"/>
  <c r="M5" i="1"/>
  <c r="K5" i="1"/>
  <c r="J5" i="1"/>
  <c r="I5" i="1"/>
  <c r="H5" i="1"/>
  <c r="F5" i="1"/>
  <c r="E5" i="1"/>
  <c r="D5" i="1"/>
  <c r="C5" i="1"/>
  <c r="AI57" i="1" l="1"/>
  <c r="AJ57" i="1"/>
  <c r="B57" i="1"/>
</calcChain>
</file>

<file path=xl/sharedStrings.xml><?xml version="1.0" encoding="utf-8"?>
<sst xmlns="http://schemas.openxmlformats.org/spreadsheetml/2006/main" count="132" uniqueCount="69">
  <si>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</si>
  <si>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</si>
  <si>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</si>
  <si>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</si>
  <si>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</si>
  <si>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</si>
  <si>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</si>
  <si>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</si>
  <si>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</si>
  <si>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</si>
  <si>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</si>
  <si>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</si>
  <si>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Skupna vsota v koledarskem letu 2021</t>
  </si>
  <si>
    <t>PLAČILA</t>
  </si>
  <si>
    <t>VRAČILA</t>
  </si>
  <si>
    <t>EU</t>
  </si>
  <si>
    <t>SLO</t>
  </si>
  <si>
    <t>EKJS</t>
  </si>
  <si>
    <t>Neposredna plačila</t>
  </si>
  <si>
    <t>Čebelarstvo</t>
  </si>
  <si>
    <t>PROMOCIJA</t>
  </si>
  <si>
    <t>ŠOLSKA SHEMA</t>
  </si>
  <si>
    <t>Vinarstvo</t>
  </si>
  <si>
    <t>Zunanja trgovina</t>
  </si>
  <si>
    <t>Krizno skladiščenje vina</t>
  </si>
  <si>
    <t>Krizna destilacija vina</t>
  </si>
  <si>
    <t>EKSRP; PRP04-06</t>
  </si>
  <si>
    <t>OMD</t>
  </si>
  <si>
    <t>SKOP</t>
  </si>
  <si>
    <t>EKSRP; PRP07-13</t>
  </si>
  <si>
    <t>112 - Mladi kmetje</t>
  </si>
  <si>
    <t>123 - Dodajanje vrednosti kmet. in gozd. proizvodom</t>
  </si>
  <si>
    <t>132 - Sodelovanje kmetov v shemah kakovosti hrane</t>
  </si>
  <si>
    <t>133- Dejavnosti promocije in informiranja</t>
  </si>
  <si>
    <t>312 - Ustanavljanje in razvoj podjetij</t>
  </si>
  <si>
    <t>KOP</t>
  </si>
  <si>
    <t>EKSRP; PRP14-20</t>
  </si>
  <si>
    <t>DŽ - Dobrobit živali</t>
  </si>
  <si>
    <t>EK - Ekološko kmetovanje</t>
  </si>
  <si>
    <t>KOPOP - Kmetijsko-okoljsko-podnebna plačila</t>
  </si>
  <si>
    <t>OMD - Plačila območjem z naravnimi ali drugimi posebnimi omejitvami</t>
  </si>
  <si>
    <t>M01 - Prenos znanja in dejavnosti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</si>
  <si>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</si>
  <si>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</si>
  <si>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</si>
  <si>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</si>
  <si>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M08 - Naložbe v razvoj gozdnih območij in izboljšanje sposobnosti gozdov</t>
  </si>
  <si>
    <t>M09 - Ustanavljanje skupin in organizacij proizvajalcev v kmet. in gozd.sektorju</t>
  </si>
  <si>
    <t>M16 - Sodelovanje</t>
  </si>
  <si>
    <t>M19 - Podpora za izvajanje lokalnega razvoja, ki ga vodi skupnost (CLLD)</t>
  </si>
  <si>
    <t>M20 - Tehnična pomoč</t>
  </si>
  <si>
    <t>M21-Izjemna začasna podpora kmetom ter MSP zaradi COVID-19</t>
  </si>
  <si>
    <t>Zgodnje upokojevanje</t>
  </si>
  <si>
    <t>ESRP</t>
  </si>
  <si>
    <t>RIBIŠTVO</t>
  </si>
  <si>
    <t>RIBIŠTVO - Tehnična pomoč</t>
  </si>
  <si>
    <t>OSTALO-NACIONALNI UKREPI</t>
  </si>
  <si>
    <t>Naravne nesreče</t>
  </si>
  <si>
    <t>Tradicionalni SLO zajtrk</t>
  </si>
  <si>
    <t>Društva</t>
  </si>
  <si>
    <t>Zavarovalne premije</t>
  </si>
  <si>
    <t>Komasacije</t>
  </si>
  <si>
    <t>Deminimis</t>
  </si>
  <si>
    <t>Prispevek za promocijo sadja</t>
  </si>
  <si>
    <t>Pozeba</t>
  </si>
  <si>
    <t>Odpravljanje zaraščanja na kmetijskih površinah</t>
  </si>
  <si>
    <t>Suša, Toča</t>
  </si>
  <si>
    <t>Ukrepi COVID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</si>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</sst>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F7AD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2D7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ED6"/>
        <bgColor indexed="64"/>
      </patternFill>
    </fill>
    <fill>
      <patternFill patternType="solid">
        <fgColor rgb="FFECD9FB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Fill="1" applyBorder="1"/>
    <xf numFmtId="4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3" fontId="4" fillId="3" borderId="14" xfId="0" applyNumberFormat="1" applyFont="1" applyFill="1" applyBorder="1"/>
    <xf numFmtId="3" fontId="4" fillId="3" borderId="10" xfId="0" applyNumberFormat="1" applyFont="1" applyFill="1" applyBorder="1"/>
    <xf numFmtId="3" fontId="4" fillId="4" borderId="9" xfId="0" applyNumberFormat="1" applyFont="1" applyFill="1" applyBorder="1"/>
    <xf numFmtId="3" fontId="4" fillId="5" borderId="14" xfId="0" applyNumberFormat="1" applyFont="1" applyFill="1" applyBorder="1"/>
    <xf numFmtId="3" fontId="4" fillId="5" borderId="10" xfId="0" applyNumberFormat="1" applyFont="1" applyFill="1" applyBorder="1"/>
    <xf numFmtId="3" fontId="4" fillId="5" borderId="15" xfId="0" applyNumberFormat="1" applyFont="1" applyFill="1" applyBorder="1"/>
    <xf numFmtId="3" fontId="4" fillId="3" borderId="12" xfId="0" applyNumberFormat="1" applyFont="1" applyFill="1" applyBorder="1"/>
    <xf numFmtId="3" fontId="4" fillId="4" borderId="16" xfId="0" applyNumberFormat="1" applyFont="1" applyFill="1" applyBorder="1"/>
    <xf numFmtId="3" fontId="4" fillId="5" borderId="12" xfId="0" applyNumberFormat="1" applyFont="1" applyFill="1" applyBorder="1"/>
    <xf numFmtId="3" fontId="4" fillId="3" borderId="3" xfId="0" applyNumberFormat="1" applyFont="1" applyFill="1" applyBorder="1"/>
    <xf numFmtId="3" fontId="4" fillId="3" borderId="8" xfId="0" applyNumberFormat="1" applyFont="1" applyFill="1" applyBorder="1"/>
    <xf numFmtId="3" fontId="4" fillId="4" borderId="6" xfId="0" applyNumberFormat="1" applyFont="1" applyFill="1" applyBorder="1"/>
    <xf numFmtId="3" fontId="4" fillId="5" borderId="17" xfId="0" applyNumberFormat="1" applyFont="1" applyFill="1" applyBorder="1"/>
    <xf numFmtId="0" fontId="0" fillId="6" borderId="18" xfId="0" applyFont="1" applyFill="1" applyBorder="1" applyAlignment="1"/>
    <xf numFmtId="3" fontId="1" fillId="6" borderId="19" xfId="0" applyNumberFormat="1" applyFont="1" applyFill="1" applyBorder="1" applyAlignment="1">
      <alignment horizontal="right"/>
    </xf>
    <xf numFmtId="3" fontId="0" fillId="0" borderId="20" xfId="0" applyNumberFormat="1" applyFill="1" applyBorder="1"/>
    <xf numFmtId="3" fontId="0" fillId="0" borderId="21" xfId="0" applyNumberFormat="1" applyFill="1" applyBorder="1"/>
    <xf numFmtId="3" fontId="0" fillId="4" borderId="0" xfId="0" applyNumberFormat="1" applyFill="1" applyBorder="1"/>
    <xf numFmtId="3" fontId="0" fillId="4" borderId="16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4" borderId="9" xfId="0" applyNumberFormat="1" applyFill="1" applyBorder="1"/>
    <xf numFmtId="3" fontId="0" fillId="0" borderId="19" xfId="0" applyNumberFormat="1" applyFill="1" applyBorder="1"/>
    <xf numFmtId="0" fontId="0" fillId="6" borderId="24" xfId="0" applyFont="1" applyFill="1" applyBorder="1" applyAlignment="1"/>
    <xf numFmtId="3" fontId="0" fillId="0" borderId="0" xfId="0" applyNumberFormat="1"/>
    <xf numFmtId="3" fontId="0" fillId="0" borderId="25" xfId="0" applyNumberFormat="1" applyFill="1" applyBorder="1"/>
    <xf numFmtId="3" fontId="0" fillId="0" borderId="17" xfId="0" applyNumberFormat="1" applyFill="1" applyBorder="1"/>
    <xf numFmtId="3" fontId="0" fillId="0" borderId="26" xfId="0" applyNumberFormat="1" applyFill="1" applyBorder="1"/>
    <xf numFmtId="3" fontId="0" fillId="0" borderId="27" xfId="0" applyNumberFormat="1" applyFill="1" applyBorder="1"/>
    <xf numFmtId="3" fontId="0" fillId="0" borderId="28" xfId="0" applyNumberFormat="1" applyFill="1" applyBorder="1"/>
    <xf numFmtId="3" fontId="0" fillId="0" borderId="29" xfId="0" applyNumberFormat="1" applyFill="1" applyBorder="1"/>
    <xf numFmtId="3" fontId="0" fillId="0" borderId="10" xfId="0" applyNumberFormat="1" applyFill="1" applyBorder="1"/>
    <xf numFmtId="3" fontId="0" fillId="0" borderId="14" xfId="0" applyNumberFormat="1" applyFill="1" applyBorder="1"/>
    <xf numFmtId="3" fontId="0" fillId="0" borderId="30" xfId="0" applyNumberFormat="1" applyFill="1" applyBorder="1"/>
    <xf numFmtId="3" fontId="0" fillId="0" borderId="0" xfId="0" applyNumberFormat="1" applyFill="1" applyBorder="1"/>
    <xf numFmtId="3" fontId="0" fillId="0" borderId="16" xfId="0" applyNumberFormat="1" applyFill="1" applyBorder="1"/>
    <xf numFmtId="3" fontId="0" fillId="0" borderId="15" xfId="0" applyNumberFormat="1" applyFill="1" applyBorder="1"/>
    <xf numFmtId="3" fontId="0" fillId="0" borderId="31" xfId="0" applyNumberFormat="1" applyFill="1" applyBorder="1"/>
    <xf numFmtId="3" fontId="0" fillId="0" borderId="32" xfId="0" applyNumberFormat="1" applyFill="1" applyBorder="1"/>
    <xf numFmtId="3" fontId="3" fillId="2" borderId="10" xfId="0" applyNumberFormat="1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/>
    </xf>
    <xf numFmtId="3" fontId="4" fillId="5" borderId="3" xfId="0" applyNumberFormat="1" applyFont="1" applyFill="1" applyBorder="1"/>
    <xf numFmtId="3" fontId="4" fillId="5" borderId="8" xfId="0" applyNumberFormat="1" applyFont="1" applyFill="1" applyBorder="1"/>
    <xf numFmtId="3" fontId="3" fillId="2" borderId="8" xfId="0" applyNumberFormat="1" applyFont="1" applyFill="1" applyBorder="1" applyAlignment="1">
      <alignment horizontal="left" vertical="center" wrapText="1"/>
    </xf>
    <xf numFmtId="3" fontId="2" fillId="2" borderId="33" xfId="0" applyNumberFormat="1" applyFont="1" applyFill="1" applyBorder="1" applyAlignment="1">
      <alignment horizontal="right" vertical="center" wrapText="1"/>
    </xf>
    <xf numFmtId="3" fontId="0" fillId="6" borderId="34" xfId="0" applyNumberFormat="1" applyFill="1" applyBorder="1" applyAlignment="1"/>
    <xf numFmtId="3" fontId="0" fillId="6" borderId="34" xfId="0" applyNumberFormat="1" applyFill="1" applyBorder="1" applyAlignment="1">
      <alignment horizontal="left"/>
    </xf>
    <xf numFmtId="3" fontId="4" fillId="3" borderId="35" xfId="0" applyNumberFormat="1" applyFont="1" applyFill="1" applyBorder="1"/>
    <xf numFmtId="3" fontId="4" fillId="3" borderId="1" xfId="0" applyNumberFormat="1" applyFont="1" applyFill="1" applyBorder="1"/>
    <xf numFmtId="3" fontId="4" fillId="5" borderId="35" xfId="0" applyNumberFormat="1" applyFont="1" applyFill="1" applyBorder="1"/>
    <xf numFmtId="3" fontId="4" fillId="5" borderId="1" xfId="0" applyNumberFormat="1" applyFont="1" applyFill="1" applyBorder="1"/>
    <xf numFmtId="3" fontId="4" fillId="5" borderId="4" xfId="0" applyNumberFormat="1" applyFon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8" xfId="0" applyNumberFormat="1" applyFill="1" applyBorder="1"/>
    <xf numFmtId="4" fontId="0" fillId="0" borderId="37" xfId="0" applyNumberFormat="1" applyBorder="1"/>
    <xf numFmtId="4" fontId="0" fillId="0" borderId="38" xfId="0" applyNumberFormat="1" applyBorder="1"/>
    <xf numFmtId="0" fontId="0" fillId="6" borderId="39" xfId="0" applyFill="1" applyBorder="1" applyAlignment="1"/>
    <xf numFmtId="3" fontId="0" fillId="0" borderId="40" xfId="0" applyNumberFormat="1" applyFill="1" applyBorder="1"/>
    <xf numFmtId="3" fontId="0" fillId="0" borderId="41" xfId="0" applyNumberFormat="1" applyFill="1" applyBorder="1"/>
    <xf numFmtId="3" fontId="0" fillId="0" borderId="42" xfId="0" applyNumberFormat="1" applyFill="1" applyBorder="1"/>
    <xf numFmtId="3" fontId="0" fillId="0" borderId="43" xfId="0" applyNumberFormat="1" applyFill="1" applyBorder="1"/>
    <xf numFmtId="3" fontId="0" fillId="0" borderId="44" xfId="0" applyNumberFormat="1" applyFill="1" applyBorder="1"/>
    <xf numFmtId="3" fontId="0" fillId="6" borderId="45" xfId="0" applyNumberFormat="1" applyFill="1" applyBorder="1" applyAlignment="1"/>
    <xf numFmtId="3" fontId="0" fillId="4" borderId="6" xfId="0" applyNumberFormat="1" applyFill="1" applyBorder="1"/>
    <xf numFmtId="3" fontId="0" fillId="6" borderId="39" xfId="0" applyNumberFormat="1" applyFill="1" applyBorder="1" applyAlignment="1"/>
    <xf numFmtId="4" fontId="0" fillId="0" borderId="17" xfId="0" applyNumberFormat="1" applyBorder="1"/>
    <xf numFmtId="3" fontId="5" fillId="2" borderId="46" xfId="0" applyNumberFormat="1" applyFont="1" applyFill="1" applyBorder="1" applyAlignment="1">
      <alignment horizontal="right" vertical="center" wrapText="1"/>
    </xf>
    <xf numFmtId="3" fontId="2" fillId="3" borderId="47" xfId="0" applyNumberFormat="1" applyFont="1" applyFill="1" applyBorder="1" applyAlignment="1">
      <alignment horizontal="right" vertical="center" wrapText="1"/>
    </xf>
    <xf numFmtId="3" fontId="2" fillId="3" borderId="48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4" borderId="10" xfId="0" applyNumberFormat="1" applyFont="1" applyFill="1" applyBorder="1" applyAlignment="1">
      <alignment horizontal="right" vertical="center" wrapText="1"/>
    </xf>
    <xf numFmtId="3" fontId="2" fillId="5" borderId="47" xfId="0" applyNumberFormat="1" applyFont="1" applyFill="1" applyBorder="1" applyAlignment="1">
      <alignment horizontal="right" vertical="center" wrapText="1"/>
    </xf>
    <xf numFmtId="3" fontId="2" fillId="5" borderId="48" xfId="0" applyNumberFormat="1" applyFont="1" applyFill="1" applyBorder="1" applyAlignment="1">
      <alignment horizontal="right" vertical="center" wrapText="1"/>
    </xf>
    <xf numFmtId="3" fontId="2" fillId="5" borderId="5" xfId="0" applyNumberFormat="1" applyFont="1" applyFill="1" applyBorder="1" applyAlignment="1">
      <alignment horizontal="right" vertical="center" wrapText="1"/>
    </xf>
    <xf numFmtId="3" fontId="2" fillId="5" borderId="49" xfId="0" applyNumberFormat="1" applyFont="1" applyFill="1" applyBorder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9"/>
  <sheetViews>
    <sheetView tabSelected="1" topLeftCell="AY34" workbookViewId="0">
      <selection activeCell="D63" sqref="D63"/>
    </sheetView>
  </sheetViews>
  <sheetFormatPr defaultRowHeight="15" x14ac:dyDescent="0.25"/>
  <cols>
    <col min="1" max="1" width="50.42578125" customWidth="1"/>
    <col min="2" max="2" width="15" customWidth="1"/>
    <col min="3" max="3" width="11.28515625" customWidth="1"/>
    <col min="4" max="4" width="10.140625" customWidth="1"/>
    <col min="5" max="5" width="9.140625" customWidth="1"/>
    <col min="6" max="6" width="8" customWidth="1"/>
    <col min="7" max="7" width="0.7109375" style="1" customWidth="1"/>
    <col min="8" max="8" width="11.28515625" customWidth="1"/>
    <col min="9" max="9" width="10.140625" customWidth="1"/>
    <col min="10" max="10" width="9.140625" customWidth="1"/>
    <col min="11" max="11" width="8" customWidth="1"/>
    <col min="12" max="12" width="0.7109375" customWidth="1"/>
    <col min="13" max="13" width="11.28515625" customWidth="1"/>
    <col min="14" max="14" width="10.140625" customWidth="1"/>
    <col min="15" max="16" width="8" customWidth="1"/>
    <col min="17" max="17" width="0.7109375" customWidth="1"/>
    <col min="18" max="18" width="11.28515625" customWidth="1"/>
    <col min="19" max="19" width="10.140625" customWidth="1"/>
    <col min="20" max="21" width="8" customWidth="1"/>
    <col min="22" max="22" width="0.7109375" customWidth="1"/>
    <col min="23" max="23" width="12" customWidth="1"/>
    <col min="24" max="24" width="11.28515625" customWidth="1"/>
    <col min="25" max="26" width="9.140625" customWidth="1"/>
    <col min="27" max="27" width="0.7109375" customWidth="1"/>
    <col min="28" max="28" width="11.28515625" customWidth="1"/>
    <col min="29" max="29" width="10.140625" customWidth="1"/>
    <col min="30" max="30" width="9.140625" customWidth="1"/>
    <col min="31" max="31" width="10.140625" customWidth="1"/>
    <col min="32" max="32" width="1.140625" customWidth="1"/>
    <col min="33" max="33" width="11.7109375" customWidth="1"/>
    <col min="34" max="34" width="10.140625" customWidth="1"/>
    <col min="35" max="36" width="9.28515625" customWidth="1"/>
    <col min="37" max="37" width="0.7109375" customWidth="1"/>
    <col min="38" max="38" width="14.28515625" customWidth="1"/>
    <col min="39" max="39" width="10.140625" customWidth="1"/>
    <col min="40" max="40" width="9.140625" customWidth="1"/>
    <col min="41" max="41" width="10.140625" customWidth="1"/>
    <col min="42" max="42" width="0.7109375" customWidth="1"/>
    <col min="43" max="43" width="11.7109375" customWidth="1"/>
    <col min="44" max="44" width="10.140625" customWidth="1"/>
    <col min="45" max="45" width="9.140625" customWidth="1"/>
    <col min="46" max="46" width="8" customWidth="1"/>
    <col min="47" max="47" width="0.5703125" customWidth="1"/>
    <col min="48" max="48" width="14.28515625" customWidth="1"/>
    <col min="49" max="49" width="10.140625" customWidth="1"/>
    <col min="50" max="50" width="9.140625" customWidth="1"/>
    <col min="51" max="51" width="10.140625" customWidth="1"/>
    <col min="52" max="52" width="0.7109375" customWidth="1"/>
    <col min="53" max="53" width="11.7109375" customWidth="1"/>
    <col min="54" max="54" width="11.28515625" customWidth="1"/>
    <col min="55" max="55" width="10.140625" customWidth="1"/>
    <col min="56" max="56" width="8" customWidth="1"/>
    <col min="57" max="57" width="0.5703125" customWidth="1"/>
    <col min="59" max="59" width="29.42578125" customWidth="1"/>
    <col min="60" max="60" width="11.7109375" bestFit="1" customWidth="1"/>
    <col min="62" max="62" width="11.7109375" bestFit="1" customWidth="1"/>
    <col min="63" max="63" width="13.85546875" style="2" bestFit="1" customWidth="1"/>
    <col min="65" max="65" width="11.7109375" bestFit="1" customWidth="1"/>
  </cols>
  <sheetData>
    <row r="1" spans="1:65" ht="15.75" thickBot="1" x14ac:dyDescent="0.3"/>
    <row r="2" spans="1:65" ht="16.5" thickBot="1" x14ac:dyDescent="0.3">
      <c r="A2" s="3" t="s">
        <v>0</v>
      </c>
      <c r="B2" s="4"/>
      <c r="C2" s="5" t="s">
        <v>1</v>
      </c>
      <c r="D2" s="5"/>
      <c r="E2" s="5"/>
      <c r="F2" s="5"/>
      <c r="G2" s="6"/>
      <c r="H2" s="7" t="s">
        <v>2</v>
      </c>
      <c r="I2" s="7"/>
      <c r="J2" s="7"/>
      <c r="K2" s="8"/>
      <c r="L2" s="6"/>
      <c r="M2" s="5" t="s">
        <v>3</v>
      </c>
      <c r="N2" s="5"/>
      <c r="O2" s="5"/>
      <c r="P2" s="5"/>
      <c r="Q2" s="6"/>
      <c r="R2" s="7" t="s">
        <v>4</v>
      </c>
      <c r="S2" s="7"/>
      <c r="T2" s="7"/>
      <c r="U2" s="8"/>
      <c r="V2" s="6"/>
      <c r="W2" s="5" t="s">
        <v>5</v>
      </c>
      <c r="X2" s="5"/>
      <c r="Y2" s="5"/>
      <c r="Z2" s="5"/>
      <c r="AA2" s="6"/>
      <c r="AB2" s="7" t="s">
        <v>6</v>
      </c>
      <c r="AC2" s="7"/>
      <c r="AD2" s="7"/>
      <c r="AE2" s="8"/>
      <c r="AF2" s="6"/>
      <c r="AG2" s="5" t="s">
        <v>7</v>
      </c>
      <c r="AH2" s="5"/>
      <c r="AI2" s="5"/>
      <c r="AJ2" s="5"/>
      <c r="AK2" s="6"/>
      <c r="AL2" s="7" t="s">
        <v>8</v>
      </c>
      <c r="AM2" s="7"/>
      <c r="AN2" s="7"/>
      <c r="AO2" s="8"/>
      <c r="AP2" s="6"/>
      <c r="AQ2" s="5" t="s">
        <v>9</v>
      </c>
      <c r="AR2" s="5"/>
      <c r="AS2" s="5"/>
      <c r="AT2" s="5"/>
      <c r="AU2" s="6"/>
      <c r="AV2" s="7" t="s">
        <v>10</v>
      </c>
      <c r="AW2" s="7"/>
      <c r="AX2" s="7"/>
      <c r="AY2" s="8"/>
      <c r="AZ2" s="6"/>
      <c r="BA2" s="5" t="s">
        <v>11</v>
      </c>
      <c r="BB2" s="5"/>
      <c r="BC2" s="5"/>
      <c r="BD2" s="5"/>
      <c r="BE2" s="6"/>
    </row>
    <row r="3" spans="1:65" ht="16.5" thickBot="1" x14ac:dyDescent="0.3">
      <c r="A3" s="9"/>
      <c r="B3" s="10" t="s">
        <v>12</v>
      </c>
      <c r="C3" s="11" t="s">
        <v>13</v>
      </c>
      <c r="D3" s="12"/>
      <c r="E3" s="13" t="s">
        <v>14</v>
      </c>
      <c r="F3" s="11"/>
      <c r="G3" s="14"/>
      <c r="H3" s="15" t="s">
        <v>13</v>
      </c>
      <c r="I3" s="16"/>
      <c r="J3" s="17" t="s">
        <v>14</v>
      </c>
      <c r="K3" s="16"/>
      <c r="L3" s="14"/>
      <c r="M3" s="11" t="s">
        <v>13</v>
      </c>
      <c r="N3" s="12"/>
      <c r="O3" s="13" t="s">
        <v>14</v>
      </c>
      <c r="P3" s="11"/>
      <c r="Q3" s="14"/>
      <c r="R3" s="15" t="s">
        <v>13</v>
      </c>
      <c r="S3" s="16"/>
      <c r="T3" s="17" t="s">
        <v>14</v>
      </c>
      <c r="U3" s="16"/>
      <c r="V3" s="14"/>
      <c r="W3" s="11" t="s">
        <v>13</v>
      </c>
      <c r="X3" s="12"/>
      <c r="Y3" s="13" t="s">
        <v>14</v>
      </c>
      <c r="Z3" s="11"/>
      <c r="AA3" s="14"/>
      <c r="AB3" s="15" t="s">
        <v>13</v>
      </c>
      <c r="AC3" s="16"/>
      <c r="AD3" s="17" t="s">
        <v>14</v>
      </c>
      <c r="AE3" s="16"/>
      <c r="AF3" s="14"/>
      <c r="AG3" s="11" t="s">
        <v>13</v>
      </c>
      <c r="AH3" s="12"/>
      <c r="AI3" s="13" t="s">
        <v>14</v>
      </c>
      <c r="AJ3" s="11"/>
      <c r="AK3" s="14"/>
      <c r="AL3" s="15" t="s">
        <v>13</v>
      </c>
      <c r="AM3" s="16"/>
      <c r="AN3" s="17" t="s">
        <v>14</v>
      </c>
      <c r="AO3" s="16"/>
      <c r="AP3" s="14"/>
      <c r="AQ3" s="11" t="s">
        <v>13</v>
      </c>
      <c r="AR3" s="12"/>
      <c r="AS3" s="13" t="s">
        <v>14</v>
      </c>
      <c r="AT3" s="11"/>
      <c r="AU3" s="14"/>
      <c r="AV3" s="15" t="s">
        <v>13</v>
      </c>
      <c r="AW3" s="16"/>
      <c r="AX3" s="17" t="s">
        <v>14</v>
      </c>
      <c r="AY3" s="16"/>
      <c r="AZ3" s="14"/>
      <c r="BA3" s="11" t="s">
        <v>13</v>
      </c>
      <c r="BB3" s="12"/>
      <c r="BC3" s="13" t="s">
        <v>14</v>
      </c>
      <c r="BD3" s="11"/>
      <c r="BE3" s="14"/>
    </row>
    <row r="4" spans="1:65" ht="41.25" customHeight="1" thickBot="1" x14ac:dyDescent="0.3">
      <c r="A4" s="18"/>
      <c r="B4" s="19"/>
      <c r="C4" s="20" t="s">
        <v>15</v>
      </c>
      <c r="D4" s="21" t="s">
        <v>16</v>
      </c>
      <c r="E4" s="21" t="s">
        <v>15</v>
      </c>
      <c r="F4" s="22" t="s">
        <v>16</v>
      </c>
      <c r="G4" s="14"/>
      <c r="H4" s="23" t="s">
        <v>15</v>
      </c>
      <c r="I4" s="24" t="s">
        <v>16</v>
      </c>
      <c r="J4" s="24" t="s">
        <v>15</v>
      </c>
      <c r="K4" s="24" t="s">
        <v>16</v>
      </c>
      <c r="L4" s="14"/>
      <c r="M4" s="20" t="s">
        <v>15</v>
      </c>
      <c r="N4" s="21" t="s">
        <v>16</v>
      </c>
      <c r="O4" s="21" t="s">
        <v>15</v>
      </c>
      <c r="P4" s="22" t="s">
        <v>16</v>
      </c>
      <c r="Q4" s="14"/>
      <c r="R4" s="23" t="s">
        <v>15</v>
      </c>
      <c r="S4" s="24" t="s">
        <v>16</v>
      </c>
      <c r="T4" s="24" t="s">
        <v>15</v>
      </c>
      <c r="U4" s="24" t="s">
        <v>16</v>
      </c>
      <c r="V4" s="14"/>
      <c r="W4" s="20" t="s">
        <v>15</v>
      </c>
      <c r="X4" s="21" t="s">
        <v>16</v>
      </c>
      <c r="Y4" s="21" t="s">
        <v>15</v>
      </c>
      <c r="Z4" s="22" t="s">
        <v>16</v>
      </c>
      <c r="AA4" s="14"/>
      <c r="AB4" s="23" t="s">
        <v>15</v>
      </c>
      <c r="AC4" s="24" t="s">
        <v>16</v>
      </c>
      <c r="AD4" s="24" t="s">
        <v>15</v>
      </c>
      <c r="AE4" s="24" t="s">
        <v>16</v>
      </c>
      <c r="AF4" s="14"/>
      <c r="AG4" s="20" t="s">
        <v>15</v>
      </c>
      <c r="AH4" s="21" t="s">
        <v>16</v>
      </c>
      <c r="AI4" s="21" t="s">
        <v>15</v>
      </c>
      <c r="AJ4" s="22" t="s">
        <v>16</v>
      </c>
      <c r="AK4" s="14"/>
      <c r="AL4" s="23" t="s">
        <v>15</v>
      </c>
      <c r="AM4" s="24" t="s">
        <v>16</v>
      </c>
      <c r="AN4" s="24" t="s">
        <v>15</v>
      </c>
      <c r="AO4" s="24" t="s">
        <v>16</v>
      </c>
      <c r="AP4" s="14"/>
      <c r="AQ4" s="20" t="s">
        <v>15</v>
      </c>
      <c r="AR4" s="21" t="s">
        <v>16</v>
      </c>
      <c r="AS4" s="21" t="s">
        <v>15</v>
      </c>
      <c r="AT4" s="22" t="s">
        <v>16</v>
      </c>
      <c r="AU4" s="14"/>
      <c r="AV4" s="25" t="s">
        <v>15</v>
      </c>
      <c r="AW4" s="26" t="s">
        <v>16</v>
      </c>
      <c r="AX4" s="26" t="s">
        <v>15</v>
      </c>
      <c r="AY4" s="26" t="s">
        <v>16</v>
      </c>
      <c r="AZ4" s="14"/>
      <c r="BA4" s="20" t="s">
        <v>15</v>
      </c>
      <c r="BB4" s="21" t="s">
        <v>16</v>
      </c>
      <c r="BC4" s="21" t="s">
        <v>15</v>
      </c>
      <c r="BD4" s="22" t="s">
        <v>16</v>
      </c>
      <c r="BE4" s="14"/>
    </row>
    <row r="5" spans="1:65" ht="16.5" thickBot="1" x14ac:dyDescent="0.3">
      <c r="A5" s="27" t="s">
        <v>17</v>
      </c>
      <c r="B5" s="28">
        <f>SUM(B6:B13)</f>
        <v>143308418.72999999</v>
      </c>
      <c r="C5" s="29">
        <f t="shared" ref="C5:P5" si="0">SUM(C6:C11)</f>
        <v>75038578.810000002</v>
      </c>
      <c r="D5" s="30">
        <f t="shared" si="0"/>
        <v>0</v>
      </c>
      <c r="E5" s="30">
        <f t="shared" si="0"/>
        <v>-121217.90999999997</v>
      </c>
      <c r="F5" s="30">
        <f t="shared" si="0"/>
        <v>-27833.159999999996</v>
      </c>
      <c r="G5" s="31"/>
      <c r="H5" s="32">
        <f t="shared" si="0"/>
        <v>43269150.18999999</v>
      </c>
      <c r="I5" s="33">
        <f t="shared" si="0"/>
        <v>28552.71</v>
      </c>
      <c r="J5" s="33">
        <f t="shared" si="0"/>
        <v>-17910.949999999997</v>
      </c>
      <c r="K5" s="34">
        <f t="shared" si="0"/>
        <v>-11693.259999999998</v>
      </c>
      <c r="L5" s="31"/>
      <c r="M5" s="29">
        <f t="shared" si="0"/>
        <v>14356763.559999991</v>
      </c>
      <c r="N5" s="30">
        <f t="shared" si="0"/>
        <v>81409.049999999988</v>
      </c>
      <c r="O5" s="30">
        <f t="shared" si="0"/>
        <v>-26172.12000000001</v>
      </c>
      <c r="P5" s="30">
        <f t="shared" si="0"/>
        <v>-3952.8500000000004</v>
      </c>
      <c r="Q5" s="31"/>
      <c r="R5" s="32">
        <f t="shared" ref="R5:U5" si="1">SUM(R6:R11)</f>
        <v>554066.06999999995</v>
      </c>
      <c r="S5" s="33">
        <f t="shared" si="1"/>
        <v>19910.46</v>
      </c>
      <c r="T5" s="33">
        <f t="shared" si="1"/>
        <v>-3037.4100000000008</v>
      </c>
      <c r="U5" s="34">
        <f t="shared" si="1"/>
        <v>-159.64000000000001</v>
      </c>
      <c r="V5" s="31"/>
      <c r="W5" s="29">
        <f t="shared" ref="W5:Z5" si="2">SUM(W6:W11)</f>
        <v>202131.41000000003</v>
      </c>
      <c r="X5" s="30">
        <f t="shared" si="2"/>
        <v>64935.810000000005</v>
      </c>
      <c r="Y5" s="30">
        <f t="shared" si="2"/>
        <v>-6217.1400000000012</v>
      </c>
      <c r="Z5" s="30">
        <f t="shared" si="2"/>
        <v>-1600.34</v>
      </c>
      <c r="AA5" s="31"/>
      <c r="AB5" s="32">
        <f t="shared" ref="AB5:AE5" si="3">SUM(AB6:AB11)</f>
        <v>76535.47</v>
      </c>
      <c r="AC5" s="33">
        <f t="shared" si="3"/>
        <v>29490.91</v>
      </c>
      <c r="AD5" s="33">
        <f t="shared" si="3"/>
        <v>-6062.18</v>
      </c>
      <c r="AE5" s="34">
        <f t="shared" si="3"/>
        <v>-1956.11</v>
      </c>
      <c r="AF5" s="31"/>
      <c r="AG5" s="29">
        <f t="shared" ref="AG5:AJ5" si="4">SUM(AG6:AG11)</f>
        <v>278873.01999999996</v>
      </c>
      <c r="AH5" s="30">
        <f t="shared" si="4"/>
        <v>25601.14</v>
      </c>
      <c r="AI5" s="30">
        <f t="shared" si="4"/>
        <v>-10619.019999999999</v>
      </c>
      <c r="AJ5" s="35">
        <f t="shared" si="4"/>
        <v>80.61999999999999</v>
      </c>
      <c r="AK5" s="36"/>
      <c r="AL5" s="32">
        <f t="shared" ref="AL5:AO5" si="5">SUM(AL6:AL11)</f>
        <v>155111.69999999998</v>
      </c>
      <c r="AM5" s="33">
        <f t="shared" si="5"/>
        <v>56646.63</v>
      </c>
      <c r="AN5" s="37">
        <f t="shared" si="5"/>
        <v>-9338.2899999999991</v>
      </c>
      <c r="AO5" s="37">
        <f t="shared" si="5"/>
        <v>-193.41</v>
      </c>
      <c r="AP5" s="36"/>
      <c r="AQ5" s="38">
        <f>SUM(AQ6:AQ12)</f>
        <v>1025995.81</v>
      </c>
      <c r="AR5" s="39">
        <f t="shared" ref="AR5:AT5" si="6">SUM(AR6:AR12)</f>
        <v>485844.13</v>
      </c>
      <c r="AS5" s="39">
        <f t="shared" si="6"/>
        <v>-116100.92</v>
      </c>
      <c r="AT5" s="39">
        <f t="shared" si="6"/>
        <v>-29022.73</v>
      </c>
      <c r="AU5" s="40"/>
      <c r="AV5" s="41">
        <f>SUM(AV6:AV13)</f>
        <v>4339366.4700000044</v>
      </c>
      <c r="AW5" s="41">
        <f t="shared" ref="AW5:AY5" si="7">SUM(AW6:AW13)</f>
        <v>3741717.83</v>
      </c>
      <c r="AX5" s="41">
        <f t="shared" si="7"/>
        <v>-17788.919999999998</v>
      </c>
      <c r="AY5" s="41">
        <f t="shared" si="7"/>
        <v>-90870.19</v>
      </c>
      <c r="AZ5" s="36"/>
      <c r="BA5" s="38">
        <f>SUM(BA6:BA12)</f>
        <v>795.53</v>
      </c>
      <c r="BB5" s="39">
        <f t="shared" ref="BB5:BD5" si="8">SUM(BB6:BB12)</f>
        <v>178.1</v>
      </c>
      <c r="BC5" s="39">
        <f>SUM(BC6:BC13)</f>
        <v>-20021.259999999998</v>
      </c>
      <c r="BD5" s="39">
        <f>SUM(BD6:BD13)</f>
        <v>-1548.8899999999999</v>
      </c>
      <c r="BE5" s="40"/>
    </row>
    <row r="6" spans="1:65" x14ac:dyDescent="0.25">
      <c r="A6" s="42" t="s">
        <v>18</v>
      </c>
      <c r="B6" s="43">
        <f t="shared" ref="B6:B13" si="9">SUM(C6:F6,H6:K6,M6:P6,R6:U6,W6:Z6,AB6:AE6,AG6:AO6,AQ6:AT6,AV6:AY6,BA6:BD6)</f>
        <v>132319089.48</v>
      </c>
      <c r="C6" s="44">
        <v>75038578.810000002</v>
      </c>
      <c r="D6" s="45"/>
      <c r="E6" s="45">
        <v>-71924.559999999969</v>
      </c>
      <c r="F6" s="45">
        <v>-20101.189999999995</v>
      </c>
      <c r="G6" s="46"/>
      <c r="H6" s="44">
        <v>43189543.559999995</v>
      </c>
      <c r="I6" s="45"/>
      <c r="J6" s="45">
        <v>-17012.169999999998</v>
      </c>
      <c r="K6" s="45">
        <v>-11693.259999999998</v>
      </c>
      <c r="L6" s="46"/>
      <c r="M6" s="44">
        <v>14148652.709999992</v>
      </c>
      <c r="N6" s="45"/>
      <c r="O6" s="45">
        <v>-25704.740000000009</v>
      </c>
      <c r="P6" s="45">
        <v>-3936.01</v>
      </c>
      <c r="Q6" s="46"/>
      <c r="R6" s="44">
        <v>42504.709999999992</v>
      </c>
      <c r="S6" s="45"/>
      <c r="T6" s="45">
        <v>-2975.7700000000009</v>
      </c>
      <c r="U6" s="45">
        <v>-159.64000000000001</v>
      </c>
      <c r="V6" s="47"/>
      <c r="W6" s="48">
        <v>67167.150000000009</v>
      </c>
      <c r="X6" s="48"/>
      <c r="Y6" s="48">
        <v>-6193.1800000000012</v>
      </c>
      <c r="Z6" s="49">
        <v>-1600.34</v>
      </c>
      <c r="AA6" s="50"/>
      <c r="AB6" s="48">
        <v>4827.9800000000005</v>
      </c>
      <c r="AC6" s="48"/>
      <c r="AD6" s="48">
        <v>-126.13</v>
      </c>
      <c r="AE6" s="48">
        <v>-46.52</v>
      </c>
      <c r="AF6" s="50"/>
      <c r="AG6" s="48">
        <v>20614.619999999992</v>
      </c>
      <c r="AH6" s="48"/>
      <c r="AI6" s="49">
        <v>-10619.019999999999</v>
      </c>
      <c r="AJ6" s="51">
        <v>91.179999999999993</v>
      </c>
      <c r="AK6" s="46"/>
      <c r="AL6" s="44"/>
      <c r="AM6" s="49"/>
      <c r="AN6" s="51">
        <v>-1988.09</v>
      </c>
      <c r="AO6" s="51">
        <v>-193.41</v>
      </c>
      <c r="AP6" s="47"/>
      <c r="AQ6" s="48">
        <v>799.08</v>
      </c>
      <c r="AR6" s="48"/>
      <c r="AS6" s="48">
        <v>-10.02</v>
      </c>
      <c r="AT6" s="49"/>
      <c r="AU6" s="50"/>
      <c r="AV6" s="48">
        <v>1273.17</v>
      </c>
      <c r="AW6" s="48"/>
      <c r="AX6" s="48">
        <v>-717.23</v>
      </c>
      <c r="AY6" s="48">
        <v>-5.5600000000000005</v>
      </c>
      <c r="AZ6" s="50"/>
      <c r="BA6" s="48">
        <v>247.47</v>
      </c>
      <c r="BB6" s="48"/>
      <c r="BC6" s="48">
        <v>-19892.78</v>
      </c>
      <c r="BD6" s="49">
        <v>-311.33999999999997</v>
      </c>
      <c r="BE6" s="50"/>
      <c r="BM6" s="2"/>
    </row>
    <row r="7" spans="1:65" x14ac:dyDescent="0.25">
      <c r="A7" s="52" t="s">
        <v>19</v>
      </c>
      <c r="B7" s="43">
        <f t="shared" si="9"/>
        <v>987724.10000000009</v>
      </c>
      <c r="C7" s="51"/>
      <c r="D7" s="48"/>
      <c r="E7" s="48"/>
      <c r="F7" s="48"/>
      <c r="G7" s="46"/>
      <c r="H7" s="51"/>
      <c r="I7" s="48"/>
      <c r="J7" s="48"/>
      <c r="K7" s="48"/>
      <c r="L7" s="46"/>
      <c r="M7" s="51">
        <v>60706.48</v>
      </c>
      <c r="N7" s="48">
        <v>60706.81</v>
      </c>
      <c r="O7" s="48"/>
      <c r="P7" s="48"/>
      <c r="Q7" s="46"/>
      <c r="R7" s="51"/>
      <c r="S7" s="48"/>
      <c r="T7" s="48"/>
      <c r="U7" s="48"/>
      <c r="V7" s="47"/>
      <c r="W7" s="48">
        <v>33129.93</v>
      </c>
      <c r="X7" s="48">
        <v>33130.160000000003</v>
      </c>
      <c r="Y7" s="48"/>
      <c r="Z7" s="49"/>
      <c r="AA7" s="50"/>
      <c r="AB7" s="48"/>
      <c r="AC7" s="48"/>
      <c r="AD7" s="48"/>
      <c r="AE7" s="48"/>
      <c r="AF7" s="50"/>
      <c r="AG7" s="48"/>
      <c r="AH7" s="48"/>
      <c r="AI7" s="49"/>
      <c r="AJ7" s="51"/>
      <c r="AK7" s="46"/>
      <c r="AL7" s="51"/>
      <c r="AM7" s="49"/>
      <c r="AN7" s="51"/>
      <c r="AO7" s="51"/>
      <c r="AP7" s="47"/>
      <c r="AQ7" s="48">
        <v>405784.2</v>
      </c>
      <c r="AR7" s="48">
        <v>405785.27</v>
      </c>
      <c r="AS7" s="48"/>
      <c r="AT7" s="49"/>
      <c r="AU7" s="50"/>
      <c r="AV7" s="48">
        <v>563.54999999999995</v>
      </c>
      <c r="AW7" s="48">
        <v>563.54999999999995</v>
      </c>
      <c r="AX7" s="48">
        <v>-6322.92</v>
      </c>
      <c r="AY7" s="48">
        <v>-6322.93</v>
      </c>
      <c r="AZ7" s="50"/>
      <c r="BA7" s="48"/>
      <c r="BB7" s="48"/>
      <c r="BC7" s="48"/>
      <c r="BD7" s="49"/>
      <c r="BE7" s="50"/>
      <c r="BM7" s="53"/>
    </row>
    <row r="8" spans="1:65" x14ac:dyDescent="0.25">
      <c r="A8" s="52" t="s">
        <v>20</v>
      </c>
      <c r="B8" s="43">
        <f t="shared" si="9"/>
        <v>802404.88</v>
      </c>
      <c r="C8" s="51"/>
      <c r="D8" s="48"/>
      <c r="E8" s="48">
        <v>-49185.03</v>
      </c>
      <c r="F8" s="48">
        <v>-7731.97</v>
      </c>
      <c r="G8" s="46"/>
      <c r="H8" s="51"/>
      <c r="I8" s="48"/>
      <c r="J8" s="48"/>
      <c r="K8" s="48"/>
      <c r="L8" s="46"/>
      <c r="M8" s="51">
        <v>95256.1</v>
      </c>
      <c r="N8" s="48"/>
      <c r="O8" s="48"/>
      <c r="P8" s="48">
        <v>-16.84</v>
      </c>
      <c r="Q8" s="46"/>
      <c r="R8" s="51">
        <v>462068.39</v>
      </c>
      <c r="S8" s="48"/>
      <c r="T8" s="48"/>
      <c r="U8" s="48"/>
      <c r="V8" s="47"/>
      <c r="W8" s="48">
        <v>29701.600000000002</v>
      </c>
      <c r="X8" s="48">
        <v>2918.3</v>
      </c>
      <c r="Y8" s="48"/>
      <c r="Z8" s="49"/>
      <c r="AA8" s="50"/>
      <c r="AB8" s="48"/>
      <c r="AC8" s="48"/>
      <c r="AD8" s="48">
        <v>-5880.16</v>
      </c>
      <c r="AE8" s="48">
        <v>-1470.04</v>
      </c>
      <c r="AF8" s="50"/>
      <c r="AG8" s="48">
        <v>169173.68</v>
      </c>
      <c r="AH8" s="48"/>
      <c r="AI8" s="49"/>
      <c r="AJ8" s="51"/>
      <c r="AK8" s="46"/>
      <c r="AL8" s="51">
        <v>29680.62</v>
      </c>
      <c r="AM8" s="49"/>
      <c r="AN8" s="51">
        <v>-7350.2</v>
      </c>
      <c r="AO8" s="51"/>
      <c r="AP8" s="47"/>
      <c r="AQ8" s="48">
        <v>230354.06</v>
      </c>
      <c r="AR8" s="48"/>
      <c r="AS8" s="48">
        <v>-116090.9</v>
      </c>
      <c r="AT8" s="49">
        <v>-29022.73</v>
      </c>
      <c r="AU8" s="50"/>
      <c r="AV8" s="48"/>
      <c r="AW8" s="48"/>
      <c r="AX8" s="48"/>
      <c r="AY8" s="48"/>
      <c r="AZ8" s="50"/>
      <c r="BA8" s="48"/>
      <c r="BB8" s="48"/>
      <c r="BC8" s="48"/>
      <c r="BD8" s="49"/>
      <c r="BE8" s="50"/>
      <c r="BM8" s="53"/>
    </row>
    <row r="9" spans="1:65" x14ac:dyDescent="0.25">
      <c r="A9" s="52" t="s">
        <v>21</v>
      </c>
      <c r="B9" s="43">
        <f t="shared" si="9"/>
        <v>1263089.7</v>
      </c>
      <c r="C9" s="51"/>
      <c r="D9" s="48"/>
      <c r="E9" s="48"/>
      <c r="F9" s="48"/>
      <c r="G9" s="46"/>
      <c r="H9" s="51">
        <v>76284.160000000003</v>
      </c>
      <c r="I9" s="48">
        <v>28552.71</v>
      </c>
      <c r="J9" s="48"/>
      <c r="K9" s="48"/>
      <c r="L9" s="46"/>
      <c r="M9" s="51">
        <v>52148.270000000004</v>
      </c>
      <c r="N9" s="48">
        <v>20702.239999999998</v>
      </c>
      <c r="O9" s="48"/>
      <c r="P9" s="48"/>
      <c r="Q9" s="46"/>
      <c r="R9" s="51">
        <v>49492.97</v>
      </c>
      <c r="S9" s="48">
        <v>19910.46</v>
      </c>
      <c r="T9" s="48"/>
      <c r="U9" s="48"/>
      <c r="V9" s="47"/>
      <c r="W9" s="48">
        <v>72132.73000000001</v>
      </c>
      <c r="X9" s="48">
        <v>28887.35</v>
      </c>
      <c r="Y9" s="48"/>
      <c r="Z9" s="49"/>
      <c r="AA9" s="50"/>
      <c r="AB9" s="48">
        <v>71707.490000000005</v>
      </c>
      <c r="AC9" s="48">
        <v>29490.91</v>
      </c>
      <c r="AD9" s="48"/>
      <c r="AE9" s="48"/>
      <c r="AF9" s="50"/>
      <c r="AG9" s="48">
        <v>65824.53</v>
      </c>
      <c r="AH9" s="48">
        <v>25601.14</v>
      </c>
      <c r="AI9" s="49"/>
      <c r="AJ9" s="51"/>
      <c r="AK9" s="46"/>
      <c r="AL9" s="51">
        <v>125431.07999999999</v>
      </c>
      <c r="AM9" s="49">
        <v>56646.63</v>
      </c>
      <c r="AN9" s="51"/>
      <c r="AO9" s="51"/>
      <c r="AP9" s="47"/>
      <c r="AQ9" s="48">
        <v>190014.47</v>
      </c>
      <c r="AR9" s="48">
        <v>80058.86</v>
      </c>
      <c r="AS9" s="48"/>
      <c r="AT9" s="49"/>
      <c r="AU9" s="50"/>
      <c r="AV9" s="48">
        <v>189871.75999999998</v>
      </c>
      <c r="AW9" s="48">
        <v>79605.780000000013</v>
      </c>
      <c r="AX9" s="48"/>
      <c r="AY9" s="48"/>
      <c r="AZ9" s="50"/>
      <c r="BA9" s="48">
        <v>548.05999999999995</v>
      </c>
      <c r="BB9" s="48">
        <v>178.1</v>
      </c>
      <c r="BC9" s="48"/>
      <c r="BD9" s="49"/>
      <c r="BE9" s="50"/>
      <c r="BM9" s="53"/>
    </row>
    <row r="10" spans="1:65" x14ac:dyDescent="0.25">
      <c r="A10" s="52" t="s">
        <v>22</v>
      </c>
      <c r="B10" s="43">
        <f t="shared" si="9"/>
        <v>3621697.7600000044</v>
      </c>
      <c r="C10" s="51"/>
      <c r="D10" s="48"/>
      <c r="E10" s="48">
        <v>-108.32</v>
      </c>
      <c r="F10" s="48"/>
      <c r="G10" s="46"/>
      <c r="H10" s="51">
        <v>3322.4700000000003</v>
      </c>
      <c r="I10" s="48"/>
      <c r="J10" s="48">
        <v>-898.78</v>
      </c>
      <c r="K10" s="48"/>
      <c r="L10" s="46"/>
      <c r="M10" s="51"/>
      <c r="N10" s="48"/>
      <c r="O10" s="48"/>
      <c r="P10" s="48"/>
      <c r="Q10" s="46"/>
      <c r="R10" s="51"/>
      <c r="S10" s="48"/>
      <c r="T10" s="48">
        <v>-61.639999999999993</v>
      </c>
      <c r="U10" s="48"/>
      <c r="V10" s="47"/>
      <c r="W10" s="48"/>
      <c r="X10" s="48"/>
      <c r="Y10" s="48">
        <v>-23.96</v>
      </c>
      <c r="Z10" s="49"/>
      <c r="AA10" s="50"/>
      <c r="AB10" s="48"/>
      <c r="AC10" s="48"/>
      <c r="AD10" s="48">
        <v>-55.89</v>
      </c>
      <c r="AE10" s="48">
        <v>-439.55</v>
      </c>
      <c r="AF10" s="50"/>
      <c r="AG10" s="48">
        <v>23260.19</v>
      </c>
      <c r="AH10" s="48"/>
      <c r="AI10" s="49"/>
      <c r="AJ10" s="51"/>
      <c r="AK10" s="46"/>
      <c r="AL10" s="51"/>
      <c r="AM10" s="49"/>
      <c r="AN10" s="51"/>
      <c r="AO10" s="51"/>
      <c r="AP10" s="47"/>
      <c r="AQ10" s="48">
        <v>149578</v>
      </c>
      <c r="AR10" s="48"/>
      <c r="AS10" s="48"/>
      <c r="AT10" s="49"/>
      <c r="AU10" s="50"/>
      <c r="AV10" s="48">
        <v>3447125.2400000044</v>
      </c>
      <c r="AW10" s="48"/>
      <c r="AX10" s="48"/>
      <c r="AY10" s="48"/>
      <c r="AZ10" s="50"/>
      <c r="BA10" s="48"/>
      <c r="BB10" s="48"/>
      <c r="BC10" s="48"/>
      <c r="BD10" s="49"/>
      <c r="BE10" s="50"/>
      <c r="BM10" s="53"/>
    </row>
    <row r="11" spans="1:65" x14ac:dyDescent="0.25">
      <c r="A11" s="52" t="s">
        <v>23</v>
      </c>
      <c r="B11" s="43">
        <f t="shared" si="9"/>
        <v>-1043.97</v>
      </c>
      <c r="C11" s="51"/>
      <c r="D11" s="48"/>
      <c r="E11" s="48"/>
      <c r="F11" s="48"/>
      <c r="G11" s="46"/>
      <c r="H11" s="51"/>
      <c r="I11" s="48"/>
      <c r="J11" s="48"/>
      <c r="K11" s="48"/>
      <c r="L11" s="46"/>
      <c r="M11" s="51"/>
      <c r="N11" s="48"/>
      <c r="O11" s="48">
        <v>-467.38</v>
      </c>
      <c r="P11" s="48"/>
      <c r="Q11" s="46"/>
      <c r="R11" s="51"/>
      <c r="S11" s="48"/>
      <c r="T11" s="48"/>
      <c r="U11" s="48"/>
      <c r="V11" s="47"/>
      <c r="W11" s="48"/>
      <c r="X11" s="48"/>
      <c r="Y11" s="48"/>
      <c r="Z11" s="49"/>
      <c r="AA11" s="50"/>
      <c r="AB11" s="48"/>
      <c r="AC11" s="48"/>
      <c r="AD11" s="48"/>
      <c r="AE11" s="48"/>
      <c r="AF11" s="50"/>
      <c r="AG11" s="48"/>
      <c r="AH11" s="48"/>
      <c r="AI11" s="49"/>
      <c r="AJ11" s="51">
        <v>-10.56</v>
      </c>
      <c r="AK11" s="46"/>
      <c r="AL11" s="51"/>
      <c r="AM11" s="49"/>
      <c r="AN11" s="51"/>
      <c r="AO11" s="51"/>
      <c r="AP11" s="47"/>
      <c r="AQ11" s="48"/>
      <c r="AR11" s="48"/>
      <c r="AS11" s="48"/>
      <c r="AT11" s="49"/>
      <c r="AU11" s="50"/>
      <c r="AV11" s="48"/>
      <c r="AW11" s="48"/>
      <c r="AX11" s="48"/>
      <c r="AY11" s="48"/>
      <c r="AZ11" s="50"/>
      <c r="BA11" s="48"/>
      <c r="BB11" s="48"/>
      <c r="BC11" s="48"/>
      <c r="BD11" s="49">
        <v>-566.03</v>
      </c>
      <c r="BE11" s="50"/>
      <c r="BM11" s="53"/>
    </row>
    <row r="12" spans="1:65" x14ac:dyDescent="0.25">
      <c r="A12" s="52" t="s">
        <v>24</v>
      </c>
      <c r="B12" s="43">
        <f t="shared" si="9"/>
        <v>49466</v>
      </c>
      <c r="C12" s="54"/>
      <c r="D12" s="55"/>
      <c r="E12" s="55"/>
      <c r="F12" s="56"/>
      <c r="G12" s="46"/>
      <c r="H12" s="54"/>
      <c r="I12" s="55"/>
      <c r="J12" s="55"/>
      <c r="K12" s="56"/>
      <c r="L12" s="46"/>
      <c r="M12" s="54"/>
      <c r="N12" s="55"/>
      <c r="O12" s="55"/>
      <c r="P12" s="56"/>
      <c r="Q12" s="46"/>
      <c r="R12" s="51"/>
      <c r="S12" s="48"/>
      <c r="T12" s="48"/>
      <c r="U12" s="48"/>
      <c r="V12" s="47"/>
      <c r="W12" s="48"/>
      <c r="X12" s="48"/>
      <c r="Y12" s="48"/>
      <c r="Z12" s="48"/>
      <c r="AA12" s="50"/>
      <c r="AB12" s="48"/>
      <c r="AC12" s="48"/>
      <c r="AD12" s="48"/>
      <c r="AE12" s="48"/>
      <c r="AF12" s="50"/>
      <c r="AG12" s="48"/>
      <c r="AH12" s="48"/>
      <c r="AI12" s="49"/>
      <c r="AJ12" s="51"/>
      <c r="AK12" s="46"/>
      <c r="AL12" s="51"/>
      <c r="AM12" s="49"/>
      <c r="AN12" s="51"/>
      <c r="AO12" s="51"/>
      <c r="AP12" s="47"/>
      <c r="AQ12" s="48">
        <v>49466</v>
      </c>
      <c r="AR12" s="48"/>
      <c r="AS12" s="48"/>
      <c r="AT12" s="48"/>
      <c r="AU12" s="50"/>
      <c r="AV12" s="48"/>
      <c r="AW12" s="48"/>
      <c r="AX12" s="48"/>
      <c r="AY12" s="48"/>
      <c r="AZ12" s="50"/>
      <c r="BA12" s="48"/>
      <c r="BB12" s="48"/>
      <c r="BC12" s="48"/>
      <c r="BD12" s="48"/>
      <c r="BE12" s="50"/>
      <c r="BM12" s="53"/>
    </row>
    <row r="13" spans="1:65" ht="15.75" thickBot="1" x14ac:dyDescent="0.3">
      <c r="A13" s="52" t="s">
        <v>25</v>
      </c>
      <c r="B13" s="43">
        <f t="shared" si="9"/>
        <v>4265990.78</v>
      </c>
      <c r="C13" s="57"/>
      <c r="D13" s="58"/>
      <c r="E13" s="58"/>
      <c r="F13" s="59"/>
      <c r="G13" s="46"/>
      <c r="H13" s="57"/>
      <c r="I13" s="58"/>
      <c r="J13" s="58"/>
      <c r="K13" s="59"/>
      <c r="L13" s="46"/>
      <c r="M13" s="57"/>
      <c r="N13" s="58"/>
      <c r="O13" s="58"/>
      <c r="P13" s="59"/>
      <c r="Q13" s="46"/>
      <c r="R13" s="60"/>
      <c r="S13" s="61"/>
      <c r="T13" s="61"/>
      <c r="U13" s="62"/>
      <c r="V13" s="47"/>
      <c r="W13" s="63"/>
      <c r="X13" s="63"/>
      <c r="Y13" s="63"/>
      <c r="Z13" s="63"/>
      <c r="AA13" s="50"/>
      <c r="AB13" s="63"/>
      <c r="AC13" s="63"/>
      <c r="AD13" s="63"/>
      <c r="AE13" s="64"/>
      <c r="AF13" s="50"/>
      <c r="AG13" s="63"/>
      <c r="AH13" s="63"/>
      <c r="AI13" s="63"/>
      <c r="AJ13" s="65"/>
      <c r="AK13" s="46"/>
      <c r="AL13" s="66"/>
      <c r="AM13" s="67"/>
      <c r="AN13" s="66"/>
      <c r="AO13" s="66"/>
      <c r="AP13" s="46"/>
      <c r="AQ13" s="55"/>
      <c r="AR13" s="55"/>
      <c r="AS13" s="55"/>
      <c r="AT13" s="48"/>
      <c r="AU13" s="46"/>
      <c r="AV13" s="48">
        <v>700532.75000000023</v>
      </c>
      <c r="AW13" s="48">
        <v>3661548.5</v>
      </c>
      <c r="AX13" s="48">
        <v>-10748.77</v>
      </c>
      <c r="AY13" s="48">
        <v>-84541.7</v>
      </c>
      <c r="AZ13" s="47"/>
      <c r="BA13" s="55"/>
      <c r="BB13" s="55"/>
      <c r="BC13" s="55">
        <v>-128.47999999999999</v>
      </c>
      <c r="BD13" s="48">
        <v>-671.52</v>
      </c>
      <c r="BE13" s="46"/>
    </row>
    <row r="14" spans="1:65" ht="16.5" thickBot="1" x14ac:dyDescent="0.3">
      <c r="A14" s="68" t="s">
        <v>26</v>
      </c>
      <c r="B14" s="69">
        <f t="shared" ref="B14:P14" si="10">SUM(B15:B16)</f>
        <v>-91456.75</v>
      </c>
      <c r="C14" s="29">
        <f t="shared" si="10"/>
        <v>0</v>
      </c>
      <c r="D14" s="30">
        <f t="shared" si="10"/>
        <v>0</v>
      </c>
      <c r="E14" s="30">
        <f t="shared" si="10"/>
        <v>-178.73</v>
      </c>
      <c r="F14" s="30">
        <f t="shared" si="10"/>
        <v>-105.75</v>
      </c>
      <c r="G14" s="31"/>
      <c r="H14" s="32">
        <f t="shared" si="10"/>
        <v>0</v>
      </c>
      <c r="I14" s="33">
        <f t="shared" si="10"/>
        <v>0</v>
      </c>
      <c r="J14" s="33">
        <f t="shared" si="10"/>
        <v>-253.38</v>
      </c>
      <c r="K14" s="34">
        <f t="shared" si="10"/>
        <v>0</v>
      </c>
      <c r="L14" s="31"/>
      <c r="M14" s="29">
        <f t="shared" si="10"/>
        <v>0</v>
      </c>
      <c r="N14" s="30">
        <f t="shared" si="10"/>
        <v>0</v>
      </c>
      <c r="O14" s="30">
        <f t="shared" si="10"/>
        <v>-27.35</v>
      </c>
      <c r="P14" s="30">
        <f t="shared" si="10"/>
        <v>-59.709999999999994</v>
      </c>
      <c r="Q14" s="31"/>
      <c r="R14" s="32">
        <f t="shared" ref="R14:U14" si="11">SUM(R15:R16)</f>
        <v>0</v>
      </c>
      <c r="S14" s="33">
        <f t="shared" si="11"/>
        <v>0</v>
      </c>
      <c r="T14" s="33">
        <f t="shared" si="11"/>
        <v>-81.87</v>
      </c>
      <c r="U14" s="34">
        <f t="shared" si="11"/>
        <v>-112.24000000000001</v>
      </c>
      <c r="V14" s="31"/>
      <c r="W14" s="38">
        <f t="shared" ref="W14:Z14" si="12">SUM(W15:W16)</f>
        <v>0</v>
      </c>
      <c r="X14" s="39">
        <f t="shared" si="12"/>
        <v>0</v>
      </c>
      <c r="Y14" s="39">
        <f t="shared" si="12"/>
        <v>-184.6</v>
      </c>
      <c r="Z14" s="39">
        <f t="shared" si="12"/>
        <v>-539.35</v>
      </c>
      <c r="AA14" s="31"/>
      <c r="AB14" s="70">
        <f t="shared" ref="AB14:AE14" si="13">SUM(AB15:AB16)</f>
        <v>0</v>
      </c>
      <c r="AC14" s="71">
        <f t="shared" si="13"/>
        <v>0</v>
      </c>
      <c r="AD14" s="71">
        <f t="shared" si="13"/>
        <v>-54.83</v>
      </c>
      <c r="AE14" s="37">
        <f t="shared" si="13"/>
        <v>-244.25</v>
      </c>
      <c r="AF14" s="31"/>
      <c r="AG14" s="38">
        <f t="shared" ref="AG14:AJ14" si="14">SUM(AG15:AG16)</f>
        <v>0</v>
      </c>
      <c r="AH14" s="39">
        <f t="shared" si="14"/>
        <v>0</v>
      </c>
      <c r="AI14" s="39">
        <f t="shared" si="14"/>
        <v>-934.67000000000007</v>
      </c>
      <c r="AJ14" s="30">
        <f t="shared" si="14"/>
        <v>-548.79</v>
      </c>
      <c r="AK14" s="31"/>
      <c r="AL14" s="32">
        <f t="shared" ref="AL14:AO14" si="15">SUM(AL15:AL16)</f>
        <v>0</v>
      </c>
      <c r="AM14" s="33">
        <f t="shared" si="15"/>
        <v>0</v>
      </c>
      <c r="AN14" s="33">
        <f t="shared" si="15"/>
        <v>-212.47</v>
      </c>
      <c r="AO14" s="34">
        <f t="shared" si="15"/>
        <v>-286.22000000000003</v>
      </c>
      <c r="AP14" s="31"/>
      <c r="AQ14" s="29">
        <f t="shared" ref="AQ14:AT14" si="16">SUM(AQ15:AQ16)</f>
        <v>0</v>
      </c>
      <c r="AR14" s="30">
        <f t="shared" si="16"/>
        <v>0</v>
      </c>
      <c r="AS14" s="30">
        <f t="shared" si="16"/>
        <v>-54.42</v>
      </c>
      <c r="AT14" s="30">
        <f t="shared" si="16"/>
        <v>-29</v>
      </c>
      <c r="AU14" s="31"/>
      <c r="AV14" s="32">
        <f t="shared" ref="AV14:AY14" si="17">SUM(AV15:AV16)</f>
        <v>0</v>
      </c>
      <c r="AW14" s="33">
        <f t="shared" si="17"/>
        <v>0</v>
      </c>
      <c r="AX14" s="33">
        <f t="shared" si="17"/>
        <v>-2291.21</v>
      </c>
      <c r="AY14" s="34">
        <f t="shared" si="17"/>
        <v>-2556.9300000000003</v>
      </c>
      <c r="AZ14" s="31"/>
      <c r="BA14" s="29">
        <f t="shared" ref="BA14:BD14" si="18">SUM(BA15:BA16)</f>
        <v>0</v>
      </c>
      <c r="BB14" s="30">
        <f t="shared" si="18"/>
        <v>0</v>
      </c>
      <c r="BC14" s="30">
        <f t="shared" si="18"/>
        <v>-47454.400000000001</v>
      </c>
      <c r="BD14" s="30">
        <f t="shared" si="18"/>
        <v>-30398.44000000001</v>
      </c>
      <c r="BE14" s="31"/>
    </row>
    <row r="15" spans="1:65" x14ac:dyDescent="0.25">
      <c r="A15" s="52" t="s">
        <v>27</v>
      </c>
      <c r="B15" s="43">
        <f t="shared" ref="B15:B44" si="19">SUM(C15:F15,H15:K15,M15:P15,R15:U15,W15:Z15,AB15:AE15,AG15:AJ15,AL15:AO15,AQ15:AT15,AV15:AY15,AV15:AY15,BA15:BD15)</f>
        <v>-30286.21</v>
      </c>
      <c r="C15" s="48"/>
      <c r="D15" s="48"/>
      <c r="E15" s="48">
        <v>-178.73</v>
      </c>
      <c r="F15" s="49">
        <v>-105.75</v>
      </c>
      <c r="G15" s="50"/>
      <c r="H15" s="48"/>
      <c r="I15" s="48"/>
      <c r="J15" s="48">
        <v>-204.81</v>
      </c>
      <c r="K15" s="48"/>
      <c r="L15" s="50"/>
      <c r="M15" s="48"/>
      <c r="N15" s="48"/>
      <c r="O15" s="48">
        <v>-27.35</v>
      </c>
      <c r="P15" s="49">
        <v>-59.709999999999994</v>
      </c>
      <c r="Q15" s="50"/>
      <c r="R15" s="48"/>
      <c r="S15" s="48"/>
      <c r="T15" s="48">
        <v>-81.87</v>
      </c>
      <c r="U15" s="48">
        <v>-112.24000000000001</v>
      </c>
      <c r="V15" s="50"/>
      <c r="W15" s="48"/>
      <c r="X15" s="48"/>
      <c r="Y15" s="48">
        <v>-184.6</v>
      </c>
      <c r="Z15" s="49">
        <v>-248.80999999999997</v>
      </c>
      <c r="AA15" s="50"/>
      <c r="AB15" s="48"/>
      <c r="AC15" s="48"/>
      <c r="AD15" s="48">
        <v>-26.71</v>
      </c>
      <c r="AE15" s="48">
        <v>-107.17</v>
      </c>
      <c r="AF15" s="50"/>
      <c r="AG15" s="48"/>
      <c r="AH15" s="48"/>
      <c r="AI15" s="48">
        <v>-493.6</v>
      </c>
      <c r="AJ15" s="49">
        <v>-311.11</v>
      </c>
      <c r="AK15" s="50"/>
      <c r="AL15" s="48"/>
      <c r="AM15" s="48"/>
      <c r="AN15" s="48">
        <v>-212.47</v>
      </c>
      <c r="AO15" s="48">
        <v>-137.48000000000002</v>
      </c>
      <c r="AP15" s="50"/>
      <c r="AQ15" s="48"/>
      <c r="AR15" s="48"/>
      <c r="AS15" s="48"/>
      <c r="AT15" s="49">
        <v>-29</v>
      </c>
      <c r="AU15" s="50"/>
      <c r="AV15" s="48"/>
      <c r="AW15" s="48"/>
      <c r="AX15" s="48">
        <v>-1166.45</v>
      </c>
      <c r="AY15" s="48">
        <v>-1613.7600000000002</v>
      </c>
      <c r="AZ15" s="50"/>
      <c r="BA15" s="48"/>
      <c r="BB15" s="48"/>
      <c r="BC15" s="48">
        <v>-12508.69</v>
      </c>
      <c r="BD15" s="49">
        <v>-9695.69</v>
      </c>
      <c r="BE15" s="50"/>
    </row>
    <row r="16" spans="1:65" ht="15.75" thickBot="1" x14ac:dyDescent="0.3">
      <c r="A16" s="52" t="s">
        <v>28</v>
      </c>
      <c r="B16" s="43">
        <f t="shared" si="19"/>
        <v>-61170.540000000008</v>
      </c>
      <c r="C16" s="48"/>
      <c r="D16" s="48"/>
      <c r="E16" s="48"/>
      <c r="F16" s="49"/>
      <c r="G16" s="50"/>
      <c r="H16" s="48"/>
      <c r="I16" s="48"/>
      <c r="J16" s="48">
        <v>-48.57</v>
      </c>
      <c r="K16" s="48"/>
      <c r="L16" s="50"/>
      <c r="M16" s="48"/>
      <c r="N16" s="48"/>
      <c r="O16" s="48"/>
      <c r="P16" s="49"/>
      <c r="Q16" s="50"/>
      <c r="R16" s="48"/>
      <c r="S16" s="48"/>
      <c r="T16" s="48"/>
      <c r="U16" s="48"/>
      <c r="V16" s="50"/>
      <c r="W16" s="48"/>
      <c r="X16" s="48"/>
      <c r="Y16" s="48"/>
      <c r="Z16" s="49">
        <v>-290.54000000000002</v>
      </c>
      <c r="AA16" s="50"/>
      <c r="AB16" s="48"/>
      <c r="AC16" s="48"/>
      <c r="AD16" s="48">
        <v>-28.12</v>
      </c>
      <c r="AE16" s="48">
        <v>-137.08000000000001</v>
      </c>
      <c r="AF16" s="50"/>
      <c r="AG16" s="48"/>
      <c r="AH16" s="48"/>
      <c r="AI16" s="48">
        <v>-441.07</v>
      </c>
      <c r="AJ16" s="49">
        <v>-237.68</v>
      </c>
      <c r="AK16" s="50"/>
      <c r="AL16" s="48"/>
      <c r="AM16" s="48"/>
      <c r="AN16" s="48"/>
      <c r="AO16" s="48">
        <v>-148.74</v>
      </c>
      <c r="AP16" s="50"/>
      <c r="AQ16" s="48"/>
      <c r="AR16" s="48"/>
      <c r="AS16" s="48">
        <v>-54.42</v>
      </c>
      <c r="AT16" s="49"/>
      <c r="AU16" s="50"/>
      <c r="AV16" s="48"/>
      <c r="AW16" s="48"/>
      <c r="AX16" s="48">
        <v>-1124.76</v>
      </c>
      <c r="AY16" s="48">
        <v>-943.17000000000007</v>
      </c>
      <c r="AZ16" s="50"/>
      <c r="BA16" s="48"/>
      <c r="BB16" s="48"/>
      <c r="BC16" s="48">
        <v>-34945.71</v>
      </c>
      <c r="BD16" s="49">
        <v>-20702.750000000007</v>
      </c>
      <c r="BE16" s="50"/>
    </row>
    <row r="17" spans="1:62" ht="16.5" thickBot="1" x14ac:dyDescent="0.3">
      <c r="A17" s="72" t="s">
        <v>29</v>
      </c>
      <c r="B17" s="73">
        <f>SUM(B18:B24)</f>
        <v>-125496.87000000002</v>
      </c>
      <c r="C17" s="38">
        <f>SUM(C18:C24)</f>
        <v>0</v>
      </c>
      <c r="D17" s="39">
        <f>SUM(D18:D24)</f>
        <v>0</v>
      </c>
      <c r="E17" s="39">
        <f>SUM(E18:E24)</f>
        <v>-14938.699999999999</v>
      </c>
      <c r="F17" s="39">
        <f>SUM(F18:F24)</f>
        <v>-3038.75</v>
      </c>
      <c r="G17" s="31"/>
      <c r="H17" s="70">
        <f>SUM(H18:H24)</f>
        <v>0</v>
      </c>
      <c r="I17" s="71">
        <f>SUM(I18:I24)</f>
        <v>0</v>
      </c>
      <c r="J17" s="71">
        <f>SUM(J18:J24)</f>
        <v>-14341.05</v>
      </c>
      <c r="K17" s="37">
        <f>SUM(K18:K24)</f>
        <v>-2763.3900000000003</v>
      </c>
      <c r="L17" s="31"/>
      <c r="M17" s="38">
        <f>SUM(M18:M24)</f>
        <v>0</v>
      </c>
      <c r="N17" s="39">
        <f>SUM(N18:N24)</f>
        <v>0</v>
      </c>
      <c r="O17" s="39">
        <f>SUM(O18:O24)</f>
        <v>-12394.409999999998</v>
      </c>
      <c r="P17" s="39">
        <f>SUM(P18:P24)</f>
        <v>-519.33999999999992</v>
      </c>
      <c r="Q17" s="31"/>
      <c r="R17" s="70">
        <f>SUM(R18:R24)</f>
        <v>0</v>
      </c>
      <c r="S17" s="71">
        <f>SUM(S18:S24)</f>
        <v>0</v>
      </c>
      <c r="T17" s="71">
        <f>SUM(T18:T24)</f>
        <v>-3925.7400000000002</v>
      </c>
      <c r="U17" s="37">
        <f>SUM(U18:U24)</f>
        <v>-1819.17</v>
      </c>
      <c r="V17" s="31"/>
      <c r="W17" s="38">
        <f>SUM(W18:W24)</f>
        <v>0</v>
      </c>
      <c r="X17" s="39">
        <f>SUM(X18:X24)</f>
        <v>0</v>
      </c>
      <c r="Y17" s="39">
        <f>SUM(Y18:Y24)</f>
        <v>-1481.01</v>
      </c>
      <c r="Z17" s="39">
        <f>SUM(Z18:Z24)</f>
        <v>-590.54</v>
      </c>
      <c r="AA17" s="31"/>
      <c r="AB17" s="70">
        <f>SUM(AB18:AB24)</f>
        <v>0</v>
      </c>
      <c r="AC17" s="71">
        <f>SUM(AC18:AC24)</f>
        <v>0</v>
      </c>
      <c r="AD17" s="71">
        <f>SUM(AD18:AD24)</f>
        <v>-8718.08</v>
      </c>
      <c r="AE17" s="37">
        <f>SUM(AE18:AE24)</f>
        <v>-4116.26</v>
      </c>
      <c r="AF17" s="31"/>
      <c r="AG17" s="38">
        <f>SUM(AG18:AG24)</f>
        <v>0</v>
      </c>
      <c r="AH17" s="39">
        <f>SUM(AH18:AH24)</f>
        <v>0</v>
      </c>
      <c r="AI17" s="39">
        <f>SUM(AI18:AI24)</f>
        <v>-2829.17</v>
      </c>
      <c r="AJ17" s="39">
        <f>SUM(AJ18:AJ24)</f>
        <v>-7838.1600000000008</v>
      </c>
      <c r="AK17" s="31"/>
      <c r="AL17" s="70">
        <f>SUM(AL18:AL24)</f>
        <v>0</v>
      </c>
      <c r="AM17" s="71">
        <f>SUM(AM18:AM24)</f>
        <v>0</v>
      </c>
      <c r="AN17" s="71">
        <f>SUM(AN18:AN24)</f>
        <v>-1370.42</v>
      </c>
      <c r="AO17" s="37">
        <f>SUM(AO18:AO24)</f>
        <v>-533.98</v>
      </c>
      <c r="AP17" s="31"/>
      <c r="AQ17" s="38">
        <f>SUM(AQ18:AQ24)</f>
        <v>0</v>
      </c>
      <c r="AR17" s="39">
        <f>SUM(AR18:AR24)</f>
        <v>0</v>
      </c>
      <c r="AS17" s="39">
        <f>SUM(AS18:AS24)</f>
        <v>-6286.4699999999984</v>
      </c>
      <c r="AT17" s="39">
        <f>SUM(AT18:AT24)</f>
        <v>-8287.5499999999993</v>
      </c>
      <c r="AU17" s="31"/>
      <c r="AV17" s="70">
        <f>SUM(AV18:AV24)</f>
        <v>0</v>
      </c>
      <c r="AW17" s="71">
        <f>SUM(AW18:AW24)</f>
        <v>0</v>
      </c>
      <c r="AX17" s="71">
        <f>SUM(AX18:AX24)</f>
        <v>-1817.6999999999998</v>
      </c>
      <c r="AY17" s="37">
        <f>SUM(AY18:AY24)</f>
        <v>-3512.7299999999996</v>
      </c>
      <c r="AZ17" s="31"/>
      <c r="BA17" s="38">
        <f>SUM(BA18:BA24)</f>
        <v>0</v>
      </c>
      <c r="BB17" s="39">
        <f>SUM(BB18:BB24)</f>
        <v>0</v>
      </c>
      <c r="BC17" s="39">
        <f>SUM(BC18:BC24)</f>
        <v>-8742.15</v>
      </c>
      <c r="BD17" s="39">
        <f>SUM(BD18:BD24)</f>
        <v>-10301.67</v>
      </c>
      <c r="BE17" s="31"/>
    </row>
    <row r="18" spans="1:62" x14ac:dyDescent="0.25">
      <c r="A18" s="74" t="s">
        <v>30</v>
      </c>
      <c r="B18" s="43">
        <f t="shared" si="19"/>
        <v>-102318.33000000002</v>
      </c>
      <c r="C18" s="48"/>
      <c r="D18" s="48"/>
      <c r="E18" s="48">
        <v>-17708.920000000002</v>
      </c>
      <c r="F18" s="49">
        <v>-2311.8199999999997</v>
      </c>
      <c r="G18" s="50"/>
      <c r="H18" s="48"/>
      <c r="I18" s="48"/>
      <c r="J18" s="48">
        <v>-12244</v>
      </c>
      <c r="K18" s="48">
        <v>-558.17000000000007</v>
      </c>
      <c r="L18" s="50"/>
      <c r="M18" s="48"/>
      <c r="N18" s="48"/>
      <c r="O18" s="48">
        <v>-12394.409999999998</v>
      </c>
      <c r="P18" s="49">
        <v>-492.03</v>
      </c>
      <c r="Q18" s="50"/>
      <c r="R18" s="48"/>
      <c r="S18" s="48"/>
      <c r="T18" s="48">
        <v>-3925.7400000000002</v>
      </c>
      <c r="U18" s="48">
        <v>-1819.17</v>
      </c>
      <c r="V18" s="50"/>
      <c r="W18" s="48"/>
      <c r="X18" s="48"/>
      <c r="Y18" s="48">
        <v>-209.34</v>
      </c>
      <c r="Z18" s="49">
        <v>-590.54</v>
      </c>
      <c r="AA18" s="50"/>
      <c r="AB18" s="48"/>
      <c r="AC18" s="48"/>
      <c r="AD18" s="48">
        <v>-8718.08</v>
      </c>
      <c r="AE18" s="48">
        <v>-4116.26</v>
      </c>
      <c r="AF18" s="50"/>
      <c r="AG18" s="48"/>
      <c r="AH18" s="48"/>
      <c r="AI18" s="48">
        <v>-2455.46</v>
      </c>
      <c r="AJ18" s="49">
        <v>-7290.3200000000006</v>
      </c>
      <c r="AK18" s="50"/>
      <c r="AL18" s="48"/>
      <c r="AM18" s="48"/>
      <c r="AN18" s="48">
        <v>-1055.6600000000001</v>
      </c>
      <c r="AO18" s="48">
        <v>-188.5</v>
      </c>
      <c r="AP18" s="50"/>
      <c r="AQ18" s="48"/>
      <c r="AR18" s="48"/>
      <c r="AS18" s="48">
        <v>-2340.77</v>
      </c>
      <c r="AT18" s="49">
        <v>-5470.19</v>
      </c>
      <c r="AU18" s="50"/>
      <c r="AV18" s="48"/>
      <c r="AW18" s="48"/>
      <c r="AX18" s="48">
        <v>-1026.26</v>
      </c>
      <c r="AY18" s="48">
        <v>-3006.02</v>
      </c>
      <c r="AZ18" s="50"/>
      <c r="BA18" s="48"/>
      <c r="BB18" s="48"/>
      <c r="BC18" s="48">
        <v>-3315.2200000000003</v>
      </c>
      <c r="BD18" s="49">
        <v>-7049.17</v>
      </c>
      <c r="BE18" s="50"/>
    </row>
    <row r="19" spans="1:62" x14ac:dyDescent="0.25">
      <c r="A19" s="75" t="s">
        <v>31</v>
      </c>
      <c r="B19" s="43">
        <f t="shared" si="19"/>
        <v>-8502.9900000000016</v>
      </c>
      <c r="C19" s="48"/>
      <c r="D19" s="48"/>
      <c r="E19" s="48"/>
      <c r="F19" s="49"/>
      <c r="G19" s="50"/>
      <c r="H19" s="48"/>
      <c r="I19" s="48"/>
      <c r="J19" s="48"/>
      <c r="K19" s="48"/>
      <c r="L19" s="50"/>
      <c r="M19" s="48"/>
      <c r="N19" s="48"/>
      <c r="O19" s="48"/>
      <c r="P19" s="49"/>
      <c r="Q19" s="50"/>
      <c r="R19" s="48"/>
      <c r="S19" s="48"/>
      <c r="T19" s="48"/>
      <c r="U19" s="48"/>
      <c r="V19" s="50"/>
      <c r="W19" s="48"/>
      <c r="X19" s="48"/>
      <c r="Y19" s="48">
        <v>-878.11</v>
      </c>
      <c r="Z19" s="49"/>
      <c r="AA19" s="50"/>
      <c r="AB19" s="48"/>
      <c r="AC19" s="48"/>
      <c r="AD19" s="48"/>
      <c r="AE19" s="48"/>
      <c r="AF19" s="50"/>
      <c r="AG19" s="48"/>
      <c r="AH19" s="48"/>
      <c r="AI19" s="48">
        <v>-260.57</v>
      </c>
      <c r="AJ19" s="49">
        <v>-441.78</v>
      </c>
      <c r="AK19" s="50"/>
      <c r="AL19" s="48"/>
      <c r="AM19" s="48"/>
      <c r="AN19" s="48">
        <v>-205.74</v>
      </c>
      <c r="AO19" s="48">
        <v>-318.95</v>
      </c>
      <c r="AP19" s="50"/>
      <c r="AQ19" s="48"/>
      <c r="AR19" s="48"/>
      <c r="AS19" s="48">
        <v>-3596.71</v>
      </c>
      <c r="AT19" s="49">
        <v>-2801.13</v>
      </c>
      <c r="AU19" s="50"/>
      <c r="AV19" s="48"/>
      <c r="AW19" s="48"/>
      <c r="AX19" s="48"/>
      <c r="AY19" s="48"/>
      <c r="AZ19" s="50"/>
      <c r="BA19" s="48"/>
      <c r="BB19" s="48"/>
      <c r="BC19" s="48"/>
      <c r="BD19" s="49"/>
      <c r="BE19" s="50"/>
    </row>
    <row r="20" spans="1:62" x14ac:dyDescent="0.25">
      <c r="A20" s="75" t="s">
        <v>32</v>
      </c>
      <c r="B20" s="43">
        <f t="shared" si="19"/>
        <v>-407.75999999999993</v>
      </c>
      <c r="C20" s="48"/>
      <c r="D20" s="48"/>
      <c r="E20" s="48"/>
      <c r="F20" s="49"/>
      <c r="G20" s="50"/>
      <c r="H20" s="48"/>
      <c r="I20" s="48"/>
      <c r="J20" s="48"/>
      <c r="K20" s="48"/>
      <c r="L20" s="50"/>
      <c r="M20" s="48"/>
      <c r="N20" s="48"/>
      <c r="O20" s="48"/>
      <c r="P20" s="49"/>
      <c r="Q20" s="50"/>
      <c r="R20" s="48"/>
      <c r="S20" s="48"/>
      <c r="T20" s="48"/>
      <c r="U20" s="48"/>
      <c r="V20" s="50"/>
      <c r="W20" s="48"/>
      <c r="X20" s="48"/>
      <c r="Y20" s="48"/>
      <c r="Z20" s="49"/>
      <c r="AA20" s="50"/>
      <c r="AB20" s="48"/>
      <c r="AC20" s="48"/>
      <c r="AD20" s="48"/>
      <c r="AE20" s="48"/>
      <c r="AF20" s="50"/>
      <c r="AG20" s="48"/>
      <c r="AH20" s="48"/>
      <c r="AI20" s="48"/>
      <c r="AJ20" s="49"/>
      <c r="AK20" s="50"/>
      <c r="AL20" s="48"/>
      <c r="AM20" s="48"/>
      <c r="AN20" s="48">
        <v>-79.58</v>
      </c>
      <c r="AO20" s="48">
        <v>-26.53</v>
      </c>
      <c r="AP20" s="50"/>
      <c r="AQ20" s="48"/>
      <c r="AR20" s="48"/>
      <c r="AS20" s="48">
        <v>-48.61</v>
      </c>
      <c r="AT20" s="49">
        <v>-16.23</v>
      </c>
      <c r="AU20" s="50"/>
      <c r="AV20" s="48"/>
      <c r="AW20" s="48"/>
      <c r="AX20" s="48">
        <v>-46.300000000000004</v>
      </c>
      <c r="AY20" s="48">
        <v>-15.450000000000001</v>
      </c>
      <c r="AZ20" s="50"/>
      <c r="BA20" s="48"/>
      <c r="BB20" s="48"/>
      <c r="BC20" s="48">
        <v>-84.97</v>
      </c>
      <c r="BD20" s="49">
        <v>-28.34</v>
      </c>
      <c r="BE20" s="50"/>
    </row>
    <row r="21" spans="1:62" x14ac:dyDescent="0.25">
      <c r="A21" s="75" t="s">
        <v>33</v>
      </c>
      <c r="B21" s="43">
        <f t="shared" si="19"/>
        <v>0</v>
      </c>
      <c r="C21" s="48"/>
      <c r="D21" s="48"/>
      <c r="E21" s="48"/>
      <c r="F21" s="49"/>
      <c r="G21" s="50"/>
      <c r="H21" s="48"/>
      <c r="I21" s="48"/>
      <c r="J21" s="48"/>
      <c r="K21" s="48"/>
      <c r="L21" s="50"/>
      <c r="M21" s="48"/>
      <c r="N21" s="48"/>
      <c r="O21" s="48"/>
      <c r="P21" s="49"/>
      <c r="Q21" s="50"/>
      <c r="R21" s="48"/>
      <c r="S21" s="48"/>
      <c r="T21" s="48"/>
      <c r="U21" s="48"/>
      <c r="V21" s="50"/>
      <c r="W21" s="48"/>
      <c r="X21" s="48"/>
      <c r="Y21" s="48"/>
      <c r="Z21" s="49"/>
      <c r="AA21" s="50"/>
      <c r="AB21" s="48"/>
      <c r="AC21" s="48"/>
      <c r="AD21" s="48"/>
      <c r="AE21" s="48"/>
      <c r="AF21" s="50"/>
      <c r="AG21" s="48"/>
      <c r="AH21" s="48"/>
      <c r="AI21" s="48"/>
      <c r="AJ21" s="49"/>
      <c r="AK21" s="50"/>
      <c r="AL21" s="48"/>
      <c r="AM21" s="48"/>
      <c r="AN21" s="48"/>
      <c r="AO21" s="48"/>
      <c r="AP21" s="50"/>
      <c r="AQ21" s="48"/>
      <c r="AR21" s="48"/>
      <c r="AS21" s="48"/>
      <c r="AT21" s="49"/>
      <c r="AU21" s="50"/>
      <c r="AV21" s="48"/>
      <c r="AW21" s="48"/>
      <c r="AX21" s="48"/>
      <c r="AY21" s="48"/>
      <c r="AZ21" s="50"/>
      <c r="BA21" s="48"/>
      <c r="BB21" s="48"/>
      <c r="BC21" s="48"/>
      <c r="BD21" s="49"/>
      <c r="BE21" s="50"/>
    </row>
    <row r="22" spans="1:62" x14ac:dyDescent="0.25">
      <c r="A22" s="75" t="s">
        <v>34</v>
      </c>
      <c r="B22" s="43">
        <f t="shared" si="19"/>
        <v>4203.0900000000029</v>
      </c>
      <c r="C22" s="48"/>
      <c r="D22" s="48"/>
      <c r="E22" s="48">
        <v>4491.0500000000029</v>
      </c>
      <c r="F22" s="49"/>
      <c r="G22" s="50"/>
      <c r="H22" s="48"/>
      <c r="I22" s="48"/>
      <c r="J22" s="48"/>
      <c r="K22" s="48"/>
      <c r="L22" s="50"/>
      <c r="M22" s="48"/>
      <c r="N22" s="48"/>
      <c r="O22" s="48"/>
      <c r="P22" s="49"/>
      <c r="Q22" s="50"/>
      <c r="R22" s="48"/>
      <c r="S22" s="48"/>
      <c r="T22" s="48"/>
      <c r="U22" s="48"/>
      <c r="V22" s="50"/>
      <c r="W22" s="48"/>
      <c r="X22" s="48"/>
      <c r="Y22" s="48"/>
      <c r="Z22" s="49"/>
      <c r="AA22" s="50"/>
      <c r="AB22" s="48"/>
      <c r="AC22" s="48"/>
      <c r="AD22" s="48"/>
      <c r="AE22" s="48"/>
      <c r="AF22" s="50"/>
      <c r="AG22" s="48"/>
      <c r="AH22" s="48"/>
      <c r="AI22" s="48"/>
      <c r="AJ22" s="49"/>
      <c r="AK22" s="50"/>
      <c r="AL22" s="48"/>
      <c r="AM22" s="48"/>
      <c r="AN22" s="48"/>
      <c r="AO22" s="48"/>
      <c r="AP22" s="50"/>
      <c r="AQ22" s="48"/>
      <c r="AR22" s="48"/>
      <c r="AS22" s="48"/>
      <c r="AT22" s="49"/>
      <c r="AU22" s="50"/>
      <c r="AV22" s="48"/>
      <c r="AW22" s="48"/>
      <c r="AX22" s="48"/>
      <c r="AY22" s="48"/>
      <c r="AZ22" s="50"/>
      <c r="BA22" s="48"/>
      <c r="BB22" s="48"/>
      <c r="BC22" s="48">
        <v>-287.95999999999998</v>
      </c>
      <c r="BD22" s="49"/>
      <c r="BE22" s="50"/>
    </row>
    <row r="23" spans="1:62" x14ac:dyDescent="0.25">
      <c r="A23" s="75" t="s">
        <v>35</v>
      </c>
      <c r="B23" s="43">
        <f t="shared" si="19"/>
        <v>-18370.300000000003</v>
      </c>
      <c r="C23" s="48"/>
      <c r="D23" s="48"/>
      <c r="E23" s="48">
        <v>-1720.83</v>
      </c>
      <c r="F23" s="49">
        <v>-726.93000000000006</v>
      </c>
      <c r="G23" s="50"/>
      <c r="H23" s="48"/>
      <c r="I23" s="48"/>
      <c r="J23" s="48">
        <v>-2097.0500000000002</v>
      </c>
      <c r="K23" s="48">
        <v>-2205.2200000000003</v>
      </c>
      <c r="L23" s="50"/>
      <c r="M23" s="48"/>
      <c r="N23" s="48"/>
      <c r="O23" s="48"/>
      <c r="P23" s="49">
        <v>-27.31</v>
      </c>
      <c r="Q23" s="50"/>
      <c r="R23" s="48"/>
      <c r="S23" s="48"/>
      <c r="T23" s="48"/>
      <c r="U23" s="48"/>
      <c r="V23" s="50"/>
      <c r="W23" s="48"/>
      <c r="X23" s="48"/>
      <c r="Y23" s="48">
        <v>-393.55999999999995</v>
      </c>
      <c r="Z23" s="49"/>
      <c r="AA23" s="50"/>
      <c r="AB23" s="48"/>
      <c r="AC23" s="48"/>
      <c r="AD23" s="48"/>
      <c r="AE23" s="48"/>
      <c r="AF23" s="50"/>
      <c r="AG23" s="48"/>
      <c r="AH23" s="48"/>
      <c r="AI23" s="48">
        <v>-113.14</v>
      </c>
      <c r="AJ23" s="49">
        <v>-106.06</v>
      </c>
      <c r="AK23" s="50"/>
      <c r="AL23" s="48"/>
      <c r="AM23" s="48"/>
      <c r="AN23" s="48"/>
      <c r="AO23" s="48"/>
      <c r="AP23" s="50"/>
      <c r="AQ23" s="48"/>
      <c r="AR23" s="48"/>
      <c r="AS23" s="48">
        <v>-264.89999999999998</v>
      </c>
      <c r="AT23" s="49"/>
      <c r="AU23" s="50"/>
      <c r="AV23" s="48"/>
      <c r="AW23" s="48"/>
      <c r="AX23" s="48">
        <v>-745.14</v>
      </c>
      <c r="AY23" s="48">
        <v>-491.26</v>
      </c>
      <c r="AZ23" s="50"/>
      <c r="BA23" s="48"/>
      <c r="BB23" s="48"/>
      <c r="BC23" s="48">
        <v>-5054</v>
      </c>
      <c r="BD23" s="49">
        <v>-3188.5000000000005</v>
      </c>
      <c r="BE23" s="50"/>
    </row>
    <row r="24" spans="1:62" ht="15.75" thickBot="1" x14ac:dyDescent="0.3">
      <c r="A24" s="75" t="s">
        <v>28</v>
      </c>
      <c r="B24" s="43">
        <f t="shared" si="19"/>
        <v>-100.58</v>
      </c>
      <c r="C24" s="48"/>
      <c r="D24" s="48"/>
      <c r="E24" s="48"/>
      <c r="F24" s="49"/>
      <c r="G24" s="50"/>
      <c r="H24" s="48"/>
      <c r="I24" s="48"/>
      <c r="J24" s="48"/>
      <c r="K24" s="48"/>
      <c r="L24" s="50"/>
      <c r="M24" s="48"/>
      <c r="N24" s="48"/>
      <c r="O24" s="48"/>
      <c r="P24" s="49"/>
      <c r="Q24" s="50"/>
      <c r="R24" s="48"/>
      <c r="S24" s="48"/>
      <c r="T24" s="48"/>
      <c r="U24" s="48"/>
      <c r="V24" s="50"/>
      <c r="W24" s="48"/>
      <c r="X24" s="48"/>
      <c r="Y24" s="48"/>
      <c r="Z24" s="49"/>
      <c r="AA24" s="50"/>
      <c r="AB24" s="48"/>
      <c r="AC24" s="48"/>
      <c r="AD24" s="48"/>
      <c r="AE24" s="48"/>
      <c r="AF24" s="50"/>
      <c r="AG24" s="48"/>
      <c r="AH24" s="48"/>
      <c r="AI24" s="48"/>
      <c r="AJ24" s="49"/>
      <c r="AK24" s="50"/>
      <c r="AL24" s="48"/>
      <c r="AM24" s="48"/>
      <c r="AN24" s="48">
        <v>-29.44</v>
      </c>
      <c r="AO24" s="48"/>
      <c r="AP24" s="50"/>
      <c r="AQ24" s="48"/>
      <c r="AR24" s="48"/>
      <c r="AS24" s="48">
        <v>-35.479999999999997</v>
      </c>
      <c r="AT24" s="49"/>
      <c r="AU24" s="50"/>
      <c r="AV24" s="48"/>
      <c r="AW24" s="48"/>
      <c r="AX24" s="48"/>
      <c r="AY24" s="48"/>
      <c r="AZ24" s="50"/>
      <c r="BA24" s="48"/>
      <c r="BB24" s="48"/>
      <c r="BC24" s="48"/>
      <c r="BD24" s="49">
        <v>-35.659999999999997</v>
      </c>
      <c r="BE24" s="50"/>
    </row>
    <row r="25" spans="1:62" ht="16.5" thickBot="1" x14ac:dyDescent="0.3">
      <c r="A25" s="72" t="s">
        <v>36</v>
      </c>
      <c r="B25" s="73">
        <f>SUM(B26:B41)</f>
        <v>136439852.35999998</v>
      </c>
      <c r="C25" s="76">
        <f>SUM(C26:C41)</f>
        <v>3447619.52</v>
      </c>
      <c r="D25" s="77">
        <f>SUM(D26:D41)</f>
        <v>1109503.8899999999</v>
      </c>
      <c r="E25" s="77">
        <f>SUM(E26:E41)</f>
        <v>-54904.95</v>
      </c>
      <c r="F25" s="77">
        <f>SUM(F26:F41)</f>
        <v>-16826.54</v>
      </c>
      <c r="G25" s="31"/>
      <c r="H25" s="78">
        <f>SUM(H26:H41)</f>
        <v>3867553.9199999995</v>
      </c>
      <c r="I25" s="79">
        <f>SUM(I26:I41)</f>
        <v>1214431.8</v>
      </c>
      <c r="J25" s="79">
        <f>SUM(J26:J41)</f>
        <v>-10449.49</v>
      </c>
      <c r="K25" s="80">
        <f>SUM(K26:K41)</f>
        <v>-1393.3100000000002</v>
      </c>
      <c r="L25" s="31"/>
      <c r="M25" s="76">
        <f>SUM(M26:M41)</f>
        <v>4172845.1999999997</v>
      </c>
      <c r="N25" s="77">
        <f>SUM(N26:N41)</f>
        <v>1258469.79</v>
      </c>
      <c r="O25" s="77">
        <f>SUM(O26:O41)</f>
        <v>-21046.420000000002</v>
      </c>
      <c r="P25" s="77">
        <f>SUM(P26:P41)</f>
        <v>-6648.9699999999993</v>
      </c>
      <c r="Q25" s="31"/>
      <c r="R25" s="78">
        <f>SUM(R26:R41)</f>
        <v>15785404.540000003</v>
      </c>
      <c r="S25" s="79">
        <f>SUM(S26:S41)</f>
        <v>5163657.57</v>
      </c>
      <c r="T25" s="79">
        <f>SUM(T26:T41)</f>
        <v>-40273.140000000007</v>
      </c>
      <c r="U25" s="80">
        <f>SUM(U26:U41)</f>
        <v>-12785.720000000003</v>
      </c>
      <c r="V25" s="31"/>
      <c r="W25" s="76">
        <f>SUM(W26:W41)</f>
        <v>22595365.199999999</v>
      </c>
      <c r="X25" s="77">
        <f>SUM(X26:X41)</f>
        <v>7392334.7300000014</v>
      </c>
      <c r="Y25" s="77">
        <f>SUM(Y26:Y41)</f>
        <v>-86232.53</v>
      </c>
      <c r="Z25" s="77">
        <f>SUM(Z26:Z41)</f>
        <v>-24003.31</v>
      </c>
      <c r="AA25" s="31"/>
      <c r="AB25" s="78">
        <f>SUM(AB26:AB41)</f>
        <v>11218728.280000001</v>
      </c>
      <c r="AC25" s="79">
        <f>SUM(AC26:AC41)</f>
        <v>3601140.8700000006</v>
      </c>
      <c r="AD25" s="79">
        <f>SUM(AD26:AD41)</f>
        <v>-85511.61</v>
      </c>
      <c r="AE25" s="80">
        <f>SUM(AE26:AE41)</f>
        <v>-25460.099999999995</v>
      </c>
      <c r="AF25" s="31"/>
      <c r="AG25" s="76">
        <f>SUM(AG26:AG41)</f>
        <v>3631772.0700000003</v>
      </c>
      <c r="AH25" s="77">
        <f>SUM(AH26:AH41)</f>
        <v>1103968.97</v>
      </c>
      <c r="AI25" s="77">
        <f>SUM(AI26:AI41)</f>
        <v>-58800.93</v>
      </c>
      <c r="AJ25" s="77">
        <f>SUM(AJ26:AJ41)</f>
        <v>-17334.82</v>
      </c>
      <c r="AK25" s="31"/>
      <c r="AL25" s="78">
        <f>SUM(AL26:AL41)</f>
        <v>4063880.58</v>
      </c>
      <c r="AM25" s="79">
        <f>SUM(AM26:AM41)</f>
        <v>1253880.54</v>
      </c>
      <c r="AN25" s="79">
        <f>SUM(AN26:AN41)</f>
        <v>-21034.3</v>
      </c>
      <c r="AO25" s="80">
        <f>SUM(AO26:AO41)</f>
        <v>-6736.86</v>
      </c>
      <c r="AP25" s="31"/>
      <c r="AQ25" s="76">
        <f>SUM(AQ26:AQ41)</f>
        <v>3631289.8700000006</v>
      </c>
      <c r="AR25" s="77">
        <f>SUM(AR26:AR41)</f>
        <v>1130736.79</v>
      </c>
      <c r="AS25" s="77">
        <f>SUM(AS26:AS41)</f>
        <v>-46790.170000000006</v>
      </c>
      <c r="AT25" s="77">
        <f>SUM(AT26:AT41)</f>
        <v>-15520.409999999998</v>
      </c>
      <c r="AU25" s="31"/>
      <c r="AV25" s="78">
        <f>SUM(AV26:AV41)</f>
        <v>8794010.6899999976</v>
      </c>
      <c r="AW25" s="79">
        <f>SUM(AW26:AW41)</f>
        <v>2623342.4099999997</v>
      </c>
      <c r="AX25" s="79">
        <f>SUM(AX26:AX41)</f>
        <v>-59804.11</v>
      </c>
      <c r="AY25" s="80">
        <f>SUM(AY26:AY41)</f>
        <v>-19485.419999999998</v>
      </c>
      <c r="AZ25" s="31"/>
      <c r="BA25" s="76">
        <f>SUM(BA26:BA41)</f>
        <v>22739080.68</v>
      </c>
      <c r="BB25" s="77">
        <f>SUM(BB26:BB41)</f>
        <v>7392026.5000000009</v>
      </c>
      <c r="BC25" s="77">
        <f>SUM(BC26:BC41)</f>
        <v>-94175.560000000012</v>
      </c>
      <c r="BD25" s="77">
        <f>SUM(BD26:BD41)</f>
        <v>-25973.380000000005</v>
      </c>
      <c r="BE25" s="31"/>
    </row>
    <row r="26" spans="1:62" x14ac:dyDescent="0.25">
      <c r="A26" s="75" t="s">
        <v>37</v>
      </c>
      <c r="B26" s="43">
        <f t="shared" si="19"/>
        <v>7310251.4000000013</v>
      </c>
      <c r="C26" s="45"/>
      <c r="D26" s="44"/>
      <c r="E26" s="44">
        <v>-382.48</v>
      </c>
      <c r="F26" s="81">
        <v>-127.49</v>
      </c>
      <c r="G26" s="50"/>
      <c r="H26" s="45"/>
      <c r="I26" s="44"/>
      <c r="J26" s="44">
        <v>-4.09</v>
      </c>
      <c r="K26" s="45">
        <v>-1.36</v>
      </c>
      <c r="L26" s="50"/>
      <c r="M26" s="45"/>
      <c r="N26" s="44"/>
      <c r="O26" s="44">
        <v>-44.25</v>
      </c>
      <c r="P26" s="81">
        <v>-14.76</v>
      </c>
      <c r="Q26" s="50"/>
      <c r="R26" s="45">
        <v>5447170.96</v>
      </c>
      <c r="S26" s="44">
        <v>1815724.69</v>
      </c>
      <c r="T26" s="44">
        <v>-5188.9400000000005</v>
      </c>
      <c r="U26" s="45">
        <v>-1729.52</v>
      </c>
      <c r="V26" s="50"/>
      <c r="W26" s="45">
        <v>29125.079999999998</v>
      </c>
      <c r="X26" s="44">
        <v>9708.3700000000008</v>
      </c>
      <c r="Y26" s="44">
        <v>-133.59</v>
      </c>
      <c r="Z26" s="81">
        <v>-44.53</v>
      </c>
      <c r="AA26" s="50"/>
      <c r="AB26" s="45">
        <v>9562.4600000000009</v>
      </c>
      <c r="AC26" s="44">
        <v>3187.4900000000002</v>
      </c>
      <c r="AD26" s="44">
        <v>-189.35</v>
      </c>
      <c r="AE26" s="45">
        <v>-63.11</v>
      </c>
      <c r="AF26" s="50"/>
      <c r="AG26" s="45"/>
      <c r="AH26" s="44"/>
      <c r="AI26" s="44"/>
      <c r="AJ26" s="81"/>
      <c r="AK26" s="50"/>
      <c r="AL26" s="45"/>
      <c r="AM26" s="44"/>
      <c r="AN26" s="44"/>
      <c r="AO26" s="45"/>
      <c r="AP26" s="50"/>
      <c r="AQ26" s="45">
        <v>2801.96</v>
      </c>
      <c r="AR26" s="44">
        <v>933.99</v>
      </c>
      <c r="AS26" s="44">
        <v>-1.51</v>
      </c>
      <c r="AT26" s="81">
        <v>-0.5</v>
      </c>
      <c r="AU26" s="50"/>
      <c r="AV26" s="45"/>
      <c r="AW26" s="44"/>
      <c r="AX26" s="44"/>
      <c r="AY26" s="45"/>
      <c r="AZ26" s="50"/>
      <c r="BA26" s="45"/>
      <c r="BB26" s="44"/>
      <c r="BC26" s="44">
        <v>-28.59</v>
      </c>
      <c r="BD26" s="81">
        <v>-9.5299999999999994</v>
      </c>
      <c r="BE26" s="50"/>
      <c r="BH26" s="2"/>
      <c r="BJ26" s="2"/>
    </row>
    <row r="27" spans="1:62" x14ac:dyDescent="0.25">
      <c r="A27" s="75" t="s">
        <v>38</v>
      </c>
      <c r="B27" s="43">
        <f>SUM(C27:F27,H27:K27,M27:P27,R27:U27,W27:Z27,AB27:AE27,AG27:AO27,AQ27:AT27,AV27:AY27,BA27:BD27)</f>
        <v>10282982.550000003</v>
      </c>
      <c r="C27" s="82"/>
      <c r="D27" s="83"/>
      <c r="E27" s="83">
        <v>-574.70000000000005</v>
      </c>
      <c r="F27" s="67">
        <v>-191.57</v>
      </c>
      <c r="G27" s="50"/>
      <c r="H27" s="82"/>
      <c r="I27" s="83"/>
      <c r="J27" s="83">
        <v>-1028.43</v>
      </c>
      <c r="K27" s="82">
        <v>-741.61999999999989</v>
      </c>
      <c r="L27" s="50"/>
      <c r="M27" s="82"/>
      <c r="N27" s="83"/>
      <c r="O27" s="83">
        <v>-4093.92</v>
      </c>
      <c r="P27" s="67">
        <v>-1301.8599999999999</v>
      </c>
      <c r="Q27" s="50"/>
      <c r="R27" s="82">
        <v>5660723.5300000003</v>
      </c>
      <c r="S27" s="83">
        <v>1886908.0299999998</v>
      </c>
      <c r="T27" s="83">
        <v>-23544.15</v>
      </c>
      <c r="U27" s="82">
        <v>-8194.58</v>
      </c>
      <c r="V27" s="50"/>
      <c r="W27" s="82">
        <v>2097740.2400000002</v>
      </c>
      <c r="X27" s="83">
        <v>699247.03</v>
      </c>
      <c r="Y27" s="83">
        <v>-4451.88</v>
      </c>
      <c r="Z27" s="67">
        <v>-1483.93</v>
      </c>
      <c r="AA27" s="50"/>
      <c r="AB27" s="82"/>
      <c r="AC27" s="83"/>
      <c r="AD27" s="83">
        <v>-12351.490000000002</v>
      </c>
      <c r="AE27" s="82">
        <v>-4117.16</v>
      </c>
      <c r="AF27" s="50"/>
      <c r="AG27" s="82">
        <v>505.31</v>
      </c>
      <c r="AH27" s="83">
        <v>168.45</v>
      </c>
      <c r="AI27" s="83">
        <v>-240.34000000000003</v>
      </c>
      <c r="AJ27" s="67">
        <v>-80.110000000000014</v>
      </c>
      <c r="AK27" s="50"/>
      <c r="AL27" s="82">
        <v>136.93</v>
      </c>
      <c r="AM27" s="83">
        <v>45.65</v>
      </c>
      <c r="AN27" s="83">
        <v>-468.12</v>
      </c>
      <c r="AO27" s="82">
        <v>-156.04</v>
      </c>
      <c r="AP27" s="50"/>
      <c r="AQ27" s="82"/>
      <c r="AR27" s="83"/>
      <c r="AS27" s="83">
        <v>-4752.8300000000008</v>
      </c>
      <c r="AT27" s="67">
        <v>-1587.29</v>
      </c>
      <c r="AU27" s="50"/>
      <c r="AV27" s="82">
        <v>9959.7999999999993</v>
      </c>
      <c r="AW27" s="83">
        <v>3319.9300000000003</v>
      </c>
      <c r="AX27" s="83"/>
      <c r="AY27" s="82"/>
      <c r="AZ27" s="50"/>
      <c r="BA27" s="82"/>
      <c r="BB27" s="83"/>
      <c r="BC27" s="83">
        <v>-5023.62</v>
      </c>
      <c r="BD27" s="67">
        <v>-1388.71</v>
      </c>
      <c r="BE27" s="50"/>
      <c r="BH27" s="2"/>
      <c r="BJ27" s="2"/>
    </row>
    <row r="28" spans="1:62" x14ac:dyDescent="0.25">
      <c r="A28" s="75" t="s">
        <v>39</v>
      </c>
      <c r="B28" s="43">
        <f t="shared" ref="B28:B41" si="20">SUM(C28:F28,H28:K28,M28:P28,R28:U28,W28:Z28,AB28:AE28,AG28:AO28,AQ28:AT28,AV28:AY28,BA28:BD28)</f>
        <v>30774871.100000001</v>
      </c>
      <c r="C28" s="82"/>
      <c r="D28" s="83"/>
      <c r="E28" s="83">
        <v>-4915.13</v>
      </c>
      <c r="F28" s="67">
        <v>-219.33</v>
      </c>
      <c r="G28" s="50"/>
      <c r="H28" s="82"/>
      <c r="I28" s="83"/>
      <c r="J28" s="83">
        <v>-14.029999999999998</v>
      </c>
      <c r="K28" s="82">
        <v>-406.07</v>
      </c>
      <c r="L28" s="50"/>
      <c r="M28" s="82"/>
      <c r="N28" s="83"/>
      <c r="O28" s="83">
        <v>-2161.3100000000004</v>
      </c>
      <c r="P28" s="67">
        <v>-720.43</v>
      </c>
      <c r="Q28" s="50"/>
      <c r="R28" s="82">
        <v>297010.73000000004</v>
      </c>
      <c r="S28" s="83">
        <v>98811.02</v>
      </c>
      <c r="T28" s="83">
        <v>-2512.8200000000002</v>
      </c>
      <c r="U28" s="82">
        <v>-643.96</v>
      </c>
      <c r="V28" s="50"/>
      <c r="W28" s="82">
        <v>16448549.93</v>
      </c>
      <c r="X28" s="83">
        <v>5483044.96</v>
      </c>
      <c r="Y28" s="83">
        <v>-12425.34</v>
      </c>
      <c r="Z28" s="67">
        <v>-4335.3599999999997</v>
      </c>
      <c r="AA28" s="50"/>
      <c r="AB28" s="82">
        <v>6281305.8099999996</v>
      </c>
      <c r="AC28" s="83">
        <v>2093770.0599999998</v>
      </c>
      <c r="AD28" s="83">
        <v>-8047.8200000000006</v>
      </c>
      <c r="AE28" s="82">
        <v>-2632.34</v>
      </c>
      <c r="AF28" s="50"/>
      <c r="AG28" s="82">
        <v>5795.2699999999995</v>
      </c>
      <c r="AH28" s="83">
        <v>1931.77</v>
      </c>
      <c r="AI28" s="83">
        <v>-8689.2199999999993</v>
      </c>
      <c r="AJ28" s="67">
        <v>-4392.3700000000008</v>
      </c>
      <c r="AK28" s="50"/>
      <c r="AL28" s="82"/>
      <c r="AM28" s="83"/>
      <c r="AN28" s="83">
        <v>-1248.54</v>
      </c>
      <c r="AO28" s="82">
        <v>-300.96999999999997</v>
      </c>
      <c r="AP28" s="50"/>
      <c r="AQ28" s="82">
        <v>36.79</v>
      </c>
      <c r="AR28" s="83">
        <v>12.26</v>
      </c>
      <c r="AS28" s="83">
        <v>-2449.2199999999998</v>
      </c>
      <c r="AT28" s="67">
        <v>-818.21</v>
      </c>
      <c r="AU28" s="50"/>
      <c r="AV28" s="82">
        <v>68021.149999999994</v>
      </c>
      <c r="AW28" s="83">
        <v>22673.72</v>
      </c>
      <c r="AX28" s="83"/>
      <c r="AY28" s="82"/>
      <c r="AZ28" s="50"/>
      <c r="BA28" s="82">
        <v>25740.66</v>
      </c>
      <c r="BB28" s="83">
        <v>8580.2199999999993</v>
      </c>
      <c r="BC28" s="83">
        <v>-2614.33</v>
      </c>
      <c r="BD28" s="67">
        <v>-866.44999999999993</v>
      </c>
      <c r="BE28" s="50"/>
      <c r="BH28" s="2"/>
      <c r="BJ28" s="2"/>
    </row>
    <row r="29" spans="1:62" x14ac:dyDescent="0.25">
      <c r="A29" s="75" t="s">
        <v>40</v>
      </c>
      <c r="B29" s="43">
        <f t="shared" si="20"/>
        <v>26802973.049999997</v>
      </c>
      <c r="C29" s="82">
        <v>861941.47000000009</v>
      </c>
      <c r="D29" s="83">
        <v>287313.32000000007</v>
      </c>
      <c r="E29" s="83">
        <v>-17350.289999999997</v>
      </c>
      <c r="F29" s="67">
        <v>-5783.4400000000005</v>
      </c>
      <c r="G29" s="50"/>
      <c r="H29" s="82">
        <v>88281.999999999985</v>
      </c>
      <c r="I29" s="83">
        <v>29427.26</v>
      </c>
      <c r="J29" s="83">
        <v>-402.42999999999995</v>
      </c>
      <c r="K29" s="82">
        <v>-134.15</v>
      </c>
      <c r="L29" s="50"/>
      <c r="M29" s="82">
        <v>38616.160000000003</v>
      </c>
      <c r="N29" s="83">
        <v>12872.03</v>
      </c>
      <c r="O29" s="83">
        <v>-885.6400000000001</v>
      </c>
      <c r="P29" s="67">
        <v>-295.22000000000003</v>
      </c>
      <c r="Q29" s="50"/>
      <c r="R29" s="82">
        <v>2893.9700000000003</v>
      </c>
      <c r="S29" s="83">
        <v>964.66000000000008</v>
      </c>
      <c r="T29" s="83">
        <v>-235.78000000000003</v>
      </c>
      <c r="U29" s="82">
        <v>-78.59</v>
      </c>
      <c r="V29" s="50"/>
      <c r="W29" s="82">
        <v>1497.6999999999998</v>
      </c>
      <c r="X29" s="83">
        <v>499.23</v>
      </c>
      <c r="Y29" s="83">
        <v>-231.45</v>
      </c>
      <c r="Z29" s="67">
        <v>-77.149999999999991</v>
      </c>
      <c r="AA29" s="50"/>
      <c r="AB29" s="82">
        <v>932.33</v>
      </c>
      <c r="AC29" s="83">
        <v>310.77000000000004</v>
      </c>
      <c r="AD29" s="83">
        <v>-399.89</v>
      </c>
      <c r="AE29" s="82">
        <v>-133.29</v>
      </c>
      <c r="AF29" s="50"/>
      <c r="AG29" s="82">
        <v>437.44</v>
      </c>
      <c r="AH29" s="83">
        <v>145.81</v>
      </c>
      <c r="AI29" s="83">
        <v>-5931.3000000000011</v>
      </c>
      <c r="AJ29" s="67">
        <v>-1977.0999999999997</v>
      </c>
      <c r="AK29" s="50"/>
      <c r="AL29" s="82"/>
      <c r="AM29" s="83"/>
      <c r="AN29" s="83">
        <v>-797.12999999999988</v>
      </c>
      <c r="AO29" s="82">
        <v>-240.38</v>
      </c>
      <c r="AP29" s="50"/>
      <c r="AQ29" s="82">
        <v>449.47</v>
      </c>
      <c r="AR29" s="83">
        <v>149.82000000000002</v>
      </c>
      <c r="AS29" s="83">
        <v>-70.66</v>
      </c>
      <c r="AT29" s="67">
        <v>-23.55</v>
      </c>
      <c r="AU29" s="50"/>
      <c r="AV29" s="82">
        <v>1877212.3199999998</v>
      </c>
      <c r="AW29" s="83">
        <v>625739.77</v>
      </c>
      <c r="AX29" s="83">
        <v>-319.48</v>
      </c>
      <c r="AY29" s="82">
        <v>-132.27000000000001</v>
      </c>
      <c r="AZ29" s="50"/>
      <c r="BA29" s="82">
        <v>17254655.669999998</v>
      </c>
      <c r="BB29" s="83">
        <v>5751578.4100000001</v>
      </c>
      <c r="BC29" s="83">
        <v>1914.5000000000007</v>
      </c>
      <c r="BD29" s="67">
        <v>638.13000000000011</v>
      </c>
      <c r="BE29" s="50"/>
      <c r="BH29" s="2"/>
      <c r="BJ29" s="2"/>
    </row>
    <row r="30" spans="1:62" x14ac:dyDescent="0.25">
      <c r="A30" s="75" t="s">
        <v>41</v>
      </c>
      <c r="B30" s="43">
        <f t="shared" si="20"/>
        <v>452381.11</v>
      </c>
      <c r="C30" s="82"/>
      <c r="D30" s="83"/>
      <c r="E30" s="83"/>
      <c r="F30" s="67"/>
      <c r="G30" s="50"/>
      <c r="H30" s="82"/>
      <c r="I30" s="83"/>
      <c r="J30" s="83"/>
      <c r="K30" s="82"/>
      <c r="L30" s="50"/>
      <c r="M30" s="82"/>
      <c r="N30" s="83"/>
      <c r="O30" s="83"/>
      <c r="P30" s="67"/>
      <c r="Q30" s="50"/>
      <c r="R30" s="82"/>
      <c r="S30" s="83"/>
      <c r="T30" s="83"/>
      <c r="U30" s="82"/>
      <c r="V30" s="50"/>
      <c r="W30" s="82">
        <v>100156.89</v>
      </c>
      <c r="X30" s="83">
        <v>25039.22</v>
      </c>
      <c r="Y30" s="83"/>
      <c r="Z30" s="67"/>
      <c r="AA30" s="50"/>
      <c r="AB30" s="82">
        <v>18889.21</v>
      </c>
      <c r="AC30" s="83">
        <v>4722.2999999999993</v>
      </c>
      <c r="AD30" s="83"/>
      <c r="AE30" s="82"/>
      <c r="AF30" s="50"/>
      <c r="AG30" s="82"/>
      <c r="AH30" s="83"/>
      <c r="AI30" s="83"/>
      <c r="AJ30" s="67"/>
      <c r="AK30" s="50"/>
      <c r="AL30" s="82">
        <v>360.05</v>
      </c>
      <c r="AM30" s="83">
        <v>90.01</v>
      </c>
      <c r="AN30" s="83"/>
      <c r="AO30" s="82"/>
      <c r="AP30" s="50"/>
      <c r="AQ30" s="82">
        <v>457.19</v>
      </c>
      <c r="AR30" s="83">
        <v>114.3</v>
      </c>
      <c r="AS30" s="83"/>
      <c r="AT30" s="67"/>
      <c r="AU30" s="50"/>
      <c r="AV30" s="82">
        <v>242041.55</v>
      </c>
      <c r="AW30" s="83">
        <v>60510.39</v>
      </c>
      <c r="AX30" s="83"/>
      <c r="AY30" s="82"/>
      <c r="AZ30" s="50"/>
      <c r="BA30" s="82"/>
      <c r="BB30" s="83"/>
      <c r="BC30" s="83"/>
      <c r="BD30" s="67"/>
      <c r="BE30" s="50"/>
      <c r="BH30" s="2"/>
      <c r="BJ30" s="2"/>
    </row>
    <row r="31" spans="1:62" x14ac:dyDescent="0.25">
      <c r="A31" s="75" t="s">
        <v>42</v>
      </c>
      <c r="B31" s="43">
        <f t="shared" si="20"/>
        <v>510000.4</v>
      </c>
      <c r="C31" s="82"/>
      <c r="D31" s="83"/>
      <c r="E31" s="83"/>
      <c r="F31" s="67"/>
      <c r="G31" s="50"/>
      <c r="H31" s="82"/>
      <c r="I31" s="83"/>
      <c r="J31" s="83"/>
      <c r="K31" s="82"/>
      <c r="L31" s="50"/>
      <c r="M31" s="82">
        <v>3698.06</v>
      </c>
      <c r="N31" s="83">
        <v>1232.69</v>
      </c>
      <c r="O31" s="83"/>
      <c r="P31" s="67"/>
      <c r="Q31" s="50"/>
      <c r="R31" s="82">
        <v>33673.919999999998</v>
      </c>
      <c r="S31" s="83">
        <v>11224.64</v>
      </c>
      <c r="T31" s="83"/>
      <c r="U31" s="82"/>
      <c r="V31" s="50"/>
      <c r="W31" s="82"/>
      <c r="X31" s="83"/>
      <c r="Y31" s="83"/>
      <c r="Z31" s="67"/>
      <c r="AA31" s="50"/>
      <c r="AB31" s="82">
        <v>190309.55</v>
      </c>
      <c r="AC31" s="83">
        <v>63436.52</v>
      </c>
      <c r="AD31" s="83"/>
      <c r="AE31" s="82"/>
      <c r="AF31" s="50"/>
      <c r="AG31" s="82"/>
      <c r="AH31" s="83"/>
      <c r="AI31" s="83"/>
      <c r="AJ31" s="67"/>
      <c r="AK31" s="50"/>
      <c r="AL31" s="82"/>
      <c r="AM31" s="83"/>
      <c r="AN31" s="83"/>
      <c r="AO31" s="82"/>
      <c r="AP31" s="50"/>
      <c r="AQ31" s="82"/>
      <c r="AR31" s="83"/>
      <c r="AS31" s="83"/>
      <c r="AT31" s="67"/>
      <c r="AU31" s="50"/>
      <c r="AV31" s="82"/>
      <c r="AW31" s="83"/>
      <c r="AX31" s="83"/>
      <c r="AY31" s="82"/>
      <c r="AZ31" s="50"/>
      <c r="BA31" s="82">
        <v>154818.76</v>
      </c>
      <c r="BB31" s="83">
        <v>51606.26</v>
      </c>
      <c r="BC31" s="83"/>
      <c r="BD31" s="67"/>
      <c r="BE31" s="50"/>
      <c r="BH31" s="2"/>
      <c r="BJ31" s="2"/>
    </row>
    <row r="32" spans="1:62" x14ac:dyDescent="0.25">
      <c r="A32" s="75" t="s">
        <v>43</v>
      </c>
      <c r="B32" s="43">
        <f t="shared" si="20"/>
        <v>459398.62999999995</v>
      </c>
      <c r="C32" s="82">
        <v>34675.58</v>
      </c>
      <c r="D32" s="83">
        <v>11558.550000000001</v>
      </c>
      <c r="E32" s="83"/>
      <c r="F32" s="67"/>
      <c r="G32" s="50"/>
      <c r="H32" s="82">
        <v>102500.34</v>
      </c>
      <c r="I32" s="83">
        <v>34167.07</v>
      </c>
      <c r="J32" s="83"/>
      <c r="K32" s="82"/>
      <c r="L32" s="50"/>
      <c r="M32" s="82">
        <v>958.36999999999989</v>
      </c>
      <c r="N32" s="83">
        <v>319.49</v>
      </c>
      <c r="O32" s="83"/>
      <c r="P32" s="67"/>
      <c r="Q32" s="50"/>
      <c r="R32" s="82">
        <v>5869.6399999999994</v>
      </c>
      <c r="S32" s="83">
        <v>1956.56</v>
      </c>
      <c r="T32" s="83"/>
      <c r="U32" s="82"/>
      <c r="V32" s="50"/>
      <c r="W32" s="82"/>
      <c r="X32" s="83"/>
      <c r="Y32" s="83"/>
      <c r="Z32" s="67"/>
      <c r="AA32" s="50"/>
      <c r="AB32" s="82">
        <v>44596.860000000008</v>
      </c>
      <c r="AC32" s="83">
        <v>14865.64</v>
      </c>
      <c r="AD32" s="83"/>
      <c r="AE32" s="82"/>
      <c r="AF32" s="50"/>
      <c r="AG32" s="82">
        <v>80851.790000000008</v>
      </c>
      <c r="AH32" s="83">
        <v>26950.589999999997</v>
      </c>
      <c r="AI32" s="83">
        <v>-90.15</v>
      </c>
      <c r="AJ32" s="67">
        <v>-30.05</v>
      </c>
      <c r="AK32" s="50"/>
      <c r="AL32" s="82">
        <v>10633.4</v>
      </c>
      <c r="AM32" s="83">
        <v>3544.5</v>
      </c>
      <c r="AN32" s="83">
        <v>-90.7</v>
      </c>
      <c r="AO32" s="82">
        <v>-30.23</v>
      </c>
      <c r="AP32" s="50"/>
      <c r="AQ32" s="82">
        <v>13107.220000000001</v>
      </c>
      <c r="AR32" s="83">
        <v>4369.16</v>
      </c>
      <c r="AS32" s="83"/>
      <c r="AT32" s="67"/>
      <c r="AU32" s="50"/>
      <c r="AV32" s="82">
        <v>15852.9</v>
      </c>
      <c r="AW32" s="83">
        <v>5284.3</v>
      </c>
      <c r="AX32" s="83"/>
      <c r="AY32" s="82"/>
      <c r="AZ32" s="50"/>
      <c r="BA32" s="82">
        <v>35683.320000000007</v>
      </c>
      <c r="BB32" s="83">
        <v>11894.48</v>
      </c>
      <c r="BC32" s="83"/>
      <c r="BD32" s="67"/>
      <c r="BE32" s="50"/>
      <c r="BH32" s="2"/>
      <c r="BJ32" s="2"/>
    </row>
    <row r="33" spans="1:62" x14ac:dyDescent="0.25">
      <c r="A33" s="75" t="s">
        <v>44</v>
      </c>
      <c r="B33" s="43">
        <f t="shared" si="20"/>
        <v>21087146.039999995</v>
      </c>
      <c r="C33" s="82">
        <v>665476.02</v>
      </c>
      <c r="D33" s="83">
        <v>221825.41000000003</v>
      </c>
      <c r="E33" s="83">
        <v>-1390.33</v>
      </c>
      <c r="F33" s="67">
        <v>-1006.78</v>
      </c>
      <c r="G33" s="50"/>
      <c r="H33" s="82">
        <v>1377869.78</v>
      </c>
      <c r="I33" s="83">
        <v>459290.07</v>
      </c>
      <c r="J33" s="83"/>
      <c r="K33" s="82"/>
      <c r="L33" s="50"/>
      <c r="M33" s="82">
        <v>1927064.9999999998</v>
      </c>
      <c r="N33" s="83">
        <v>642355.12</v>
      </c>
      <c r="O33" s="83"/>
      <c r="P33" s="67"/>
      <c r="Q33" s="50"/>
      <c r="R33" s="82">
        <v>1949584.0300000003</v>
      </c>
      <c r="S33" s="83">
        <v>649861.35</v>
      </c>
      <c r="T33" s="83">
        <v>-779.33</v>
      </c>
      <c r="U33" s="82">
        <v>-259.77999999999997</v>
      </c>
      <c r="V33" s="50"/>
      <c r="W33" s="82">
        <v>1311501.47</v>
      </c>
      <c r="X33" s="83">
        <v>437167.27000000008</v>
      </c>
      <c r="Y33" s="83"/>
      <c r="Z33" s="67"/>
      <c r="AA33" s="50"/>
      <c r="AB33" s="82">
        <v>1725285.5200000003</v>
      </c>
      <c r="AC33" s="83">
        <v>575095.29000000015</v>
      </c>
      <c r="AD33" s="83"/>
      <c r="AE33" s="82"/>
      <c r="AF33" s="50"/>
      <c r="AG33" s="82">
        <v>975696.45000000019</v>
      </c>
      <c r="AH33" s="83">
        <v>325232.19999999995</v>
      </c>
      <c r="AI33" s="83"/>
      <c r="AJ33" s="67"/>
      <c r="AK33" s="50"/>
      <c r="AL33" s="82">
        <v>1413909.19</v>
      </c>
      <c r="AM33" s="83">
        <v>471303.17</v>
      </c>
      <c r="AN33" s="83"/>
      <c r="AO33" s="82"/>
      <c r="AP33" s="50"/>
      <c r="AQ33" s="82">
        <v>752968.02</v>
      </c>
      <c r="AR33" s="83">
        <v>250989.42</v>
      </c>
      <c r="AS33" s="83"/>
      <c r="AT33" s="67"/>
      <c r="AU33" s="50"/>
      <c r="AV33" s="82">
        <v>1747077.45</v>
      </c>
      <c r="AW33" s="83">
        <v>582359.24000000011</v>
      </c>
      <c r="AX33" s="83">
        <v>-3469.54</v>
      </c>
      <c r="AY33" s="82">
        <v>-1156.51</v>
      </c>
      <c r="AZ33" s="50"/>
      <c r="BA33" s="82">
        <v>1974972.5</v>
      </c>
      <c r="BB33" s="83">
        <v>658324.34000000008</v>
      </c>
      <c r="BC33" s="83"/>
      <c r="BD33" s="67"/>
      <c r="BE33" s="50"/>
      <c r="BH33" s="2"/>
      <c r="BJ33" s="2"/>
    </row>
    <row r="34" spans="1:62" x14ac:dyDescent="0.25">
      <c r="A34" s="75" t="s">
        <v>45</v>
      </c>
      <c r="B34" s="43">
        <f t="shared" si="20"/>
        <v>13254592.010000002</v>
      </c>
      <c r="C34" s="84">
        <v>212400</v>
      </c>
      <c r="D34" s="85">
        <v>53100</v>
      </c>
      <c r="E34" s="83">
        <v>-22722.29</v>
      </c>
      <c r="F34" s="67">
        <v>-7000.38</v>
      </c>
      <c r="G34" s="50"/>
      <c r="H34" s="84">
        <v>399600</v>
      </c>
      <c r="I34" s="85">
        <v>99900</v>
      </c>
      <c r="J34" s="83">
        <v>-8868.77</v>
      </c>
      <c r="K34" s="82">
        <v>-66.19</v>
      </c>
      <c r="L34" s="50"/>
      <c r="M34" s="84">
        <v>551157.68999999994</v>
      </c>
      <c r="N34" s="85">
        <v>137789.41999999998</v>
      </c>
      <c r="O34" s="83">
        <v>-9606.7100000000028</v>
      </c>
      <c r="P34" s="67">
        <v>-2898.41</v>
      </c>
      <c r="Q34" s="50"/>
      <c r="R34" s="84">
        <v>682072.04999999993</v>
      </c>
      <c r="S34" s="85">
        <v>170518.01</v>
      </c>
      <c r="T34" s="83">
        <v>-5655.11</v>
      </c>
      <c r="U34" s="82">
        <v>-1093.6099999999999</v>
      </c>
      <c r="V34" s="50"/>
      <c r="W34" s="84">
        <v>566471.05999999994</v>
      </c>
      <c r="X34" s="85">
        <v>144039.78999999998</v>
      </c>
      <c r="Y34" s="83">
        <v>-68340.639999999999</v>
      </c>
      <c r="Z34" s="67">
        <v>-17845.82</v>
      </c>
      <c r="AA34" s="50"/>
      <c r="AB34" s="84">
        <v>559123.89</v>
      </c>
      <c r="AC34" s="85">
        <v>145593.46999999997</v>
      </c>
      <c r="AD34" s="83">
        <v>-59403.23</v>
      </c>
      <c r="AE34" s="82">
        <v>-16807.469999999998</v>
      </c>
      <c r="AF34" s="50"/>
      <c r="AG34" s="84">
        <v>1138954.32</v>
      </c>
      <c r="AH34" s="85">
        <v>352258.54000000004</v>
      </c>
      <c r="AI34" s="83">
        <v>-43683.040000000001</v>
      </c>
      <c r="AJ34" s="67">
        <v>-10799.6</v>
      </c>
      <c r="AK34" s="50"/>
      <c r="AL34" s="84">
        <v>1040981.75</v>
      </c>
      <c r="AM34" s="85">
        <v>342493.92</v>
      </c>
      <c r="AN34" s="83">
        <v>-14792.019999999999</v>
      </c>
      <c r="AO34" s="82">
        <v>-4796.67</v>
      </c>
      <c r="AP34" s="50"/>
      <c r="AQ34" s="84">
        <v>1498962.14</v>
      </c>
      <c r="AR34" s="85">
        <v>490899.66000000003</v>
      </c>
      <c r="AS34" s="83">
        <v>-38770.450000000004</v>
      </c>
      <c r="AT34" s="67">
        <v>-12842.39</v>
      </c>
      <c r="AU34" s="50"/>
      <c r="AV34" s="84">
        <v>3213167.43</v>
      </c>
      <c r="AW34" s="85">
        <v>867466.02</v>
      </c>
      <c r="AX34" s="83">
        <v>-55410.950000000004</v>
      </c>
      <c r="AY34" s="82">
        <v>-17995.23</v>
      </c>
      <c r="AZ34" s="50"/>
      <c r="BA34" s="84">
        <v>856633.57000000007</v>
      </c>
      <c r="BB34" s="85">
        <v>254212.30000000005</v>
      </c>
      <c r="BC34" s="83">
        <v>-81698.800000000017</v>
      </c>
      <c r="BD34" s="67">
        <v>-22105.24</v>
      </c>
      <c r="BE34" s="50"/>
      <c r="BH34" s="2"/>
      <c r="BJ34" s="2"/>
    </row>
    <row r="35" spans="1:62" x14ac:dyDescent="0.25">
      <c r="A35" s="75" t="s">
        <v>46</v>
      </c>
      <c r="B35" s="43">
        <f t="shared" si="20"/>
        <v>6803280.7800000003</v>
      </c>
      <c r="C35" s="82"/>
      <c r="D35" s="83"/>
      <c r="E35" s="83">
        <v>-5207.1400000000003</v>
      </c>
      <c r="F35" s="67">
        <v>-1709.97</v>
      </c>
      <c r="G35" s="50"/>
      <c r="H35" s="82">
        <v>1115183.8699999999</v>
      </c>
      <c r="I35" s="83">
        <v>371728.91000000003</v>
      </c>
      <c r="J35" s="83"/>
      <c r="K35" s="82"/>
      <c r="L35" s="50"/>
      <c r="M35" s="82">
        <v>196217.31</v>
      </c>
      <c r="N35" s="83">
        <v>65405.810000000005</v>
      </c>
      <c r="O35" s="83"/>
      <c r="P35" s="67"/>
      <c r="Q35" s="50"/>
      <c r="R35" s="82">
        <v>955315.43</v>
      </c>
      <c r="S35" s="83">
        <v>318438.63</v>
      </c>
      <c r="T35" s="83"/>
      <c r="U35" s="82"/>
      <c r="V35" s="50"/>
      <c r="W35" s="82">
        <v>766907.05</v>
      </c>
      <c r="X35" s="83">
        <v>255636.19</v>
      </c>
      <c r="Y35" s="83"/>
      <c r="Z35" s="67"/>
      <c r="AA35" s="50"/>
      <c r="AB35" s="82">
        <v>920799.30999999982</v>
      </c>
      <c r="AC35" s="83">
        <v>306933.75</v>
      </c>
      <c r="AD35" s="83">
        <v>-198</v>
      </c>
      <c r="AE35" s="82">
        <v>-66</v>
      </c>
      <c r="AF35" s="50"/>
      <c r="AG35" s="82">
        <v>234935.21</v>
      </c>
      <c r="AH35" s="83">
        <v>78311.850000000006</v>
      </c>
      <c r="AI35" s="83"/>
      <c r="AJ35" s="67"/>
      <c r="AK35" s="50"/>
      <c r="AL35" s="82">
        <v>177577.81</v>
      </c>
      <c r="AM35" s="83">
        <v>59192.619999999988</v>
      </c>
      <c r="AN35" s="83"/>
      <c r="AO35" s="82"/>
      <c r="AP35" s="50"/>
      <c r="AQ35" s="82">
        <v>239391.12000000002</v>
      </c>
      <c r="AR35" s="83">
        <v>79797.11</v>
      </c>
      <c r="AS35" s="83"/>
      <c r="AT35" s="67"/>
      <c r="AU35" s="50"/>
      <c r="AV35" s="82">
        <v>232274.38</v>
      </c>
      <c r="AW35" s="83">
        <v>77424.820000000007</v>
      </c>
      <c r="AX35" s="83"/>
      <c r="AY35" s="82"/>
      <c r="AZ35" s="50"/>
      <c r="BA35" s="82">
        <v>269242.93</v>
      </c>
      <c r="BB35" s="83">
        <v>89747.78</v>
      </c>
      <c r="BC35" s="83"/>
      <c r="BD35" s="67"/>
      <c r="BE35" s="50"/>
      <c r="BH35" s="2"/>
      <c r="BJ35" s="2"/>
    </row>
    <row r="36" spans="1:62" x14ac:dyDescent="0.25">
      <c r="A36" s="75" t="s">
        <v>47</v>
      </c>
      <c r="B36" s="43">
        <f t="shared" si="20"/>
        <v>440474.57</v>
      </c>
      <c r="C36" s="82"/>
      <c r="D36" s="83"/>
      <c r="E36" s="83"/>
      <c r="F36" s="67"/>
      <c r="G36" s="50"/>
      <c r="H36" s="82"/>
      <c r="I36" s="83"/>
      <c r="J36" s="83"/>
      <c r="K36" s="82"/>
      <c r="L36" s="50"/>
      <c r="M36" s="82"/>
      <c r="N36" s="83"/>
      <c r="O36" s="83"/>
      <c r="P36" s="67"/>
      <c r="Q36" s="50"/>
      <c r="R36" s="82">
        <v>20000</v>
      </c>
      <c r="S36" s="83">
        <v>5000</v>
      </c>
      <c r="T36" s="83"/>
      <c r="U36" s="82"/>
      <c r="V36" s="50"/>
      <c r="W36" s="82">
        <v>40000</v>
      </c>
      <c r="X36" s="83">
        <v>10000</v>
      </c>
      <c r="Y36" s="83"/>
      <c r="Z36" s="67"/>
      <c r="AA36" s="50"/>
      <c r="AB36" s="82"/>
      <c r="AC36" s="83"/>
      <c r="AD36" s="83"/>
      <c r="AE36" s="82"/>
      <c r="AF36" s="50"/>
      <c r="AG36" s="82"/>
      <c r="AH36" s="83"/>
      <c r="AI36" s="83"/>
      <c r="AJ36" s="67"/>
      <c r="AK36" s="50"/>
      <c r="AL36" s="82">
        <v>100000</v>
      </c>
      <c r="AM36" s="83">
        <v>25000</v>
      </c>
      <c r="AN36" s="83"/>
      <c r="AO36" s="82"/>
      <c r="AP36" s="50"/>
      <c r="AQ36" s="82">
        <v>112379.66</v>
      </c>
      <c r="AR36" s="83">
        <v>28094.91</v>
      </c>
      <c r="AS36" s="83"/>
      <c r="AT36" s="67"/>
      <c r="AU36" s="50"/>
      <c r="AV36" s="82">
        <v>40000</v>
      </c>
      <c r="AW36" s="83">
        <v>10000</v>
      </c>
      <c r="AX36" s="83"/>
      <c r="AY36" s="82"/>
      <c r="AZ36" s="50"/>
      <c r="BA36" s="82">
        <v>40000</v>
      </c>
      <c r="BB36" s="83">
        <v>10000</v>
      </c>
      <c r="BC36" s="83"/>
      <c r="BD36" s="67"/>
      <c r="BE36" s="50"/>
      <c r="BH36" s="2"/>
      <c r="BJ36" s="2"/>
    </row>
    <row r="37" spans="1:62" x14ac:dyDescent="0.25">
      <c r="A37" s="75" t="s">
        <v>48</v>
      </c>
      <c r="B37" s="43">
        <f t="shared" si="20"/>
        <v>4098960.93</v>
      </c>
      <c r="C37" s="82">
        <v>62713.9</v>
      </c>
      <c r="D37" s="83">
        <v>15678.46</v>
      </c>
      <c r="E37" s="83"/>
      <c r="F37" s="67"/>
      <c r="G37" s="50"/>
      <c r="H37" s="82">
        <v>238990.25999999998</v>
      </c>
      <c r="I37" s="83">
        <v>59747.600000000006</v>
      </c>
      <c r="J37" s="83"/>
      <c r="K37" s="82"/>
      <c r="L37" s="50"/>
      <c r="M37" s="82">
        <v>332453.65000000002</v>
      </c>
      <c r="N37" s="83">
        <v>83113.38</v>
      </c>
      <c r="O37" s="83"/>
      <c r="P37" s="67"/>
      <c r="Q37" s="50"/>
      <c r="R37" s="82">
        <v>141041.97</v>
      </c>
      <c r="S37" s="83">
        <v>35260.46</v>
      </c>
      <c r="T37" s="83"/>
      <c r="U37" s="82"/>
      <c r="V37" s="50"/>
      <c r="W37" s="82">
        <v>357057.10000000009</v>
      </c>
      <c r="X37" s="83">
        <v>89264.320000000007</v>
      </c>
      <c r="Y37" s="83"/>
      <c r="Z37" s="67"/>
      <c r="AA37" s="50"/>
      <c r="AB37" s="82">
        <v>691447.64</v>
      </c>
      <c r="AC37" s="83">
        <v>172861.93</v>
      </c>
      <c r="AD37" s="83"/>
      <c r="AE37" s="82"/>
      <c r="AF37" s="50"/>
      <c r="AG37" s="82">
        <v>126689.59999999998</v>
      </c>
      <c r="AH37" s="83">
        <v>31672.38</v>
      </c>
      <c r="AI37" s="83"/>
      <c r="AJ37" s="67"/>
      <c r="AK37" s="50"/>
      <c r="AL37" s="82">
        <v>289502.21000000002</v>
      </c>
      <c r="AM37" s="83">
        <v>72375.55</v>
      </c>
      <c r="AN37" s="83"/>
      <c r="AO37" s="82"/>
      <c r="AP37" s="50"/>
      <c r="AQ37" s="82">
        <v>226492.56</v>
      </c>
      <c r="AR37" s="83">
        <v>56623.259999999995</v>
      </c>
      <c r="AS37" s="83"/>
      <c r="AT37" s="67"/>
      <c r="AU37" s="50"/>
      <c r="AV37" s="82">
        <v>372599.00999999989</v>
      </c>
      <c r="AW37" s="83">
        <v>93149.760000000009</v>
      </c>
      <c r="AX37" s="83"/>
      <c r="AY37" s="82"/>
      <c r="AZ37" s="50"/>
      <c r="BA37" s="82">
        <v>440180.73</v>
      </c>
      <c r="BB37" s="83">
        <v>110045.20000000001</v>
      </c>
      <c r="BC37" s="83"/>
      <c r="BD37" s="67"/>
      <c r="BE37" s="50"/>
      <c r="BH37" s="2"/>
      <c r="BJ37" s="2"/>
    </row>
    <row r="38" spans="1:62" x14ac:dyDescent="0.25">
      <c r="A38" s="86" t="s">
        <v>49</v>
      </c>
      <c r="B38" s="43">
        <f t="shared" si="20"/>
        <v>8371317.9200000009</v>
      </c>
      <c r="C38" s="82">
        <v>201360.72</v>
      </c>
      <c r="D38" s="83">
        <v>50340.19</v>
      </c>
      <c r="E38" s="83"/>
      <c r="F38" s="67"/>
      <c r="G38" s="50"/>
      <c r="H38" s="82">
        <v>258516.05</v>
      </c>
      <c r="I38" s="83">
        <v>64629.000000000007</v>
      </c>
      <c r="J38" s="83"/>
      <c r="K38" s="82"/>
      <c r="L38" s="50"/>
      <c r="M38" s="82">
        <v>706186.64</v>
      </c>
      <c r="N38" s="83">
        <v>176546.74</v>
      </c>
      <c r="O38" s="83"/>
      <c r="P38" s="67"/>
      <c r="Q38" s="50"/>
      <c r="R38" s="82">
        <v>332366.56999999995</v>
      </c>
      <c r="S38" s="83">
        <v>83091.66</v>
      </c>
      <c r="T38" s="83"/>
      <c r="U38" s="82"/>
      <c r="V38" s="50"/>
      <c r="W38" s="82">
        <v>641235.14</v>
      </c>
      <c r="X38" s="83">
        <v>160308.81</v>
      </c>
      <c r="Y38" s="83"/>
      <c r="Z38" s="67"/>
      <c r="AA38" s="50"/>
      <c r="AB38" s="82">
        <v>461614.25</v>
      </c>
      <c r="AC38" s="83">
        <v>115403.52</v>
      </c>
      <c r="AD38" s="83"/>
      <c r="AE38" s="82"/>
      <c r="AF38" s="50"/>
      <c r="AG38" s="82">
        <v>824122.64000000013</v>
      </c>
      <c r="AH38" s="83">
        <v>206030.71000000002</v>
      </c>
      <c r="AI38" s="83"/>
      <c r="AJ38" s="67"/>
      <c r="AK38" s="50"/>
      <c r="AL38" s="82">
        <v>765134.74</v>
      </c>
      <c r="AM38" s="83">
        <v>191283.71</v>
      </c>
      <c r="AN38" s="83"/>
      <c r="AO38" s="82"/>
      <c r="AP38" s="50"/>
      <c r="AQ38" s="82">
        <v>511983.92000000004</v>
      </c>
      <c r="AR38" s="83">
        <v>127995.99000000002</v>
      </c>
      <c r="AS38" s="83"/>
      <c r="AT38" s="67"/>
      <c r="AU38" s="50"/>
      <c r="AV38" s="82">
        <v>598291.05999999994</v>
      </c>
      <c r="AW38" s="83">
        <v>149572.75999999998</v>
      </c>
      <c r="AX38" s="83"/>
      <c r="AY38" s="82"/>
      <c r="AZ38" s="50"/>
      <c r="BA38" s="82">
        <v>1396242.56</v>
      </c>
      <c r="BB38" s="83">
        <v>349060.54</v>
      </c>
      <c r="BC38" s="83"/>
      <c r="BD38" s="67"/>
      <c r="BE38" s="50"/>
      <c r="BH38" s="2"/>
      <c r="BJ38" s="2"/>
    </row>
    <row r="39" spans="1:62" x14ac:dyDescent="0.25">
      <c r="A39" s="86" t="s">
        <v>50</v>
      </c>
      <c r="B39" s="43">
        <f t="shared" si="20"/>
        <v>3918277.4499999988</v>
      </c>
      <c r="C39" s="82">
        <v>209019.35</v>
      </c>
      <c r="D39" s="83">
        <v>69677.02</v>
      </c>
      <c r="E39" s="83">
        <v>-2362.59</v>
      </c>
      <c r="F39" s="67">
        <v>-787.58</v>
      </c>
      <c r="G39" s="50"/>
      <c r="H39" s="82">
        <v>272832.30000000005</v>
      </c>
      <c r="I39" s="83">
        <v>90948.69</v>
      </c>
      <c r="J39" s="83">
        <v>-131.74</v>
      </c>
      <c r="K39" s="82">
        <v>-43.92</v>
      </c>
      <c r="L39" s="50"/>
      <c r="M39" s="82">
        <v>327713</v>
      </c>
      <c r="N39" s="83">
        <v>109241.91</v>
      </c>
      <c r="O39" s="83">
        <v>-4254.59</v>
      </c>
      <c r="P39" s="67">
        <v>-1418.29</v>
      </c>
      <c r="Q39" s="50"/>
      <c r="R39" s="82">
        <v>240152.41999999998</v>
      </c>
      <c r="S39" s="83">
        <v>80054.66</v>
      </c>
      <c r="T39" s="83">
        <v>-2357.0100000000002</v>
      </c>
      <c r="U39" s="82">
        <v>-785.68000000000006</v>
      </c>
      <c r="V39" s="50"/>
      <c r="W39" s="82">
        <v>221344.22000000003</v>
      </c>
      <c r="X39" s="83">
        <v>73786.34</v>
      </c>
      <c r="Y39" s="83">
        <v>-649.63</v>
      </c>
      <c r="Z39" s="67">
        <v>-216.52</v>
      </c>
      <c r="AA39" s="50"/>
      <c r="AB39" s="82">
        <v>302598.15999999997</v>
      </c>
      <c r="AC39" s="83">
        <v>100872.24</v>
      </c>
      <c r="AD39" s="83">
        <v>-4921.83</v>
      </c>
      <c r="AE39" s="82">
        <v>-1640.73</v>
      </c>
      <c r="AF39" s="50"/>
      <c r="AG39" s="82">
        <v>231520.75</v>
      </c>
      <c r="AH39" s="83">
        <v>77178.78</v>
      </c>
      <c r="AI39" s="83">
        <v>-166.88</v>
      </c>
      <c r="AJ39" s="67">
        <v>-55.59</v>
      </c>
      <c r="AK39" s="50"/>
      <c r="AL39" s="82">
        <v>253906.06</v>
      </c>
      <c r="AM39" s="83">
        <v>84638.469999999987</v>
      </c>
      <c r="AN39" s="83">
        <v>-3637.79</v>
      </c>
      <c r="AO39" s="82">
        <v>-1212.57</v>
      </c>
      <c r="AP39" s="50"/>
      <c r="AQ39" s="82">
        <v>260246.85</v>
      </c>
      <c r="AR39" s="83">
        <v>86752.459999999992</v>
      </c>
      <c r="AS39" s="83">
        <v>-745.5</v>
      </c>
      <c r="AT39" s="67">
        <v>-248.47</v>
      </c>
      <c r="AU39" s="50"/>
      <c r="AV39" s="82">
        <v>366234.20999999996</v>
      </c>
      <c r="AW39" s="83">
        <v>122081.78</v>
      </c>
      <c r="AX39" s="83">
        <v>-604.14</v>
      </c>
      <c r="AY39" s="82">
        <v>-201.41</v>
      </c>
      <c r="AZ39" s="50"/>
      <c r="BA39" s="82">
        <v>279659.75999999995</v>
      </c>
      <c r="BB39" s="83">
        <v>93226.78</v>
      </c>
      <c r="BC39" s="83">
        <v>-6724.72</v>
      </c>
      <c r="BD39" s="67">
        <v>-2241.58</v>
      </c>
      <c r="BE39" s="50"/>
      <c r="BJ39" s="2"/>
    </row>
    <row r="40" spans="1:62" x14ac:dyDescent="0.25">
      <c r="A40" s="86" t="s">
        <v>51</v>
      </c>
      <c r="B40" s="43">
        <f t="shared" si="20"/>
        <v>1686000</v>
      </c>
      <c r="C40" s="87">
        <v>1185750</v>
      </c>
      <c r="D40" s="88">
        <v>395250</v>
      </c>
      <c r="E40" s="88"/>
      <c r="F40" s="89"/>
      <c r="G40" s="50"/>
      <c r="H40" s="87"/>
      <c r="I40" s="88"/>
      <c r="J40" s="88"/>
      <c r="K40" s="87"/>
      <c r="L40" s="50"/>
      <c r="M40" s="87">
        <v>75000</v>
      </c>
      <c r="N40" s="88">
        <v>25000</v>
      </c>
      <c r="O40" s="88"/>
      <c r="P40" s="89"/>
      <c r="Q40" s="50"/>
      <c r="R40" s="87">
        <v>3750</v>
      </c>
      <c r="S40" s="88">
        <v>1250</v>
      </c>
      <c r="T40" s="88"/>
      <c r="U40" s="87"/>
      <c r="V40" s="50"/>
      <c r="W40" s="87"/>
      <c r="X40" s="88"/>
      <c r="Y40" s="88"/>
      <c r="Z40" s="89"/>
      <c r="AA40" s="50"/>
      <c r="AB40" s="87"/>
      <c r="AC40" s="88"/>
      <c r="AD40" s="88"/>
      <c r="AE40" s="87"/>
      <c r="AF40" s="50"/>
      <c r="AG40" s="87"/>
      <c r="AH40" s="88"/>
      <c r="AI40" s="88"/>
      <c r="AJ40" s="89"/>
      <c r="AK40" s="50"/>
      <c r="AL40" s="87"/>
      <c r="AM40" s="88"/>
      <c r="AN40" s="88"/>
      <c r="AO40" s="87"/>
      <c r="AP40" s="50"/>
      <c r="AQ40" s="87"/>
      <c r="AR40" s="88"/>
      <c r="AS40" s="88"/>
      <c r="AT40" s="89"/>
      <c r="AU40" s="50"/>
      <c r="AV40" s="87"/>
      <c r="AW40" s="88"/>
      <c r="AX40" s="88"/>
      <c r="AY40" s="87"/>
      <c r="AZ40" s="50"/>
      <c r="BA40" s="87"/>
      <c r="BB40" s="88"/>
      <c r="BC40" s="88"/>
      <c r="BD40" s="89"/>
      <c r="BE40" s="50"/>
      <c r="BJ40" s="2"/>
    </row>
    <row r="41" spans="1:62" ht="15.75" thickBot="1" x14ac:dyDescent="0.3">
      <c r="A41" s="86" t="s">
        <v>52</v>
      </c>
      <c r="B41" s="43">
        <f t="shared" si="20"/>
        <v>186944.41999999998</v>
      </c>
      <c r="C41" s="90">
        <v>14282.48</v>
      </c>
      <c r="D41" s="66">
        <v>4760.9399999999996</v>
      </c>
      <c r="E41" s="66"/>
      <c r="F41" s="91"/>
      <c r="G41" s="50"/>
      <c r="H41" s="90">
        <v>13779.32</v>
      </c>
      <c r="I41" s="66">
        <v>4593.2</v>
      </c>
      <c r="J41" s="66"/>
      <c r="K41" s="90"/>
      <c r="L41" s="50"/>
      <c r="M41" s="90">
        <v>13779.32</v>
      </c>
      <c r="N41" s="66">
        <v>4593.2</v>
      </c>
      <c r="O41" s="66"/>
      <c r="P41" s="91"/>
      <c r="Q41" s="50"/>
      <c r="R41" s="90">
        <v>13779.32</v>
      </c>
      <c r="S41" s="66">
        <v>4593.2</v>
      </c>
      <c r="T41" s="66"/>
      <c r="U41" s="90"/>
      <c r="V41" s="50"/>
      <c r="W41" s="90">
        <v>13779.32</v>
      </c>
      <c r="X41" s="66">
        <v>4593.2</v>
      </c>
      <c r="Y41" s="66"/>
      <c r="Z41" s="91"/>
      <c r="AA41" s="50"/>
      <c r="AB41" s="90">
        <v>12263.29</v>
      </c>
      <c r="AC41" s="66">
        <v>4087.89</v>
      </c>
      <c r="AD41" s="66"/>
      <c r="AE41" s="90"/>
      <c r="AF41" s="50"/>
      <c r="AG41" s="90">
        <v>12263.29</v>
      </c>
      <c r="AH41" s="66">
        <v>4087.89</v>
      </c>
      <c r="AI41" s="66"/>
      <c r="AJ41" s="91"/>
      <c r="AK41" s="50"/>
      <c r="AL41" s="90">
        <v>11738.44</v>
      </c>
      <c r="AM41" s="66">
        <v>3912.94</v>
      </c>
      <c r="AN41" s="66"/>
      <c r="AO41" s="90"/>
      <c r="AP41" s="50"/>
      <c r="AQ41" s="90">
        <v>12012.97</v>
      </c>
      <c r="AR41" s="66">
        <v>4004.45</v>
      </c>
      <c r="AS41" s="66"/>
      <c r="AT41" s="91"/>
      <c r="AU41" s="50"/>
      <c r="AV41" s="90">
        <v>11279.43</v>
      </c>
      <c r="AW41" s="66">
        <v>3759.92</v>
      </c>
      <c r="AX41" s="66"/>
      <c r="AY41" s="90"/>
      <c r="AZ41" s="50"/>
      <c r="BA41" s="90">
        <v>11250.22</v>
      </c>
      <c r="BB41" s="66">
        <v>3750.19</v>
      </c>
      <c r="BC41" s="66"/>
      <c r="BD41" s="91"/>
      <c r="BE41" s="50"/>
    </row>
    <row r="42" spans="1:62" ht="16.5" thickBot="1" x14ac:dyDescent="0.3">
      <c r="A42" s="72" t="s">
        <v>53</v>
      </c>
      <c r="B42" s="73">
        <f t="shared" ref="B42:P42" si="21">SUM(B43:B44)</f>
        <v>2834435.49</v>
      </c>
      <c r="C42" s="29">
        <f t="shared" si="21"/>
        <v>23713.79</v>
      </c>
      <c r="D42" s="30">
        <f t="shared" si="21"/>
        <v>6822.66</v>
      </c>
      <c r="E42" s="30">
        <f t="shared" si="21"/>
        <v>0</v>
      </c>
      <c r="F42" s="30">
        <f t="shared" si="21"/>
        <v>0</v>
      </c>
      <c r="G42" s="31"/>
      <c r="H42" s="32">
        <f t="shared" si="21"/>
        <v>57421.72</v>
      </c>
      <c r="I42" s="33">
        <f t="shared" si="21"/>
        <v>17382.669999999998</v>
      </c>
      <c r="J42" s="33">
        <f t="shared" si="21"/>
        <v>-210.25</v>
      </c>
      <c r="K42" s="34">
        <f t="shared" si="21"/>
        <v>-70.09</v>
      </c>
      <c r="L42" s="31"/>
      <c r="M42" s="29">
        <f t="shared" si="21"/>
        <v>157729.94999999998</v>
      </c>
      <c r="N42" s="30">
        <f t="shared" si="21"/>
        <v>37132.080000000002</v>
      </c>
      <c r="O42" s="30">
        <f t="shared" si="21"/>
        <v>-230.26</v>
      </c>
      <c r="P42" s="30">
        <f t="shared" si="21"/>
        <v>-76.77</v>
      </c>
      <c r="Q42" s="31"/>
      <c r="R42" s="32">
        <f t="shared" ref="R42:U42" si="22">SUM(R43:R44)</f>
        <v>137862.01999999999</v>
      </c>
      <c r="S42" s="33">
        <f t="shared" si="22"/>
        <v>44248.74</v>
      </c>
      <c r="T42" s="33">
        <f t="shared" si="22"/>
        <v>0</v>
      </c>
      <c r="U42" s="34">
        <f t="shared" si="22"/>
        <v>0</v>
      </c>
      <c r="V42" s="31"/>
      <c r="W42" s="29">
        <f t="shared" ref="W42:Z42" si="23">SUM(W43:W44)</f>
        <v>115989.56000000001</v>
      </c>
      <c r="X42" s="30">
        <f t="shared" si="23"/>
        <v>35607.81</v>
      </c>
      <c r="Y42" s="30">
        <f t="shared" si="23"/>
        <v>-101.63</v>
      </c>
      <c r="Z42" s="30">
        <f t="shared" si="23"/>
        <v>-33.869999999999997</v>
      </c>
      <c r="AA42" s="31"/>
      <c r="AB42" s="32">
        <f t="shared" ref="AB42:AE42" si="24">SUM(AB43:AB44)</f>
        <v>466123.36</v>
      </c>
      <c r="AC42" s="33">
        <f t="shared" si="24"/>
        <v>90773.65</v>
      </c>
      <c r="AD42" s="33">
        <f t="shared" si="24"/>
        <v>-498</v>
      </c>
      <c r="AE42" s="34">
        <f t="shared" si="24"/>
        <v>-166.02</v>
      </c>
      <c r="AF42" s="31"/>
      <c r="AG42" s="29">
        <f t="shared" ref="AG42:AJ42" si="25">SUM(AG43:AG44)</f>
        <v>170151.81</v>
      </c>
      <c r="AH42" s="30">
        <f t="shared" si="25"/>
        <v>42408.44</v>
      </c>
      <c r="AI42" s="30">
        <f t="shared" si="25"/>
        <v>0</v>
      </c>
      <c r="AJ42" s="30">
        <f t="shared" si="25"/>
        <v>0</v>
      </c>
      <c r="AK42" s="31"/>
      <c r="AL42" s="32">
        <f t="shared" ref="AL42:AO42" si="26">SUM(AL43:AL44)</f>
        <v>222464.38</v>
      </c>
      <c r="AM42" s="33">
        <f t="shared" si="26"/>
        <v>72080.710000000006</v>
      </c>
      <c r="AN42" s="33">
        <f t="shared" si="26"/>
        <v>-580.4</v>
      </c>
      <c r="AO42" s="34">
        <f t="shared" si="26"/>
        <v>-193.48</v>
      </c>
      <c r="AP42" s="31"/>
      <c r="AQ42" s="29">
        <f t="shared" ref="AQ42:AT42" si="27">SUM(AQ43:AQ44)</f>
        <v>66832.88</v>
      </c>
      <c r="AR42" s="30">
        <f t="shared" si="27"/>
        <v>20172.810000000001</v>
      </c>
      <c r="AS42" s="30">
        <f t="shared" si="27"/>
        <v>-53.14</v>
      </c>
      <c r="AT42" s="30">
        <f t="shared" si="27"/>
        <v>-17.72</v>
      </c>
      <c r="AU42" s="31"/>
      <c r="AV42" s="32">
        <f t="shared" ref="AV42:AY42" si="28">SUM(AV43:AV44)</f>
        <v>58217.47</v>
      </c>
      <c r="AW42" s="33">
        <f t="shared" si="28"/>
        <v>15981.91</v>
      </c>
      <c r="AX42" s="33">
        <f t="shared" si="28"/>
        <v>-85.55</v>
      </c>
      <c r="AY42" s="34">
        <f t="shared" si="28"/>
        <v>-28.5</v>
      </c>
      <c r="AZ42" s="31"/>
      <c r="BA42" s="29">
        <f t="shared" ref="BA42:BD42" si="29">SUM(BA43:BA44)</f>
        <v>679797.89999999991</v>
      </c>
      <c r="BB42" s="30">
        <f t="shared" si="29"/>
        <v>224518.57999999996</v>
      </c>
      <c r="BC42" s="30">
        <f t="shared" si="29"/>
        <v>-554.27</v>
      </c>
      <c r="BD42" s="30">
        <f t="shared" si="29"/>
        <v>-184.79</v>
      </c>
      <c r="BE42" s="31"/>
    </row>
    <row r="43" spans="1:62" x14ac:dyDescent="0.25">
      <c r="A43" s="74" t="s">
        <v>54</v>
      </c>
      <c r="B43" s="43">
        <f t="shared" si="19"/>
        <v>2524467.21</v>
      </c>
      <c r="C43" s="48">
        <v>4869.59</v>
      </c>
      <c r="D43" s="48">
        <v>541.08000000000004</v>
      </c>
      <c r="E43" s="48"/>
      <c r="F43" s="49"/>
      <c r="G43" s="50"/>
      <c r="H43" s="48">
        <v>38103.730000000003</v>
      </c>
      <c r="I43" s="48">
        <v>10943.07</v>
      </c>
      <c r="J43" s="48"/>
      <c r="K43" s="48"/>
      <c r="L43" s="50"/>
      <c r="M43" s="48">
        <v>138921.65</v>
      </c>
      <c r="N43" s="48">
        <v>30862.41</v>
      </c>
      <c r="O43" s="48"/>
      <c r="P43" s="49"/>
      <c r="Q43" s="50"/>
      <c r="R43" s="48">
        <v>119345.47</v>
      </c>
      <c r="S43" s="48">
        <v>38076.43</v>
      </c>
      <c r="T43" s="48"/>
      <c r="U43" s="48"/>
      <c r="V43" s="50"/>
      <c r="W43" s="48">
        <v>99049.840000000011</v>
      </c>
      <c r="X43" s="48">
        <v>29960.94</v>
      </c>
      <c r="Y43" s="48"/>
      <c r="Z43" s="49"/>
      <c r="AA43" s="50"/>
      <c r="AB43" s="48">
        <v>441287.89999999997</v>
      </c>
      <c r="AC43" s="48">
        <v>82494.48</v>
      </c>
      <c r="AD43" s="48"/>
      <c r="AE43" s="48"/>
      <c r="AF43" s="50"/>
      <c r="AG43" s="48">
        <v>143711.09</v>
      </c>
      <c r="AH43" s="48">
        <v>33594.65</v>
      </c>
      <c r="AI43" s="48"/>
      <c r="AJ43" s="49"/>
      <c r="AK43" s="50"/>
      <c r="AL43" s="48">
        <v>206326.29</v>
      </c>
      <c r="AM43" s="48">
        <v>66701.16</v>
      </c>
      <c r="AN43" s="48"/>
      <c r="AO43" s="48"/>
      <c r="AP43" s="50"/>
      <c r="AQ43" s="48">
        <v>46018.54</v>
      </c>
      <c r="AR43" s="48">
        <v>13234.5</v>
      </c>
      <c r="AS43" s="48"/>
      <c r="AT43" s="49"/>
      <c r="AU43" s="50"/>
      <c r="AV43" s="48">
        <v>39313.21</v>
      </c>
      <c r="AW43" s="48">
        <v>9680.2199999999993</v>
      </c>
      <c r="AX43" s="48"/>
      <c r="AY43" s="48"/>
      <c r="AZ43" s="50"/>
      <c r="BA43" s="48">
        <v>663388.94999999995</v>
      </c>
      <c r="BB43" s="48">
        <v>219048.57999999996</v>
      </c>
      <c r="BC43" s="48"/>
      <c r="BD43" s="49"/>
      <c r="BE43" s="50"/>
    </row>
    <row r="44" spans="1:62" ht="15.75" thickBot="1" x14ac:dyDescent="0.3">
      <c r="A44" s="92" t="s">
        <v>55</v>
      </c>
      <c r="B44" s="43">
        <f t="shared" si="19"/>
        <v>309968.28000000003</v>
      </c>
      <c r="C44" s="48">
        <v>18844.2</v>
      </c>
      <c r="D44" s="48">
        <v>6281.58</v>
      </c>
      <c r="E44" s="48"/>
      <c r="F44" s="49"/>
      <c r="G44" s="50"/>
      <c r="H44" s="48">
        <v>19317.990000000002</v>
      </c>
      <c r="I44" s="48">
        <v>6439.6</v>
      </c>
      <c r="J44" s="48">
        <v>-210.25</v>
      </c>
      <c r="K44" s="48">
        <v>-70.09</v>
      </c>
      <c r="L44" s="50"/>
      <c r="M44" s="48">
        <v>18808.3</v>
      </c>
      <c r="N44" s="48">
        <v>6269.67</v>
      </c>
      <c r="O44" s="48">
        <v>-230.26</v>
      </c>
      <c r="P44" s="49">
        <v>-76.77</v>
      </c>
      <c r="Q44" s="50"/>
      <c r="R44" s="48">
        <v>18516.55</v>
      </c>
      <c r="S44" s="48">
        <v>6172.31</v>
      </c>
      <c r="T44" s="48"/>
      <c r="U44" s="48"/>
      <c r="V44" s="50"/>
      <c r="W44" s="48">
        <v>16939.719999999998</v>
      </c>
      <c r="X44" s="48">
        <v>5646.87</v>
      </c>
      <c r="Y44" s="48">
        <v>-101.63</v>
      </c>
      <c r="Z44" s="49">
        <v>-33.869999999999997</v>
      </c>
      <c r="AA44" s="50"/>
      <c r="AB44" s="48">
        <v>24835.46</v>
      </c>
      <c r="AC44" s="48">
        <v>8279.17</v>
      </c>
      <c r="AD44" s="48">
        <v>-498</v>
      </c>
      <c r="AE44" s="48">
        <v>-166.02</v>
      </c>
      <c r="AF44" s="50"/>
      <c r="AG44" s="48">
        <v>26440.720000000001</v>
      </c>
      <c r="AH44" s="48">
        <v>8813.7900000000009</v>
      </c>
      <c r="AI44" s="48"/>
      <c r="AJ44" s="49"/>
      <c r="AK44" s="50"/>
      <c r="AL44" s="48">
        <v>16138.09</v>
      </c>
      <c r="AM44" s="48">
        <v>5379.55</v>
      </c>
      <c r="AN44" s="48">
        <v>-580.4</v>
      </c>
      <c r="AO44" s="48">
        <v>-193.48</v>
      </c>
      <c r="AP44" s="50"/>
      <c r="AQ44" s="48">
        <v>20814.34</v>
      </c>
      <c r="AR44" s="48">
        <v>6938.31</v>
      </c>
      <c r="AS44" s="48">
        <v>-53.14</v>
      </c>
      <c r="AT44" s="49">
        <v>-17.72</v>
      </c>
      <c r="AU44" s="50"/>
      <c r="AV44" s="48">
        <v>18904.260000000002</v>
      </c>
      <c r="AW44" s="48">
        <v>6301.69</v>
      </c>
      <c r="AX44" s="48">
        <v>-85.55</v>
      </c>
      <c r="AY44" s="48">
        <v>-28.5</v>
      </c>
      <c r="AZ44" s="50"/>
      <c r="BA44" s="48">
        <v>16408.95</v>
      </c>
      <c r="BB44" s="48">
        <v>5470</v>
      </c>
      <c r="BC44" s="48">
        <v>-554.27</v>
      </c>
      <c r="BD44" s="49">
        <v>-184.79</v>
      </c>
      <c r="BE44" s="50"/>
    </row>
    <row r="45" spans="1:62" ht="16.5" thickBot="1" x14ac:dyDescent="0.3">
      <c r="A45" s="72" t="s">
        <v>56</v>
      </c>
      <c r="B45" s="73">
        <f>SUM(B46:V56)</f>
        <v>26490145.440000005</v>
      </c>
      <c r="C45" s="38">
        <f t="shared" ref="C45:P45" si="30">SUM(C46:C55)</f>
        <v>0</v>
      </c>
      <c r="D45" s="39">
        <f t="shared" si="30"/>
        <v>303.01</v>
      </c>
      <c r="E45" s="39">
        <f t="shared" si="30"/>
        <v>0</v>
      </c>
      <c r="F45" s="39">
        <f t="shared" si="30"/>
        <v>-40233.96</v>
      </c>
      <c r="G45" s="31"/>
      <c r="H45" s="70">
        <f t="shared" si="30"/>
        <v>0</v>
      </c>
      <c r="I45" s="71">
        <f t="shared" si="30"/>
        <v>15149.9</v>
      </c>
      <c r="J45" s="71">
        <f>SUM(J46:J55)</f>
        <v>0</v>
      </c>
      <c r="K45" s="37">
        <f t="shared" si="30"/>
        <v>-23850.829999999998</v>
      </c>
      <c r="L45" s="31"/>
      <c r="M45" s="38">
        <f t="shared" si="30"/>
        <v>0</v>
      </c>
      <c r="N45" s="39">
        <f t="shared" si="30"/>
        <v>27167.260000000002</v>
      </c>
      <c r="O45" s="39">
        <f t="shared" si="30"/>
        <v>0</v>
      </c>
      <c r="P45" s="39">
        <f t="shared" si="30"/>
        <v>-10417.220000000001</v>
      </c>
      <c r="Q45" s="31"/>
      <c r="R45" s="70">
        <f t="shared" ref="R45:S45" si="31">SUM(R46:R55)</f>
        <v>0</v>
      </c>
      <c r="S45" s="71">
        <f t="shared" si="31"/>
        <v>19594.070000000003</v>
      </c>
      <c r="T45" s="71">
        <f>SUM(T46:T55)</f>
        <v>0</v>
      </c>
      <c r="U45" s="37">
        <f t="shared" ref="U45" si="32">SUM(U46:U55)</f>
        <v>-782.43000000000006</v>
      </c>
      <c r="V45" s="31"/>
      <c r="W45" s="38">
        <f t="shared" ref="W45" si="33">SUM(W46:W55)</f>
        <v>0</v>
      </c>
      <c r="X45" s="39">
        <f>SUM(X46:X56)</f>
        <v>7886782.6499999994</v>
      </c>
      <c r="Y45" s="39">
        <f t="shared" ref="Y45:Z45" si="34">SUM(Y46:Y56)</f>
        <v>0</v>
      </c>
      <c r="Z45" s="39">
        <f t="shared" si="34"/>
        <v>-4759.16</v>
      </c>
      <c r="AA45" s="31"/>
      <c r="AB45" s="70">
        <f t="shared" ref="AB45" si="35">SUM(AB46:AB55)</f>
        <v>0</v>
      </c>
      <c r="AC45" s="71">
        <f>SUM(AC46:AC56)</f>
        <v>4279215.49</v>
      </c>
      <c r="AD45" s="71">
        <f t="shared" ref="AD45:AE45" si="36">SUM(AD46:AD56)</f>
        <v>0</v>
      </c>
      <c r="AE45" s="71">
        <f t="shared" si="36"/>
        <v>-284.21999999999997</v>
      </c>
      <c r="AF45" s="31"/>
      <c r="AG45" s="38">
        <f t="shared" ref="AG45" si="37">SUM(AG46:AG55)</f>
        <v>0</v>
      </c>
      <c r="AH45" s="39">
        <f>SUM(AH46:AH56)</f>
        <v>1822462.76</v>
      </c>
      <c r="AI45" s="39">
        <f t="shared" ref="AI45:AJ45" si="38">SUM(AI46:AI56)</f>
        <v>0</v>
      </c>
      <c r="AJ45" s="39">
        <f t="shared" si="38"/>
        <v>-3635.7</v>
      </c>
      <c r="AK45" s="31"/>
      <c r="AL45" s="70">
        <f t="shared" ref="AL45" si="39">SUM(AL46:AL55)</f>
        <v>0</v>
      </c>
      <c r="AM45" s="71">
        <f>SUM(AM46:AM56)</f>
        <v>8477103.7100000009</v>
      </c>
      <c r="AN45" s="71">
        <f t="shared" ref="AN45:AO45" si="40">SUM(AN46:AN56)</f>
        <v>0</v>
      </c>
      <c r="AO45" s="71">
        <f t="shared" si="40"/>
        <v>-2472.5699999999997</v>
      </c>
      <c r="AP45" s="31"/>
      <c r="AQ45" s="38">
        <f t="shared" ref="AQ45" si="41">SUM(AQ46:AQ55)</f>
        <v>0</v>
      </c>
      <c r="AR45" s="39">
        <f>SUM(AR46:AR56)</f>
        <v>873992.44</v>
      </c>
      <c r="AS45" s="39">
        <f t="shared" ref="AS45" si="42">SUM(AS46:AS56)</f>
        <v>0</v>
      </c>
      <c r="AT45" s="39">
        <f>SUM(AT46:AT56)</f>
        <v>-274</v>
      </c>
      <c r="AU45" s="31"/>
      <c r="AV45" s="78">
        <f>SUM(AV46:AV56)</f>
        <v>19449.149999999998</v>
      </c>
      <c r="AW45" s="71">
        <f>SUM(AW46:AW56)</f>
        <v>204108.33</v>
      </c>
      <c r="AX45" s="71">
        <f t="shared" ref="AX45:AY45" si="43">SUM(AX46:AX56)</f>
        <v>0</v>
      </c>
      <c r="AY45" s="71">
        <f t="shared" si="43"/>
        <v>-4.08</v>
      </c>
      <c r="AZ45" s="31"/>
      <c r="BA45" s="38">
        <f t="shared" ref="BA45" si="44">SUM(BA46:BA55)</f>
        <v>0</v>
      </c>
      <c r="BB45" s="39">
        <f>SUM(BB46:BB56)</f>
        <v>2964631.8</v>
      </c>
      <c r="BC45" s="39">
        <f t="shared" ref="BC45" si="45">SUM(BC46:BC56)</f>
        <v>0</v>
      </c>
      <c r="BD45" s="39">
        <f>SUM(BD46:BD56)</f>
        <v>-30.76</v>
      </c>
      <c r="BE45" s="31"/>
    </row>
    <row r="46" spans="1:62" x14ac:dyDescent="0.25">
      <c r="A46" s="74" t="s">
        <v>57</v>
      </c>
      <c r="B46" s="43">
        <f t="shared" ref="B46:B56" si="46">SUM(C46:F46,H46:K46,M46:P46,R46:U46,W46:Z46,AB46:AE46,AG46:AO46,AQ46:AT46,AV46:AY46,BA46:BD46)</f>
        <v>-284.57</v>
      </c>
      <c r="C46" s="48"/>
      <c r="D46" s="48"/>
      <c r="E46" s="48"/>
      <c r="F46" s="49">
        <v>-284.57</v>
      </c>
      <c r="G46" s="50"/>
      <c r="H46" s="48"/>
      <c r="I46" s="48"/>
      <c r="J46" s="48"/>
      <c r="K46" s="48"/>
      <c r="L46" s="50"/>
      <c r="M46" s="48"/>
      <c r="N46" s="48"/>
      <c r="O46" s="48"/>
      <c r="P46" s="49"/>
      <c r="Q46" s="50"/>
      <c r="R46" s="48"/>
      <c r="S46" s="48"/>
      <c r="T46" s="48"/>
      <c r="U46" s="48"/>
      <c r="V46" s="50"/>
      <c r="W46" s="48"/>
      <c r="X46" s="48"/>
      <c r="Y46" s="48"/>
      <c r="Z46" s="49"/>
      <c r="AA46" s="50"/>
      <c r="AB46" s="48"/>
      <c r="AC46" s="48"/>
      <c r="AD46" s="48"/>
      <c r="AE46" s="48"/>
      <c r="AF46" s="50"/>
      <c r="AG46" s="48"/>
      <c r="AH46" s="48"/>
      <c r="AI46" s="48"/>
      <c r="AJ46" s="49"/>
      <c r="AK46" s="50"/>
      <c r="AL46" s="48"/>
      <c r="AM46" s="48"/>
      <c r="AN46" s="48"/>
      <c r="AO46" s="48"/>
      <c r="AP46" s="50"/>
      <c r="AQ46" s="48"/>
      <c r="AR46" s="48"/>
      <c r="AS46" s="48"/>
      <c r="AT46" s="49"/>
      <c r="AU46" s="93"/>
      <c r="AV46" s="55"/>
      <c r="AW46" s="48"/>
      <c r="AX46" s="48"/>
      <c r="AY46" s="48"/>
      <c r="AZ46" s="50"/>
      <c r="BA46" s="48"/>
      <c r="BB46" s="48"/>
      <c r="BC46" s="48"/>
      <c r="BD46" s="49"/>
      <c r="BE46" s="93"/>
    </row>
    <row r="47" spans="1:62" x14ac:dyDescent="0.25">
      <c r="A47" s="74" t="s">
        <v>58</v>
      </c>
      <c r="B47" s="43">
        <f t="shared" si="46"/>
        <v>76928.56</v>
      </c>
      <c r="C47" s="48"/>
      <c r="D47" s="48"/>
      <c r="E47" s="48"/>
      <c r="F47" s="49"/>
      <c r="G47" s="50"/>
      <c r="H47" s="48"/>
      <c r="I47" s="48"/>
      <c r="J47" s="48"/>
      <c r="K47" s="48"/>
      <c r="L47" s="50"/>
      <c r="M47" s="48"/>
      <c r="N47" s="48"/>
      <c r="O47" s="48"/>
      <c r="P47" s="49"/>
      <c r="Q47" s="50"/>
      <c r="R47" s="48"/>
      <c r="S47" s="48"/>
      <c r="T47" s="48"/>
      <c r="U47" s="48"/>
      <c r="V47" s="50"/>
      <c r="W47" s="48"/>
      <c r="X47" s="48"/>
      <c r="Y47" s="48"/>
      <c r="Z47" s="49"/>
      <c r="AA47" s="50"/>
      <c r="AB47" s="48"/>
      <c r="AC47" s="48"/>
      <c r="AD47" s="48"/>
      <c r="AE47" s="48"/>
      <c r="AF47" s="50"/>
      <c r="AG47" s="48"/>
      <c r="AH47" s="48">
        <v>77065.56</v>
      </c>
      <c r="AI47" s="48"/>
      <c r="AJ47" s="49"/>
      <c r="AK47" s="50"/>
      <c r="AL47" s="48"/>
      <c r="AM47" s="48"/>
      <c r="AN47" s="48"/>
      <c r="AO47" s="48"/>
      <c r="AP47" s="50"/>
      <c r="AQ47" s="48"/>
      <c r="AR47" s="48"/>
      <c r="AS47" s="48"/>
      <c r="AT47" s="49">
        <v>-137</v>
      </c>
      <c r="AU47" s="93"/>
      <c r="AV47" s="55"/>
      <c r="AW47" s="48"/>
      <c r="AX47" s="48"/>
      <c r="AY47" s="48"/>
      <c r="AZ47" s="50"/>
      <c r="BA47" s="48"/>
      <c r="BB47" s="48"/>
      <c r="BC47" s="48"/>
      <c r="BD47" s="49"/>
      <c r="BE47" s="93"/>
    </row>
    <row r="48" spans="1:62" x14ac:dyDescent="0.25">
      <c r="A48" s="74" t="s">
        <v>59</v>
      </c>
      <c r="B48" s="43">
        <f t="shared" si="46"/>
        <v>333495.68000000005</v>
      </c>
      <c r="C48" s="48"/>
      <c r="D48" s="48"/>
      <c r="E48" s="48"/>
      <c r="F48" s="49"/>
      <c r="G48" s="50"/>
      <c r="H48" s="48"/>
      <c r="I48" s="48"/>
      <c r="J48" s="48"/>
      <c r="K48" s="48"/>
      <c r="L48" s="50"/>
      <c r="M48" s="48"/>
      <c r="N48" s="48"/>
      <c r="O48" s="48"/>
      <c r="P48" s="49"/>
      <c r="Q48" s="50"/>
      <c r="R48" s="48"/>
      <c r="S48" s="48"/>
      <c r="T48" s="48"/>
      <c r="U48" s="48"/>
      <c r="V48" s="50"/>
      <c r="W48" s="48"/>
      <c r="X48" s="48"/>
      <c r="Y48" s="48"/>
      <c r="Z48" s="49"/>
      <c r="AA48" s="50"/>
      <c r="AB48" s="48"/>
      <c r="AC48" s="48"/>
      <c r="AD48" s="48"/>
      <c r="AE48" s="48"/>
      <c r="AF48" s="50"/>
      <c r="AG48" s="48"/>
      <c r="AH48" s="48"/>
      <c r="AI48" s="48"/>
      <c r="AJ48" s="49"/>
      <c r="AK48" s="50"/>
      <c r="AL48" s="48"/>
      <c r="AM48" s="48"/>
      <c r="AN48" s="48"/>
      <c r="AO48" s="48"/>
      <c r="AP48" s="50"/>
      <c r="AQ48" s="48"/>
      <c r="AR48" s="48">
        <v>28418.47</v>
      </c>
      <c r="AS48" s="48"/>
      <c r="AT48" s="49"/>
      <c r="AU48" s="93"/>
      <c r="AV48" s="55"/>
      <c r="AW48" s="48"/>
      <c r="AX48" s="48"/>
      <c r="AY48" s="48"/>
      <c r="AZ48" s="50"/>
      <c r="BA48" s="48"/>
      <c r="BB48" s="48">
        <v>305077.21000000002</v>
      </c>
      <c r="BC48" s="48"/>
      <c r="BD48" s="49"/>
      <c r="BE48" s="93"/>
    </row>
    <row r="49" spans="1:57" x14ac:dyDescent="0.25">
      <c r="A49" s="94" t="s">
        <v>60</v>
      </c>
      <c r="B49" s="43">
        <f t="shared" si="46"/>
        <v>4347670.88</v>
      </c>
      <c r="C49" s="48"/>
      <c r="D49" s="48"/>
      <c r="E49" s="48"/>
      <c r="F49" s="49"/>
      <c r="G49" s="50"/>
      <c r="H49" s="48"/>
      <c r="I49" s="48">
        <v>14847.47</v>
      </c>
      <c r="J49" s="48"/>
      <c r="K49" s="48"/>
      <c r="L49" s="50"/>
      <c r="M49" s="48"/>
      <c r="N49" s="48">
        <v>22833.47</v>
      </c>
      <c r="O49" s="48"/>
      <c r="P49" s="49">
        <v>-5390.45</v>
      </c>
      <c r="Q49" s="50"/>
      <c r="R49" s="48"/>
      <c r="S49" s="48">
        <v>11162.6</v>
      </c>
      <c r="T49" s="48"/>
      <c r="U49" s="48"/>
      <c r="V49" s="50"/>
      <c r="W49" s="48"/>
      <c r="X49" s="48">
        <v>57770.04</v>
      </c>
      <c r="Y49" s="48"/>
      <c r="Z49" s="49"/>
      <c r="AA49" s="50"/>
      <c r="AB49" s="48"/>
      <c r="AC49" s="48">
        <v>3568.4500000000003</v>
      </c>
      <c r="AD49" s="48"/>
      <c r="AE49" s="48"/>
      <c r="AF49" s="50"/>
      <c r="AG49" s="48"/>
      <c r="AH49" s="48">
        <v>1673651.08</v>
      </c>
      <c r="AI49" s="48"/>
      <c r="AJ49" s="49"/>
      <c r="AK49" s="50"/>
      <c r="AL49" s="48"/>
      <c r="AM49" s="48">
        <v>7492.25</v>
      </c>
      <c r="AN49" s="48"/>
      <c r="AO49" s="48"/>
      <c r="AP49" s="50"/>
      <c r="AQ49" s="48"/>
      <c r="AR49" s="48">
        <v>820932.08</v>
      </c>
      <c r="AS49" s="48"/>
      <c r="AT49" s="49"/>
      <c r="AU49" s="93"/>
      <c r="AV49" s="55"/>
      <c r="AW49" s="48">
        <v>39908.01</v>
      </c>
      <c r="AX49" s="48"/>
      <c r="AY49" s="48"/>
      <c r="AZ49" s="50"/>
      <c r="BA49" s="48"/>
      <c r="BB49" s="48">
        <v>1700895.88</v>
      </c>
      <c r="BC49" s="48"/>
      <c r="BD49" s="49"/>
      <c r="BE49" s="93"/>
    </row>
    <row r="50" spans="1:57" x14ac:dyDescent="0.25">
      <c r="A50" s="94" t="s">
        <v>61</v>
      </c>
      <c r="B50" s="43">
        <f t="shared" si="46"/>
        <v>5711.94</v>
      </c>
      <c r="C50" s="48"/>
      <c r="D50" s="48"/>
      <c r="E50" s="48"/>
      <c r="F50" s="49"/>
      <c r="G50" s="50"/>
      <c r="H50" s="48"/>
      <c r="I50" s="48"/>
      <c r="J50" s="48"/>
      <c r="K50" s="48"/>
      <c r="L50" s="50"/>
      <c r="M50" s="48"/>
      <c r="N50" s="48"/>
      <c r="O50" s="48"/>
      <c r="P50" s="49"/>
      <c r="Q50" s="50"/>
      <c r="R50" s="48"/>
      <c r="S50" s="48">
        <v>5461.94</v>
      </c>
      <c r="T50" s="48"/>
      <c r="U50" s="48"/>
      <c r="V50" s="50"/>
      <c r="W50" s="48"/>
      <c r="X50" s="48"/>
      <c r="Y50" s="48"/>
      <c r="Z50" s="49"/>
      <c r="AA50" s="50"/>
      <c r="AB50" s="48"/>
      <c r="AC50" s="48"/>
      <c r="AD50" s="48"/>
      <c r="AE50" s="48"/>
      <c r="AF50" s="50"/>
      <c r="AG50" s="48"/>
      <c r="AH50" s="48"/>
      <c r="AI50" s="48"/>
      <c r="AJ50" s="49"/>
      <c r="AK50" s="50"/>
      <c r="AL50" s="48"/>
      <c r="AM50" s="48"/>
      <c r="AN50" s="48"/>
      <c r="AO50" s="48"/>
      <c r="AP50" s="50"/>
      <c r="AQ50" s="48"/>
      <c r="AR50" s="48"/>
      <c r="AS50" s="48"/>
      <c r="AT50" s="49"/>
      <c r="AU50" s="93"/>
      <c r="AV50" s="55"/>
      <c r="AW50" s="48">
        <v>250</v>
      </c>
      <c r="AX50" s="48"/>
      <c r="AY50" s="48"/>
      <c r="AZ50" s="50"/>
      <c r="BA50" s="48"/>
      <c r="BB50" s="48"/>
      <c r="BC50" s="48"/>
      <c r="BD50" s="49"/>
      <c r="BE50" s="93"/>
    </row>
    <row r="51" spans="1:57" x14ac:dyDescent="0.25">
      <c r="A51" s="92" t="s">
        <v>62</v>
      </c>
      <c r="B51" s="43">
        <f t="shared" si="46"/>
        <v>1132336.8</v>
      </c>
      <c r="C51" s="48"/>
      <c r="D51" s="48"/>
      <c r="E51" s="48"/>
      <c r="F51" s="49"/>
      <c r="G51" s="50"/>
      <c r="H51" s="48"/>
      <c r="I51" s="48"/>
      <c r="J51" s="48"/>
      <c r="K51" s="48"/>
      <c r="L51" s="50"/>
      <c r="M51" s="48"/>
      <c r="N51" s="48"/>
      <c r="O51" s="48"/>
      <c r="P51" s="49"/>
      <c r="Q51" s="50"/>
      <c r="R51" s="48"/>
      <c r="S51" s="48"/>
      <c r="T51" s="48"/>
      <c r="U51" s="48"/>
      <c r="V51" s="50"/>
      <c r="W51" s="48"/>
      <c r="X51" s="48"/>
      <c r="Y51" s="48"/>
      <c r="Z51" s="49"/>
      <c r="AA51" s="50"/>
      <c r="AB51" s="48"/>
      <c r="AC51" s="48">
        <v>30503.65</v>
      </c>
      <c r="AD51" s="48"/>
      <c r="AE51" s="48"/>
      <c r="AF51" s="50"/>
      <c r="AG51" s="48"/>
      <c r="AH51" s="48"/>
      <c r="AI51" s="48"/>
      <c r="AJ51" s="49"/>
      <c r="AK51" s="50"/>
      <c r="AL51" s="48"/>
      <c r="AM51" s="48"/>
      <c r="AN51" s="48"/>
      <c r="AO51" s="48"/>
      <c r="AP51" s="50"/>
      <c r="AQ51" s="48"/>
      <c r="AR51" s="48">
        <v>23973.599999999999</v>
      </c>
      <c r="AS51" s="48"/>
      <c r="AT51" s="49"/>
      <c r="AU51" s="93"/>
      <c r="AV51" s="55"/>
      <c r="AW51" s="48">
        <v>162652.54999999999</v>
      </c>
      <c r="AX51" s="48"/>
      <c r="AY51" s="48"/>
      <c r="AZ51" s="50"/>
      <c r="BA51" s="48"/>
      <c r="BB51" s="48">
        <v>915207</v>
      </c>
      <c r="BC51" s="48"/>
      <c r="BD51" s="49"/>
      <c r="BE51" s="93"/>
    </row>
    <row r="52" spans="1:57" x14ac:dyDescent="0.25">
      <c r="A52" s="94" t="s">
        <v>63</v>
      </c>
      <c r="B52" s="43">
        <f t="shared" si="46"/>
        <v>-80932.91</v>
      </c>
      <c r="C52" s="48"/>
      <c r="D52" s="48"/>
      <c r="E52" s="48"/>
      <c r="F52" s="49">
        <v>-39949.39</v>
      </c>
      <c r="G52" s="50"/>
      <c r="H52" s="48"/>
      <c r="I52" s="48"/>
      <c r="J52" s="48"/>
      <c r="K52" s="48">
        <v>-23850.829999999998</v>
      </c>
      <c r="L52" s="50"/>
      <c r="M52" s="48"/>
      <c r="N52" s="48"/>
      <c r="O52" s="48"/>
      <c r="P52" s="49">
        <v>-5026.7700000000004</v>
      </c>
      <c r="Q52" s="50"/>
      <c r="R52" s="48"/>
      <c r="S52" s="48"/>
      <c r="T52" s="48"/>
      <c r="U52" s="48">
        <v>-782.43000000000006</v>
      </c>
      <c r="V52" s="50"/>
      <c r="W52" s="48"/>
      <c r="X52" s="48"/>
      <c r="Y52" s="48"/>
      <c r="Z52" s="49">
        <v>-4759.16</v>
      </c>
      <c r="AA52" s="50"/>
      <c r="AB52" s="48"/>
      <c r="AC52" s="48"/>
      <c r="AD52" s="48"/>
      <c r="AE52" s="48">
        <v>-284.21999999999997</v>
      </c>
      <c r="AF52" s="50"/>
      <c r="AG52" s="48"/>
      <c r="AH52" s="48"/>
      <c r="AI52" s="48"/>
      <c r="AJ52" s="49">
        <v>-3635.7</v>
      </c>
      <c r="AK52" s="50"/>
      <c r="AL52" s="48"/>
      <c r="AM52" s="48"/>
      <c r="AN52" s="48"/>
      <c r="AO52" s="48">
        <v>-2472.5699999999997</v>
      </c>
      <c r="AP52" s="50"/>
      <c r="AQ52" s="48"/>
      <c r="AR52" s="48"/>
      <c r="AS52" s="48"/>
      <c r="AT52" s="49">
        <v>-137</v>
      </c>
      <c r="AU52" s="93"/>
      <c r="AV52" s="55"/>
      <c r="AW52" s="48"/>
      <c r="AX52" s="48"/>
      <c r="AY52" s="48">
        <v>-4.08</v>
      </c>
      <c r="AZ52" s="50"/>
      <c r="BA52" s="48"/>
      <c r="BB52" s="48"/>
      <c r="BC52" s="48"/>
      <c r="BD52" s="49">
        <v>-30.76</v>
      </c>
      <c r="BE52" s="93"/>
    </row>
    <row r="53" spans="1:57" x14ac:dyDescent="0.25">
      <c r="A53" s="94" t="s">
        <v>64</v>
      </c>
      <c r="B53" s="43">
        <f t="shared" si="46"/>
        <v>3485.1099999999997</v>
      </c>
      <c r="C53" s="48"/>
      <c r="D53" s="48">
        <v>303.01</v>
      </c>
      <c r="E53" s="48"/>
      <c r="F53" s="49"/>
      <c r="G53" s="50"/>
      <c r="H53" s="48"/>
      <c r="I53" s="48">
        <v>302.43</v>
      </c>
      <c r="J53" s="48"/>
      <c r="K53" s="48"/>
      <c r="L53" s="50"/>
      <c r="M53" s="48"/>
      <c r="N53" s="48">
        <v>293.27999999999997</v>
      </c>
      <c r="O53" s="48"/>
      <c r="P53" s="49"/>
      <c r="Q53" s="50"/>
      <c r="R53" s="48"/>
      <c r="S53" s="48">
        <v>252.13</v>
      </c>
      <c r="T53" s="48"/>
      <c r="U53" s="48"/>
      <c r="V53" s="50"/>
      <c r="W53" s="48"/>
      <c r="X53" s="48">
        <v>278.41000000000003</v>
      </c>
      <c r="Y53" s="48"/>
      <c r="Z53" s="49"/>
      <c r="AA53" s="50"/>
      <c r="AB53" s="48"/>
      <c r="AC53" s="48">
        <v>255.46</v>
      </c>
      <c r="AD53" s="48"/>
      <c r="AE53" s="48"/>
      <c r="AF53" s="50"/>
      <c r="AG53" s="48"/>
      <c r="AH53" s="48">
        <v>392.28</v>
      </c>
      <c r="AI53" s="48"/>
      <c r="AJ53" s="49"/>
      <c r="AK53" s="50"/>
      <c r="AL53" s="48"/>
      <c r="AM53" s="48">
        <v>365.85</v>
      </c>
      <c r="AN53" s="48"/>
      <c r="AO53" s="48"/>
      <c r="AP53" s="50"/>
      <c r="AQ53" s="48"/>
      <c r="AR53" s="48">
        <v>364.29</v>
      </c>
      <c r="AS53" s="48"/>
      <c r="AT53" s="49"/>
      <c r="AU53" s="93"/>
      <c r="AV53" s="55"/>
      <c r="AW53" s="48">
        <v>335.97</v>
      </c>
      <c r="AX53" s="48"/>
      <c r="AY53" s="48"/>
      <c r="AZ53" s="50"/>
      <c r="BA53" s="48"/>
      <c r="BB53" s="48">
        <v>342</v>
      </c>
      <c r="BC53" s="48"/>
      <c r="BD53" s="49"/>
      <c r="BE53" s="93"/>
    </row>
    <row r="54" spans="1:57" x14ac:dyDescent="0.25">
      <c r="A54" s="74" t="s">
        <v>65</v>
      </c>
      <c r="B54" s="43">
        <f t="shared" si="46"/>
        <v>38003.9</v>
      </c>
      <c r="C54" s="48"/>
      <c r="D54" s="48"/>
      <c r="E54" s="48"/>
      <c r="F54" s="49"/>
      <c r="G54" s="50"/>
      <c r="H54" s="48"/>
      <c r="I54" s="48"/>
      <c r="J54" s="48"/>
      <c r="K54" s="48"/>
      <c r="L54" s="50"/>
      <c r="M54" s="48"/>
      <c r="N54" s="48"/>
      <c r="O54" s="48"/>
      <c r="P54" s="49"/>
      <c r="Q54" s="50"/>
      <c r="R54" s="48"/>
      <c r="S54" s="48">
        <v>2717.4</v>
      </c>
      <c r="T54" s="48"/>
      <c r="U54" s="48"/>
      <c r="V54" s="50"/>
      <c r="W54" s="48"/>
      <c r="X54" s="48"/>
      <c r="Y54" s="48"/>
      <c r="Z54" s="49"/>
      <c r="AA54" s="50"/>
      <c r="AB54" s="48"/>
      <c r="AC54" s="48"/>
      <c r="AD54" s="48"/>
      <c r="AE54" s="48"/>
      <c r="AF54" s="50"/>
      <c r="AG54" s="48"/>
      <c r="AH54" s="48">
        <v>2987.7</v>
      </c>
      <c r="AI54" s="48"/>
      <c r="AJ54" s="49"/>
      <c r="AK54" s="50"/>
      <c r="AL54" s="48"/>
      <c r="AM54" s="48"/>
      <c r="AN54" s="48"/>
      <c r="AO54" s="48"/>
      <c r="AP54" s="50"/>
      <c r="AQ54" s="48"/>
      <c r="AR54" s="48"/>
      <c r="AS54" s="48"/>
      <c r="AT54" s="49"/>
      <c r="AU54" s="93"/>
      <c r="AV54" s="55"/>
      <c r="AW54" s="48">
        <v>961.8</v>
      </c>
      <c r="AX54" s="48"/>
      <c r="AY54" s="48"/>
      <c r="AZ54" s="50"/>
      <c r="BA54" s="48"/>
      <c r="BB54" s="48">
        <v>31337</v>
      </c>
      <c r="BC54" s="48"/>
      <c r="BD54" s="49"/>
      <c r="BE54" s="93"/>
    </row>
    <row r="55" spans="1:57" x14ac:dyDescent="0.25">
      <c r="A55" s="74" t="s">
        <v>66</v>
      </c>
      <c r="B55" s="43">
        <f t="shared" si="46"/>
        <v>5408.87</v>
      </c>
      <c r="C55" s="48"/>
      <c r="D55" s="48"/>
      <c r="E55" s="48"/>
      <c r="F55" s="49"/>
      <c r="G55" s="50"/>
      <c r="H55" s="48"/>
      <c r="I55" s="48"/>
      <c r="J55" s="48"/>
      <c r="K55" s="48"/>
      <c r="L55" s="50"/>
      <c r="M55" s="48"/>
      <c r="N55" s="48">
        <v>4040.51</v>
      </c>
      <c r="O55" s="48"/>
      <c r="P55" s="49"/>
      <c r="Q55" s="50"/>
      <c r="R55" s="48"/>
      <c r="S55" s="48"/>
      <c r="T55" s="48"/>
      <c r="U55" s="48"/>
      <c r="V55" s="50"/>
      <c r="W55" s="48"/>
      <c r="X55" s="48"/>
      <c r="Y55" s="48"/>
      <c r="Z55" s="49"/>
      <c r="AA55" s="50"/>
      <c r="AB55" s="48"/>
      <c r="AC55" s="48">
        <v>525.45000000000005</v>
      </c>
      <c r="AD55" s="48"/>
      <c r="AE55" s="48"/>
      <c r="AF55" s="50"/>
      <c r="AG55" s="48"/>
      <c r="AH55" s="48">
        <v>842.91</v>
      </c>
      <c r="AI55" s="48"/>
      <c r="AJ55" s="49"/>
      <c r="AK55" s="50"/>
      <c r="AL55" s="48"/>
      <c r="AM55" s="48"/>
      <c r="AN55" s="48"/>
      <c r="AO55" s="48"/>
      <c r="AP55" s="50"/>
      <c r="AQ55" s="48"/>
      <c r="AR55" s="48"/>
      <c r="AS55" s="48"/>
      <c r="AT55" s="49"/>
      <c r="AU55" s="93"/>
      <c r="AV55" s="55"/>
      <c r="AW55" s="48"/>
      <c r="AX55" s="48"/>
      <c r="AY55" s="48"/>
      <c r="AZ55" s="50"/>
      <c r="BA55" s="48"/>
      <c r="BB55" s="48"/>
      <c r="BC55" s="48"/>
      <c r="BD55" s="49"/>
      <c r="BE55" s="93"/>
    </row>
    <row r="56" spans="1:57" ht="15.75" thickBot="1" x14ac:dyDescent="0.3">
      <c r="A56" s="74" t="s">
        <v>67</v>
      </c>
      <c r="B56" s="43">
        <f t="shared" si="46"/>
        <v>20641391.380000003</v>
      </c>
      <c r="C56" s="48"/>
      <c r="D56" s="48"/>
      <c r="E56" s="48"/>
      <c r="F56" s="49"/>
      <c r="G56" s="50"/>
      <c r="H56" s="48"/>
      <c r="I56" s="48"/>
      <c r="J56" s="48"/>
      <c r="K56" s="48"/>
      <c r="L56" s="50"/>
      <c r="M56" s="48"/>
      <c r="N56" s="48"/>
      <c r="O56" s="48"/>
      <c r="P56" s="49"/>
      <c r="Q56" s="50"/>
      <c r="R56" s="48"/>
      <c r="S56" s="48"/>
      <c r="T56" s="48"/>
      <c r="U56" s="48"/>
      <c r="V56" s="50"/>
      <c r="W56" s="48"/>
      <c r="X56" s="48">
        <v>7828734.1999999993</v>
      </c>
      <c r="Y56" s="48"/>
      <c r="Z56" s="49"/>
      <c r="AA56" s="93"/>
      <c r="AB56" s="48"/>
      <c r="AC56" s="48">
        <v>4244362.4800000004</v>
      </c>
      <c r="AD56" s="48"/>
      <c r="AE56" s="48"/>
      <c r="AF56" s="50"/>
      <c r="AG56" s="48"/>
      <c r="AH56" s="48">
        <v>67523.23000000001</v>
      </c>
      <c r="AI56" s="48"/>
      <c r="AJ56" s="49"/>
      <c r="AK56" s="93"/>
      <c r="AL56" s="48"/>
      <c r="AM56" s="48">
        <v>8469245.6100000013</v>
      </c>
      <c r="AN56" s="48"/>
      <c r="AO56" s="48"/>
      <c r="AP56" s="50"/>
      <c r="AQ56" s="48"/>
      <c r="AR56" s="48">
        <v>304</v>
      </c>
      <c r="AS56" s="48"/>
      <c r="AT56" s="49"/>
      <c r="AU56" s="93"/>
      <c r="AV56" s="95">
        <v>19449.149999999998</v>
      </c>
      <c r="AW56" s="48"/>
      <c r="AX56" s="48"/>
      <c r="AY56" s="48"/>
      <c r="AZ56" s="50"/>
      <c r="BA56" s="48"/>
      <c r="BB56" s="48">
        <v>11772.71</v>
      </c>
      <c r="BC56" s="48"/>
      <c r="BD56" s="49"/>
      <c r="BE56" s="93"/>
    </row>
    <row r="57" spans="1:57" ht="17.25" thickTop="1" thickBot="1" x14ac:dyDescent="0.3">
      <c r="A57" s="72" t="s">
        <v>68</v>
      </c>
      <c r="B57" s="96">
        <f>SUM(B45,B42,B25,B17,B14,B5)</f>
        <v>308855898.39999998</v>
      </c>
      <c r="C57" s="97">
        <f>SUM(C45,C42,C25,C17,C14,C5)</f>
        <v>78509912.120000005</v>
      </c>
      <c r="D57" s="98">
        <f>SUM(D45,D42,D25,D17,D14,D5)</f>
        <v>1116629.5599999998</v>
      </c>
      <c r="E57" s="98">
        <f>SUM(E45,E42,E25,E17,E14,E5)</f>
        <v>-191240.28999999998</v>
      </c>
      <c r="F57" s="99">
        <f>SUM(F45,F42,F25,F17,F14,F5)</f>
        <v>-88038.16</v>
      </c>
      <c r="G57" s="100"/>
      <c r="H57" s="101">
        <f>SUM(H45,H42,H25,H17,H14,H5)</f>
        <v>47194125.829999991</v>
      </c>
      <c r="I57" s="102">
        <f>SUM(I45,I42,I25,I17,I14,I5)</f>
        <v>1275517.08</v>
      </c>
      <c r="J57" s="102">
        <f>SUM(J45,J42,J25,J17,J14,J5)</f>
        <v>-43165.119999999995</v>
      </c>
      <c r="K57" s="103">
        <f>SUM(K45,K42,K25,K17,K14,K5)</f>
        <v>-39770.879999999997</v>
      </c>
      <c r="L57" s="100"/>
      <c r="M57" s="97">
        <f>SUM(M45,M42,M25,M17,M14,M5)</f>
        <v>18687338.70999999</v>
      </c>
      <c r="N57" s="98">
        <f>SUM(N45,N42,N25,N17,N14,N5)</f>
        <v>1404178.1800000002</v>
      </c>
      <c r="O57" s="98">
        <f>SUM(O45,O42,O25,O17,O14,O5)</f>
        <v>-59870.560000000005</v>
      </c>
      <c r="P57" s="99">
        <f>SUM(P45,P42,P25,P17,P14,P5)</f>
        <v>-21674.86</v>
      </c>
      <c r="Q57" s="100"/>
      <c r="R57" s="101">
        <f>SUM(R45,R42,R25,R17,R14,R5)</f>
        <v>16477332.630000003</v>
      </c>
      <c r="S57" s="102">
        <f>SUM(S45,S42,S25,S17,S14,S5)</f>
        <v>5247410.84</v>
      </c>
      <c r="T57" s="102">
        <f>SUM(T45,T42,T25,T17,T14,T5)</f>
        <v>-47318.160000000011</v>
      </c>
      <c r="U57" s="103">
        <f>SUM(U45,U42,U25,U17,U14,U5)</f>
        <v>-15659.200000000003</v>
      </c>
      <c r="V57" s="100"/>
      <c r="W57" s="97">
        <f>SUM(W45,W42,W25,W17,W14,W5)</f>
        <v>22913486.169999998</v>
      </c>
      <c r="X57" s="98">
        <f>SUM(X45,X42,X25,X17,X14,X5)</f>
        <v>15379661.000000002</v>
      </c>
      <c r="Y57" s="98">
        <f>SUM(Y45,Y42,Y25,Y17,Y14,Y5)</f>
        <v>-94216.91</v>
      </c>
      <c r="Z57" s="99">
        <f>SUM(Z45,Z42,Z25,Z17,Z14,Z5)</f>
        <v>-31526.57</v>
      </c>
      <c r="AA57" s="100"/>
      <c r="AB57" s="101">
        <f>SUM(AB45,AB42,AB25,AB17,AB14,AB5)</f>
        <v>11761387.110000001</v>
      </c>
      <c r="AC57" s="102">
        <f>SUM(AC45,AC42,AC25,AC17,AC14,AC5)</f>
        <v>8000620.9200000018</v>
      </c>
      <c r="AD57" s="102">
        <f>SUM(AD45,AD42,AD25,AD17,AD14,AD5)</f>
        <v>-100844.70000000001</v>
      </c>
      <c r="AE57" s="103">
        <f>SUM(AE45,AE42,AE25,AE17,AE14,AE5)</f>
        <v>-32226.959999999999</v>
      </c>
      <c r="AF57" s="100"/>
      <c r="AG57" s="97">
        <f>SUM(AG45,AG42,AG25,AG17,AG14,AG5)</f>
        <v>4080796.9000000004</v>
      </c>
      <c r="AH57" s="98">
        <f>SUM(AH45,AH42,AH25,AH17,AH14,AH5)</f>
        <v>2994441.31</v>
      </c>
      <c r="AI57" s="98">
        <f>SUM(AI45,AI42,AI25,AI17,AI14,AI5)</f>
        <v>-73183.789999999994</v>
      </c>
      <c r="AJ57" s="99">
        <f>SUM(AJ45,AJ42,AJ25,AJ17,AJ14,AJ5)</f>
        <v>-29276.850000000002</v>
      </c>
      <c r="AK57" s="100"/>
      <c r="AL57" s="101">
        <f>SUM(AL45,AL42,AL25,AL17,AL14,AL5)</f>
        <v>4441456.66</v>
      </c>
      <c r="AM57" s="102">
        <f>SUM(AM45,AM42,AM25,AM17,AM14,AM5)</f>
        <v>9859711.5900000017</v>
      </c>
      <c r="AN57" s="102">
        <f>SUM(AN45,AN42,AN25,AN17,AN14,AN5)</f>
        <v>-32535.880000000005</v>
      </c>
      <c r="AO57" s="103">
        <f>SUM(AO45,AO42,AO25,AO17,AO14,AO5)</f>
        <v>-10416.519999999999</v>
      </c>
      <c r="AP57" s="100"/>
      <c r="AQ57" s="97">
        <f>SUM(AQ45,AQ42,AQ25,AQ17,AQ14,AQ5)</f>
        <v>4724118.5600000005</v>
      </c>
      <c r="AR57" s="98">
        <f>SUM(AR45,AR42,AR25,AR17,AR14,AR5)</f>
        <v>2510746.17</v>
      </c>
      <c r="AS57" s="98">
        <f>SUM(AS45,AS42,AS25,AS17,AS14,AS5)</f>
        <v>-169285.12</v>
      </c>
      <c r="AT57" s="99">
        <f>SUM(AT45,AT42,AT25,AT17,AT14,AT5)</f>
        <v>-53151.409999999996</v>
      </c>
      <c r="AU57" s="100"/>
      <c r="AV57" s="104">
        <f>SUM(AV45,AV42,AV25,AV17,AV14,AV5)</f>
        <v>13211043.780000001</v>
      </c>
      <c r="AW57" s="102">
        <f>SUM(AW45,AW42,AW25,AW17,AW14,AW5)</f>
        <v>6585150.4799999995</v>
      </c>
      <c r="AX57" s="102">
        <f>SUM(AX45,AX42,AX25,AX17,AX14,AX5)</f>
        <v>-81787.489999999991</v>
      </c>
      <c r="AY57" s="103">
        <f>SUM(AY45,AY42,AY25,AY17,AY14,AY5)</f>
        <v>-116457.85</v>
      </c>
      <c r="AZ57" s="100"/>
      <c r="BA57" s="97">
        <f>SUM(BA45,BA42,BA25,BA17,BA14,BA5)</f>
        <v>23419674.109999999</v>
      </c>
      <c r="BB57" s="98">
        <f>SUM(BB45,BB42,BB25,BB17,BB14,BB5)</f>
        <v>10581354.98</v>
      </c>
      <c r="BC57" s="98">
        <f>SUM(BC45,BC42,BC25,BC17,BC14,BC5)</f>
        <v>-170947.64</v>
      </c>
      <c r="BD57" s="99">
        <f>SUM(BD45,BD42,BD25,BD17,BD14,BD5)</f>
        <v>-68437.930000000008</v>
      </c>
      <c r="BE57" s="100"/>
    </row>
    <row r="58" spans="1:57" x14ac:dyDescent="0.25">
      <c r="L58" s="63"/>
      <c r="Q58" s="63"/>
      <c r="R58" s="63"/>
      <c r="S58" s="63"/>
      <c r="T58" s="63"/>
      <c r="U58" s="63"/>
      <c r="V58" s="63"/>
      <c r="AA58" s="63"/>
      <c r="AK58" s="63"/>
    </row>
    <row r="59" spans="1:57" x14ac:dyDescent="0.25">
      <c r="L59" s="63"/>
      <c r="Q59" s="63"/>
      <c r="R59" s="63"/>
      <c r="S59" s="63"/>
      <c r="T59" s="63"/>
      <c r="U59" s="63"/>
      <c r="V59" s="63"/>
      <c r="AA59" s="63"/>
      <c r="AK59" s="63"/>
    </row>
    <row r="60" spans="1:57" x14ac:dyDescent="0.25">
      <c r="I60" s="53"/>
      <c r="L60" s="63"/>
      <c r="P60" s="53"/>
      <c r="Q60" s="63"/>
      <c r="R60" s="63"/>
      <c r="S60" s="63"/>
      <c r="T60" s="63"/>
      <c r="U60" s="63"/>
      <c r="V60" s="63"/>
      <c r="AA60" s="63"/>
      <c r="AB60" s="53"/>
      <c r="AC60" s="53"/>
      <c r="AD60" s="53"/>
      <c r="AE60" s="53"/>
      <c r="AK60" s="63"/>
      <c r="AL60" s="53"/>
      <c r="AM60" s="53"/>
      <c r="AN60" s="53"/>
      <c r="AO60" s="53"/>
      <c r="AV60" s="53"/>
      <c r="AW60" s="53"/>
      <c r="AX60" s="53"/>
      <c r="AY60" s="53"/>
    </row>
    <row r="61" spans="1:57" x14ac:dyDescent="0.25">
      <c r="K61" s="53"/>
      <c r="L61" s="63"/>
      <c r="Q61" s="63"/>
      <c r="R61" s="63"/>
      <c r="S61" s="63"/>
      <c r="T61" s="63"/>
      <c r="U61" s="63"/>
      <c r="V61" s="63"/>
      <c r="AA61" s="63"/>
      <c r="AB61" s="53"/>
      <c r="AK61" s="63"/>
    </row>
    <row r="62" spans="1:57" x14ac:dyDescent="0.25">
      <c r="B62" s="53"/>
      <c r="L62" s="63"/>
      <c r="N62" s="53"/>
      <c r="Q62" s="63"/>
      <c r="R62" s="63"/>
      <c r="S62" s="63"/>
      <c r="T62" s="63"/>
      <c r="U62" s="63"/>
      <c r="V62" s="63"/>
      <c r="AA62" s="63"/>
      <c r="AK62" s="63"/>
      <c r="AQ62" s="53"/>
      <c r="AV62" s="53"/>
      <c r="BA62" s="53"/>
    </row>
    <row r="63" spans="1:57" x14ac:dyDescent="0.25">
      <c r="B63" s="53"/>
      <c r="D63" s="53"/>
      <c r="I63" s="53"/>
      <c r="J63" s="53"/>
      <c r="L63" s="63"/>
      <c r="Q63" s="63"/>
      <c r="R63" s="63"/>
      <c r="S63" s="63"/>
      <c r="T63" s="63"/>
      <c r="U63" s="63"/>
      <c r="V63" s="63"/>
      <c r="AA63" s="63"/>
      <c r="AC63" s="53"/>
      <c r="AK63" s="63"/>
      <c r="AM63" s="53"/>
      <c r="AW63" s="53"/>
    </row>
    <row r="64" spans="1:57" x14ac:dyDescent="0.25">
      <c r="B64" s="53"/>
      <c r="K64" s="53"/>
      <c r="L64" s="63"/>
      <c r="N64" s="53"/>
      <c r="Q64" s="63"/>
      <c r="R64" s="63"/>
      <c r="S64" s="63"/>
      <c r="T64" s="63"/>
      <c r="U64" s="63"/>
      <c r="V64" s="63"/>
      <c r="AA64" s="63"/>
      <c r="AK64" s="63"/>
      <c r="AQ64" s="53"/>
      <c r="AV64" s="53"/>
      <c r="BA64" s="53"/>
    </row>
    <row r="65" spans="2:53" x14ac:dyDescent="0.25">
      <c r="L65" s="63"/>
      <c r="Q65" s="63"/>
      <c r="R65" s="63"/>
      <c r="S65" s="63"/>
      <c r="T65" s="63"/>
      <c r="U65" s="63"/>
      <c r="V65" s="63"/>
      <c r="AA65" s="63"/>
      <c r="AB65" s="53"/>
      <c r="AK65" s="63"/>
      <c r="AQ65" s="53"/>
      <c r="AR65" s="53"/>
      <c r="BA65" s="53"/>
    </row>
    <row r="66" spans="2:53" x14ac:dyDescent="0.25">
      <c r="B66" s="53"/>
      <c r="D66" s="53"/>
      <c r="L66" s="63"/>
      <c r="Q66" s="63"/>
      <c r="R66" s="63"/>
      <c r="S66" s="63"/>
      <c r="T66" s="63"/>
      <c r="U66" s="63"/>
      <c r="V66" s="63"/>
      <c r="AA66" s="63"/>
      <c r="AK66" s="63"/>
      <c r="AM66" s="53"/>
      <c r="AW66" s="53"/>
    </row>
    <row r="67" spans="2:53" x14ac:dyDescent="0.25">
      <c r="B67" s="53"/>
      <c r="AN67" s="53"/>
      <c r="AO67" s="53"/>
      <c r="AX67" s="53"/>
      <c r="AY67" s="53"/>
    </row>
    <row r="68" spans="2:53" x14ac:dyDescent="0.25">
      <c r="H68" s="53"/>
      <c r="K68" s="53"/>
      <c r="AL68" s="53"/>
      <c r="AV68" s="53"/>
    </row>
    <row r="69" spans="2:53" x14ac:dyDescent="0.25">
      <c r="H69" s="53"/>
      <c r="AR69" s="53"/>
    </row>
  </sheetData>
  <mergeCells count="35">
    <mergeCell ref="BC3:BD3"/>
    <mergeCell ref="AN3:AO3"/>
    <mergeCell ref="AQ3:AR3"/>
    <mergeCell ref="AS3:AT3"/>
    <mergeCell ref="AV3:AW3"/>
    <mergeCell ref="AX3:AY3"/>
    <mergeCell ref="BA3:BB3"/>
    <mergeCell ref="Y3:Z3"/>
    <mergeCell ref="AB3:AC3"/>
    <mergeCell ref="AD3:AE3"/>
    <mergeCell ref="AG3:AH3"/>
    <mergeCell ref="AI3:AJ3"/>
    <mergeCell ref="AL3:AM3"/>
    <mergeCell ref="J3:K3"/>
    <mergeCell ref="M3:N3"/>
    <mergeCell ref="O3:P3"/>
    <mergeCell ref="R3:S3"/>
    <mergeCell ref="T3:U3"/>
    <mergeCell ref="W3:X3"/>
    <mergeCell ref="AB2:AE2"/>
    <mergeCell ref="AG2:AJ2"/>
    <mergeCell ref="AL2:AO2"/>
    <mergeCell ref="AQ2:AT2"/>
    <mergeCell ref="AV2:AY2"/>
    <mergeCell ref="BA2:BD2"/>
    <mergeCell ref="A2:A3"/>
    <mergeCell ref="C2:F2"/>
    <mergeCell ref="H2:K2"/>
    <mergeCell ref="M2:P2"/>
    <mergeCell ref="R2:U2"/>
    <mergeCell ref="W2:Z2"/>
    <mergeCell ref="B3:B4"/>
    <mergeCell ref="C3:D3"/>
    <mergeCell ref="E3:F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Kolarič Tanja</dc:creator>
  <cp:lastModifiedBy>Kolarič Tanja</cp:lastModifiedBy>
  <dcterms:created xsi:type="dcterms:W3CDTF">2021-12-14T07:31:47Z</dcterms:created>
  <dcterms:modified xsi:type="dcterms:W3CDTF">2021-12-14T07:43:40Z</dcterms:modified>
</cp:coreProperties>
</file>