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SZ\OEUOJ\PR\AKTUALNI PODATKI POSLOVANJA\IZPLAČILA\2021\"/>
    </mc:Choice>
  </mc:AlternateContent>
  <bookViews>
    <workbookView xWindow="0" yWindow="0" windowWidth="25200" windowHeight="11988"/>
  </bookViews>
  <sheets>
    <sheet name="TABE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7" i="1"/>
  <c r="B56" i="1"/>
  <c r="B55" i="1"/>
  <c r="B54" i="1"/>
  <c r="B53" i="1"/>
  <c r="B52" i="1"/>
  <c r="B51" i="1"/>
  <c r="B50" i="1"/>
  <c r="B49" i="1"/>
  <c r="B48" i="1"/>
  <c r="B47" i="1" s="1"/>
  <c r="Z47" i="1"/>
  <c r="Z59" i="1" s="1"/>
  <c r="Y47" i="1"/>
  <c r="Y59" i="1" s="1"/>
  <c r="X47" i="1"/>
  <c r="X59" i="1" s="1"/>
  <c r="W47" i="1"/>
  <c r="W59" i="1" s="1"/>
  <c r="U47" i="1"/>
  <c r="U59" i="1" s="1"/>
  <c r="T47" i="1"/>
  <c r="T59" i="1" s="1"/>
  <c r="S47" i="1"/>
  <c r="S59" i="1" s="1"/>
  <c r="R47" i="1"/>
  <c r="R59" i="1" s="1"/>
  <c r="P47" i="1"/>
  <c r="P59" i="1" s="1"/>
  <c r="O47" i="1"/>
  <c r="O59" i="1" s="1"/>
  <c r="N47" i="1"/>
  <c r="N59" i="1" s="1"/>
  <c r="M47" i="1"/>
  <c r="M59" i="1" s="1"/>
  <c r="K47" i="1"/>
  <c r="K59" i="1" s="1"/>
  <c r="J47" i="1"/>
  <c r="J59" i="1" s="1"/>
  <c r="I47" i="1"/>
  <c r="I59" i="1" s="1"/>
  <c r="H47" i="1"/>
  <c r="H59" i="1" s="1"/>
  <c r="F47" i="1"/>
  <c r="F59" i="1" s="1"/>
  <c r="E47" i="1"/>
  <c r="E59" i="1" s="1"/>
  <c r="D47" i="1"/>
  <c r="D59" i="1" s="1"/>
  <c r="C47" i="1"/>
  <c r="C59" i="1" s="1"/>
  <c r="B46" i="1"/>
  <c r="B45" i="1"/>
  <c r="Z44" i="1"/>
  <c r="Y44" i="1"/>
  <c r="X44" i="1"/>
  <c r="W44" i="1"/>
  <c r="U44" i="1"/>
  <c r="T44" i="1"/>
  <c r="S44" i="1"/>
  <c r="R44" i="1"/>
  <c r="P44" i="1"/>
  <c r="O44" i="1"/>
  <c r="N44" i="1"/>
  <c r="M44" i="1"/>
  <c r="K44" i="1"/>
  <c r="J44" i="1"/>
  <c r="I44" i="1"/>
  <c r="H44" i="1"/>
  <c r="F44" i="1"/>
  <c r="E44" i="1"/>
  <c r="D44" i="1"/>
  <c r="C44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6" i="1" s="1"/>
  <c r="B27" i="1"/>
  <c r="Z26" i="1"/>
  <c r="Y26" i="1"/>
  <c r="X26" i="1"/>
  <c r="W26" i="1"/>
  <c r="U26" i="1"/>
  <c r="T26" i="1"/>
  <c r="S26" i="1"/>
  <c r="R26" i="1"/>
  <c r="P26" i="1"/>
  <c r="O26" i="1"/>
  <c r="N26" i="1"/>
  <c r="M26" i="1"/>
  <c r="K26" i="1"/>
  <c r="J26" i="1"/>
  <c r="I26" i="1"/>
  <c r="H26" i="1"/>
  <c r="F26" i="1"/>
  <c r="E26" i="1"/>
  <c r="D26" i="1"/>
  <c r="C26" i="1"/>
  <c r="B25" i="1"/>
  <c r="B24" i="1"/>
  <c r="B23" i="1"/>
  <c r="B22" i="1"/>
  <c r="B21" i="1"/>
  <c r="B20" i="1"/>
  <c r="B19" i="1"/>
  <c r="B18" i="1"/>
  <c r="B17" i="1"/>
  <c r="B16" i="1"/>
  <c r="B15" i="1" s="1"/>
  <c r="Z15" i="1"/>
  <c r="Y15" i="1"/>
  <c r="X15" i="1"/>
  <c r="W15" i="1"/>
  <c r="U15" i="1"/>
  <c r="T15" i="1"/>
  <c r="S15" i="1"/>
  <c r="R15" i="1"/>
  <c r="P15" i="1"/>
  <c r="O15" i="1"/>
  <c r="N15" i="1"/>
  <c r="M15" i="1"/>
  <c r="K15" i="1"/>
  <c r="J15" i="1"/>
  <c r="I15" i="1"/>
  <c r="H15" i="1"/>
  <c r="F15" i="1"/>
  <c r="E15" i="1"/>
  <c r="D15" i="1"/>
  <c r="C15" i="1"/>
  <c r="B14" i="1"/>
  <c r="B13" i="1"/>
  <c r="Z12" i="1"/>
  <c r="Y12" i="1"/>
  <c r="X12" i="1"/>
  <c r="W12" i="1"/>
  <c r="U12" i="1"/>
  <c r="T12" i="1"/>
  <c r="S12" i="1"/>
  <c r="R12" i="1"/>
  <c r="P12" i="1"/>
  <c r="O12" i="1"/>
  <c r="N12" i="1"/>
  <c r="M12" i="1"/>
  <c r="K12" i="1"/>
  <c r="J12" i="1"/>
  <c r="I12" i="1"/>
  <c r="H12" i="1"/>
  <c r="F12" i="1"/>
  <c r="E12" i="1"/>
  <c r="D12" i="1"/>
  <c r="C12" i="1"/>
  <c r="B12" i="1"/>
  <c r="B11" i="1"/>
  <c r="B10" i="1"/>
  <c r="B9" i="1"/>
  <c r="B8" i="1"/>
  <c r="B5" i="1" s="1"/>
  <c r="B7" i="1"/>
  <c r="B6" i="1"/>
  <c r="Z5" i="1"/>
  <c r="Y5" i="1"/>
  <c r="X5" i="1"/>
  <c r="W5" i="1"/>
  <c r="U5" i="1"/>
  <c r="T5" i="1"/>
  <c r="S5" i="1"/>
  <c r="R5" i="1"/>
  <c r="P5" i="1"/>
  <c r="O5" i="1"/>
  <c r="N5" i="1"/>
  <c r="M5" i="1"/>
  <c r="K5" i="1"/>
  <c r="J5" i="1"/>
  <c r="I5" i="1"/>
  <c r="H5" i="1"/>
  <c r="F5" i="1"/>
  <c r="E5" i="1"/>
  <c r="D5" i="1"/>
  <c r="C5" i="1"/>
  <c r="B59" i="1" l="1"/>
</calcChain>
</file>

<file path=xl/sharedStrings.xml><?xml version="1.0" encoding="utf-8"?>
<sst xmlns="http://schemas.openxmlformats.org/spreadsheetml/2006/main" count="92" uniqueCount="65">
  <si>
    <t>UKREPI PO SKLADIH</t>
  </si>
  <si>
    <t>JANUAR</t>
  </si>
  <si>
    <t>FEBRUAR</t>
  </si>
  <si>
    <t>MAREC</t>
  </si>
  <si>
    <t>APRIL</t>
  </si>
  <si>
    <t>MAJ</t>
  </si>
  <si>
    <t>Skupna vsota v koledarskem letu 2021</t>
  </si>
  <si>
    <t>PLAČILA</t>
  </si>
  <si>
    <t>VRAČILA</t>
  </si>
  <si>
    <t>EU</t>
  </si>
  <si>
    <t>SLO</t>
  </si>
  <si>
    <t>EKJS</t>
  </si>
  <si>
    <t>Neposredna plačila</t>
  </si>
  <si>
    <t>Čebelarstvo</t>
  </si>
  <si>
    <t>PROMOCIJA</t>
  </si>
  <si>
    <t>ŠOLSKA SHEMA</t>
  </si>
  <si>
    <t>Vinarstvo</t>
  </si>
  <si>
    <t>Zunanja trgovina</t>
  </si>
  <si>
    <t>EKSRP; PRP04-06</t>
  </si>
  <si>
    <t>OMD</t>
  </si>
  <si>
    <t>SKOP</t>
  </si>
  <si>
    <t>EKSRP; PRP07-13</t>
  </si>
  <si>
    <t>112 - Mladi kmetje</t>
  </si>
  <si>
    <t>121- Naložbe v kmet.gospodarstva</t>
  </si>
  <si>
    <t>122 - Gozdarstvo</t>
  </si>
  <si>
    <t>123 - Dodajanje vrednosti kmet. in gozd. proizvodom</t>
  </si>
  <si>
    <t>132 - Sodelovanje kmetov v shemah kakovosti hrane</t>
  </si>
  <si>
    <t>311 - Diverzifikacija v nekmet.dejavnosti</t>
  </si>
  <si>
    <t>312 - Ustanavljanje in razvoj podjetij</t>
  </si>
  <si>
    <t>142 - Skupine proizvajalcev</t>
  </si>
  <si>
    <t>KOP</t>
  </si>
  <si>
    <t>EKSRP; PRP14-20</t>
  </si>
  <si>
    <t>DŽ - Dobrobit živali</t>
  </si>
  <si>
    <t>EK - Ekološko kmetovanje</t>
  </si>
  <si>
    <t>KOPOP - Kmetijsko-okoljsko-podnebna plačila</t>
  </si>
  <si>
    <t>OMD - Plačila območjem z naravnimi ali drugimi posebnimi omejitvami</t>
  </si>
  <si>
    <t>M01 - Prenos znanja in dejavnosti informiranja</t>
  </si>
  <si>
    <t>M02 - Službe za svetovanje</t>
  </si>
  <si>
    <t>M03 - Sheme kakovosti za kmet. proizvode in živila</t>
  </si>
  <si>
    <t>M04 - Naložbe, ki zadevajo predelavo ali trženje kmetij. proizvodov</t>
  </si>
  <si>
    <t xml:space="preserve">M06 - Razvoj kmetij in podjetij </t>
  </si>
  <si>
    <t>M07 - Osnovne storitve in obnova vasi na podeželjskih območjih</t>
  </si>
  <si>
    <t>M08 - Naložbe v razvoj gozdnih območij in izboljšanje sposobnosti gozdov</t>
  </si>
  <si>
    <t>M09 - Ustanavljanje skupin in organizacij proizvajalcev v kmet. in gozd.sektorju</t>
  </si>
  <si>
    <t>M16 - Sodelovanje</t>
  </si>
  <si>
    <t>M19 - Podpora za izvajanje lokalnega razvoja, ki ga vodi skupnost (CLLD)</t>
  </si>
  <si>
    <t>M20 - Tehnična pomoč</t>
  </si>
  <si>
    <t>M21-Izjemna začasna podpora kmetom ter MSP zaradi COVID-19</t>
  </si>
  <si>
    <t>Zgodnje upokojevanje</t>
  </si>
  <si>
    <t>ESRP</t>
  </si>
  <si>
    <t>RIBIŠTVO</t>
  </si>
  <si>
    <t>RIBIŠTVO - Tehnična pomoč</t>
  </si>
  <si>
    <t>OSTALO-NACIONALNI UKREPI</t>
  </si>
  <si>
    <t>Naravne nesreče</t>
  </si>
  <si>
    <t>Tradicionalni SLO zajtrk</t>
  </si>
  <si>
    <t>Društva</t>
  </si>
  <si>
    <t>Zavarovalne premije</t>
  </si>
  <si>
    <t>Komasacije</t>
  </si>
  <si>
    <t>Deminimis</t>
  </si>
  <si>
    <t>Prispevek za promocijo sadja</t>
  </si>
  <si>
    <t>Pozeba</t>
  </si>
  <si>
    <t>Odpravljanje zaraščanja na kmetijskih površinah</t>
  </si>
  <si>
    <t>Suša, Toča</t>
  </si>
  <si>
    <t>Ukrepi COVID</t>
  </si>
  <si>
    <t>Skupna 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</si>
</sst>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CF7AD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2D7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ED6"/>
        <bgColor indexed="64"/>
      </patternFill>
    </fill>
    <fill>
      <patternFill patternType="solid">
        <fgColor rgb="FFECD9F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/>
    <xf numFmtId="3" fontId="2" fillId="2" borderId="2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/>
    <xf numFmtId="3" fontId="1" fillId="2" borderId="11" xfId="0" applyNumberFormat="1" applyFont="1" applyFill="1" applyBorder="1" applyAlignment="1">
      <alignment horizontal="right"/>
    </xf>
    <xf numFmtId="3" fontId="4" fillId="3" borderId="13" xfId="0" applyNumberFormat="1" applyFont="1" applyFill="1" applyBorder="1"/>
    <xf numFmtId="3" fontId="4" fillId="3" borderId="10" xfId="0" applyNumberFormat="1" applyFont="1" applyFill="1" applyBorder="1"/>
    <xf numFmtId="3" fontId="4" fillId="4" borderId="9" xfId="0" applyNumberFormat="1" applyFont="1" applyFill="1" applyBorder="1"/>
    <xf numFmtId="3" fontId="4" fillId="5" borderId="13" xfId="0" applyNumberFormat="1" applyFont="1" applyFill="1" applyBorder="1"/>
    <xf numFmtId="3" fontId="4" fillId="5" borderId="10" xfId="0" applyNumberFormat="1" applyFont="1" applyFill="1" applyBorder="1"/>
    <xf numFmtId="3" fontId="4" fillId="5" borderId="14" xfId="0" applyNumberFormat="1" applyFont="1" applyFill="1" applyBorder="1"/>
    <xf numFmtId="0" fontId="0" fillId="6" borderId="15" xfId="0" applyFont="1" applyFill="1" applyBorder="1" applyAlignment="1"/>
    <xf numFmtId="3" fontId="1" fillId="6" borderId="16" xfId="0" applyNumberFormat="1" applyFont="1" applyFill="1" applyBorder="1" applyAlignment="1">
      <alignment horizontal="right"/>
    </xf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4" borderId="9" xfId="0" applyNumberFormat="1" applyFill="1" applyBorder="1"/>
    <xf numFmtId="0" fontId="0" fillId="6" borderId="19" xfId="0" applyFont="1" applyFill="1" applyBorder="1" applyAlignment="1"/>
    <xf numFmtId="3" fontId="3" fillId="2" borderId="8" xfId="0" applyNumberFormat="1" applyFont="1" applyFill="1" applyBorder="1" applyAlignment="1">
      <alignment horizontal="left" vertical="center" wrapText="1"/>
    </xf>
    <xf numFmtId="3" fontId="1" fillId="2" borderId="20" xfId="0" applyNumberFormat="1" applyFont="1" applyFill="1" applyBorder="1" applyAlignment="1">
      <alignment horizontal="right"/>
    </xf>
    <xf numFmtId="3" fontId="4" fillId="3" borderId="3" xfId="0" applyNumberFormat="1" applyFont="1" applyFill="1" applyBorder="1"/>
    <xf numFmtId="3" fontId="4" fillId="3" borderId="8" xfId="0" applyNumberFormat="1" applyFont="1" applyFill="1" applyBorder="1"/>
    <xf numFmtId="3" fontId="4" fillId="5" borderId="3" xfId="0" applyNumberFormat="1" applyFont="1" applyFill="1" applyBorder="1"/>
    <xf numFmtId="3" fontId="4" fillId="5" borderId="8" xfId="0" applyNumberFormat="1" applyFont="1" applyFill="1" applyBorder="1"/>
    <xf numFmtId="3" fontId="4" fillId="5" borderId="12" xfId="0" applyNumberFormat="1" applyFont="1" applyFill="1" applyBorder="1"/>
    <xf numFmtId="3" fontId="2" fillId="2" borderId="20" xfId="0" applyNumberFormat="1" applyFont="1" applyFill="1" applyBorder="1" applyAlignment="1">
      <alignment horizontal="right" vertical="center" wrapText="1"/>
    </xf>
    <xf numFmtId="3" fontId="0" fillId="6" borderId="21" xfId="0" applyNumberFormat="1" applyFill="1" applyBorder="1" applyAlignment="1"/>
    <xf numFmtId="0" fontId="0" fillId="6" borderId="22" xfId="0" applyFill="1" applyBorder="1" applyAlignment="1"/>
    <xf numFmtId="3" fontId="0" fillId="6" borderId="22" xfId="0" applyNumberFormat="1" applyFill="1" applyBorder="1" applyAlignment="1"/>
    <xf numFmtId="3" fontId="0" fillId="6" borderId="21" xfId="0" applyNumberFormat="1" applyFill="1" applyBorder="1" applyAlignment="1">
      <alignment horizontal="left"/>
    </xf>
    <xf numFmtId="3" fontId="4" fillId="3" borderId="23" xfId="0" applyNumberFormat="1" applyFont="1" applyFill="1" applyBorder="1"/>
    <xf numFmtId="3" fontId="4" fillId="3" borderId="1" xfId="0" applyNumberFormat="1" applyFont="1" applyFill="1" applyBorder="1"/>
    <xf numFmtId="3" fontId="4" fillId="5" borderId="23" xfId="0" applyNumberFormat="1" applyFont="1" applyFill="1" applyBorder="1"/>
    <xf numFmtId="3" fontId="4" fillId="5" borderId="1" xfId="0" applyNumberFormat="1" applyFont="1" applyFill="1" applyBorder="1"/>
    <xf numFmtId="3" fontId="4" fillId="5" borderId="4" xfId="0" applyNumberFormat="1" applyFon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28" xfId="0" applyNumberFormat="1" applyFill="1" applyBorder="1"/>
    <xf numFmtId="3" fontId="0" fillId="0" borderId="29" xfId="0" applyNumberFormat="1" applyFill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3" fontId="0" fillId="0" borderId="32" xfId="0" applyNumberFormat="1" applyFill="1" applyBorder="1"/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6" borderId="36" xfId="0" applyNumberFormat="1" applyFill="1" applyBorder="1" applyAlignment="1"/>
    <xf numFmtId="3" fontId="0" fillId="4" borderId="6" xfId="0" applyNumberFormat="1" applyFill="1" applyBorder="1"/>
    <xf numFmtId="3" fontId="5" fillId="2" borderId="37" xfId="0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horizontal="right" vertical="center" wrapText="1"/>
    </xf>
    <xf numFmtId="3" fontId="2" fillId="3" borderId="39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5" borderId="38" xfId="0" applyNumberFormat="1" applyFont="1" applyFill="1" applyBorder="1" applyAlignment="1">
      <alignment horizontal="right" vertical="center" wrapText="1"/>
    </xf>
    <xf numFmtId="3" fontId="2" fillId="5" borderId="39" xfId="0" applyNumberFormat="1" applyFont="1" applyFill="1" applyBorder="1" applyAlignment="1">
      <alignment horizontal="right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3" fontId="0" fillId="0" borderId="0" xfId="0" applyNumberFormat="1"/>
    <xf numFmtId="3" fontId="2" fillId="3" borderId="8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workbookViewId="0">
      <selection activeCell="D73" sqref="D73"/>
    </sheetView>
  </sheetViews>
  <sheetFormatPr defaultRowHeight="14.4" x14ac:dyDescent="0.3"/>
  <cols>
    <col min="1" max="1" width="50.44140625" customWidth="1"/>
    <col min="2" max="2" width="15" customWidth="1"/>
    <col min="3" max="3" width="11.33203125" customWidth="1"/>
    <col min="4" max="4" width="10.109375" customWidth="1"/>
    <col min="5" max="5" width="9.109375" customWidth="1"/>
    <col min="6" max="6" width="8" customWidth="1"/>
    <col min="7" max="7" width="0.6640625" style="1" customWidth="1"/>
    <col min="8" max="8" width="11.33203125" customWidth="1"/>
    <col min="9" max="9" width="10.109375" customWidth="1"/>
    <col min="10" max="10" width="9.109375" customWidth="1"/>
    <col min="11" max="11" width="8" customWidth="1"/>
    <col min="12" max="12" width="0.6640625" customWidth="1"/>
    <col min="13" max="13" width="11.33203125" customWidth="1"/>
    <col min="14" max="14" width="10.109375" customWidth="1"/>
    <col min="15" max="16" width="8" customWidth="1"/>
    <col min="17" max="17" width="0.6640625" customWidth="1"/>
    <col min="18" max="18" width="11.33203125" customWidth="1"/>
    <col min="19" max="19" width="10.109375" customWidth="1"/>
    <col min="20" max="21" width="8" customWidth="1"/>
    <col min="22" max="22" width="0.6640625" customWidth="1"/>
    <col min="23" max="23" width="12" bestFit="1" customWidth="1"/>
    <col min="24" max="24" width="11.33203125" bestFit="1" customWidth="1"/>
    <col min="27" max="27" width="0.6640625" customWidth="1"/>
    <col min="31" max="31" width="10.109375" bestFit="1" customWidth="1"/>
    <col min="32" max="33" width="11.6640625" bestFit="1" customWidth="1"/>
    <col min="34" max="36" width="9.33203125" bestFit="1" customWidth="1"/>
    <col min="37" max="37" width="11.6640625" bestFit="1" customWidth="1"/>
  </cols>
  <sheetData>
    <row r="1" spans="1:27" ht="15" thickBot="1" x14ac:dyDescent="0.35"/>
    <row r="2" spans="1:27" ht="16.2" thickBot="1" x14ac:dyDescent="0.35">
      <c r="A2" s="74" t="s">
        <v>0</v>
      </c>
      <c r="B2" s="2"/>
      <c r="C2" s="76" t="s">
        <v>1</v>
      </c>
      <c r="D2" s="76"/>
      <c r="E2" s="76"/>
      <c r="F2" s="76"/>
      <c r="G2" s="3"/>
      <c r="H2" s="77" t="s">
        <v>2</v>
      </c>
      <c r="I2" s="77"/>
      <c r="J2" s="77"/>
      <c r="K2" s="78"/>
      <c r="L2" s="3"/>
      <c r="M2" s="76" t="s">
        <v>3</v>
      </c>
      <c r="N2" s="76"/>
      <c r="O2" s="76"/>
      <c r="P2" s="76"/>
      <c r="Q2" s="3"/>
      <c r="R2" s="77" t="s">
        <v>4</v>
      </c>
      <c r="S2" s="77"/>
      <c r="T2" s="77"/>
      <c r="U2" s="78"/>
      <c r="V2" s="3"/>
      <c r="W2" s="76" t="s">
        <v>5</v>
      </c>
      <c r="X2" s="76"/>
      <c r="Y2" s="76"/>
      <c r="Z2" s="76"/>
      <c r="AA2" s="3"/>
    </row>
    <row r="3" spans="1:27" ht="16.2" thickBot="1" x14ac:dyDescent="0.35">
      <c r="A3" s="75"/>
      <c r="B3" s="79" t="s">
        <v>6</v>
      </c>
      <c r="C3" s="69" t="s">
        <v>7</v>
      </c>
      <c r="D3" s="72"/>
      <c r="E3" s="68" t="s">
        <v>8</v>
      </c>
      <c r="F3" s="69"/>
      <c r="G3" s="4"/>
      <c r="H3" s="73" t="s">
        <v>7</v>
      </c>
      <c r="I3" s="71"/>
      <c r="J3" s="70" t="s">
        <v>8</v>
      </c>
      <c r="K3" s="71"/>
      <c r="L3" s="4"/>
      <c r="M3" s="69" t="s">
        <v>7</v>
      </c>
      <c r="N3" s="72"/>
      <c r="O3" s="68" t="s">
        <v>8</v>
      </c>
      <c r="P3" s="69"/>
      <c r="Q3" s="4"/>
      <c r="R3" s="73" t="s">
        <v>7</v>
      </c>
      <c r="S3" s="71"/>
      <c r="T3" s="70" t="s">
        <v>8</v>
      </c>
      <c r="U3" s="71"/>
      <c r="V3" s="4"/>
      <c r="W3" s="69" t="s">
        <v>7</v>
      </c>
      <c r="X3" s="72"/>
      <c r="Y3" s="68" t="s">
        <v>8</v>
      </c>
      <c r="Z3" s="69"/>
      <c r="AA3" s="4"/>
    </row>
    <row r="4" spans="1:27" ht="41.25" customHeight="1" thickBot="1" x14ac:dyDescent="0.35">
      <c r="A4" s="5"/>
      <c r="B4" s="80"/>
      <c r="C4" s="6" t="s">
        <v>9</v>
      </c>
      <c r="D4" s="7" t="s">
        <v>10</v>
      </c>
      <c r="E4" s="7" t="s">
        <v>9</v>
      </c>
      <c r="F4" s="8" t="s">
        <v>10</v>
      </c>
      <c r="G4" s="4"/>
      <c r="H4" s="9" t="s">
        <v>9</v>
      </c>
      <c r="I4" s="10" t="s">
        <v>10</v>
      </c>
      <c r="J4" s="10" t="s">
        <v>9</v>
      </c>
      <c r="K4" s="10" t="s">
        <v>10</v>
      </c>
      <c r="L4" s="4"/>
      <c r="M4" s="6" t="s">
        <v>9</v>
      </c>
      <c r="N4" s="7" t="s">
        <v>10</v>
      </c>
      <c r="O4" s="7" t="s">
        <v>9</v>
      </c>
      <c r="P4" s="8" t="s">
        <v>10</v>
      </c>
      <c r="Q4" s="4"/>
      <c r="R4" s="9" t="s">
        <v>9</v>
      </c>
      <c r="S4" s="10" t="s">
        <v>10</v>
      </c>
      <c r="T4" s="10" t="s">
        <v>9</v>
      </c>
      <c r="U4" s="10" t="s">
        <v>10</v>
      </c>
      <c r="V4" s="4"/>
      <c r="W4" s="6" t="s">
        <v>9</v>
      </c>
      <c r="X4" s="7" t="s">
        <v>10</v>
      </c>
      <c r="Y4" s="7" t="s">
        <v>9</v>
      </c>
      <c r="Z4" s="8" t="s">
        <v>10</v>
      </c>
      <c r="AA4" s="4"/>
    </row>
    <row r="5" spans="1:27" ht="16.2" thickBot="1" x14ac:dyDescent="0.35">
      <c r="A5" s="11" t="s">
        <v>11</v>
      </c>
      <c r="B5" s="12">
        <f t="shared" ref="B5:P5" si="0">SUM(B6:B11)</f>
        <v>133395703.28999998</v>
      </c>
      <c r="C5" s="13">
        <f t="shared" si="0"/>
        <v>75038578.810000002</v>
      </c>
      <c r="D5" s="14">
        <f t="shared" si="0"/>
        <v>0</v>
      </c>
      <c r="E5" s="14">
        <f t="shared" si="0"/>
        <v>-121217.90999999997</v>
      </c>
      <c r="F5" s="14">
        <f t="shared" si="0"/>
        <v>-27833.159999999996</v>
      </c>
      <c r="G5" s="15"/>
      <c r="H5" s="16">
        <f t="shared" si="0"/>
        <v>43269150.18999999</v>
      </c>
      <c r="I5" s="17">
        <f t="shared" si="0"/>
        <v>28552.71</v>
      </c>
      <c r="J5" s="17">
        <f t="shared" si="0"/>
        <v>-17910.949999999997</v>
      </c>
      <c r="K5" s="18">
        <f t="shared" si="0"/>
        <v>-11693.259999999998</v>
      </c>
      <c r="L5" s="15"/>
      <c r="M5" s="13">
        <f t="shared" si="0"/>
        <v>14356763.559999991</v>
      </c>
      <c r="N5" s="14">
        <f t="shared" si="0"/>
        <v>81409.049999999988</v>
      </c>
      <c r="O5" s="14">
        <f t="shared" si="0"/>
        <v>-26172.12000000001</v>
      </c>
      <c r="P5" s="14">
        <f t="shared" si="0"/>
        <v>-3952.8500000000004</v>
      </c>
      <c r="Q5" s="15"/>
      <c r="R5" s="16">
        <f t="shared" ref="R5:U5" si="1">SUM(R6:R11)</f>
        <v>554066.06999999995</v>
      </c>
      <c r="S5" s="17">
        <f t="shared" si="1"/>
        <v>19910.46</v>
      </c>
      <c r="T5" s="17">
        <f t="shared" si="1"/>
        <v>-3037.4100000000008</v>
      </c>
      <c r="U5" s="18">
        <f t="shared" si="1"/>
        <v>-159.64000000000001</v>
      </c>
      <c r="V5" s="15"/>
      <c r="W5" s="13">
        <f t="shared" ref="W5:Z5" si="2">SUM(W6:W11)</f>
        <v>202131.41000000003</v>
      </c>
      <c r="X5" s="14">
        <f t="shared" si="2"/>
        <v>64935.810000000005</v>
      </c>
      <c r="Y5" s="14">
        <f t="shared" si="2"/>
        <v>-6217.1400000000012</v>
      </c>
      <c r="Z5" s="14">
        <f t="shared" si="2"/>
        <v>-1600.34</v>
      </c>
      <c r="AA5" s="15"/>
    </row>
    <row r="6" spans="1:27" x14ac:dyDescent="0.3">
      <c r="A6" s="19" t="s">
        <v>12</v>
      </c>
      <c r="B6" s="20">
        <f>SUM(C6:F6,H6:K6,M6:P6,R6:U6,W6:Z6)</f>
        <v>132325146.07999998</v>
      </c>
      <c r="C6" s="21">
        <v>75038578.810000002</v>
      </c>
      <c r="D6" s="21"/>
      <c r="E6" s="21">
        <v>-71924.559999999969</v>
      </c>
      <c r="F6" s="22">
        <v>-20101.189999999995</v>
      </c>
      <c r="G6" s="23"/>
      <c r="H6" s="21">
        <v>43189543.559999995</v>
      </c>
      <c r="I6" s="21"/>
      <c r="J6" s="21">
        <v>-17012.169999999998</v>
      </c>
      <c r="K6" s="21">
        <v>-11693.259999999998</v>
      </c>
      <c r="L6" s="23"/>
      <c r="M6" s="21">
        <v>14148652.709999992</v>
      </c>
      <c r="N6" s="21"/>
      <c r="O6" s="21">
        <v>-25704.740000000009</v>
      </c>
      <c r="P6" s="22">
        <v>-3936.01</v>
      </c>
      <c r="Q6" s="23"/>
      <c r="R6" s="21">
        <v>42504.709999999992</v>
      </c>
      <c r="S6" s="21"/>
      <c r="T6" s="21">
        <v>-2975.7700000000009</v>
      </c>
      <c r="U6" s="21">
        <v>-159.64000000000001</v>
      </c>
      <c r="V6" s="23"/>
      <c r="W6" s="21">
        <v>67167.150000000009</v>
      </c>
      <c r="X6" s="21"/>
      <c r="Y6" s="21">
        <v>-6193.1800000000012</v>
      </c>
      <c r="Z6" s="22">
        <v>-1600.34</v>
      </c>
      <c r="AA6" s="23"/>
    </row>
    <row r="7" spans="1:27" x14ac:dyDescent="0.3">
      <c r="A7" s="24" t="s">
        <v>13</v>
      </c>
      <c r="B7" s="20">
        <f t="shared" ref="B7:B58" si="3">SUM(C7:F7,H7:K7,M7:P7,R7:U7,W7:Z7)</f>
        <v>187673.38</v>
      </c>
      <c r="C7" s="21"/>
      <c r="D7" s="21"/>
      <c r="E7" s="21"/>
      <c r="F7" s="22"/>
      <c r="G7" s="23"/>
      <c r="H7" s="21"/>
      <c r="I7" s="21"/>
      <c r="J7" s="21"/>
      <c r="K7" s="21"/>
      <c r="L7" s="23"/>
      <c r="M7" s="21">
        <v>60706.48</v>
      </c>
      <c r="N7" s="21">
        <v>60706.81</v>
      </c>
      <c r="O7" s="21"/>
      <c r="P7" s="22"/>
      <c r="Q7" s="23"/>
      <c r="R7" s="21"/>
      <c r="S7" s="21"/>
      <c r="T7" s="21"/>
      <c r="U7" s="21"/>
      <c r="V7" s="23"/>
      <c r="W7" s="21">
        <v>33129.93</v>
      </c>
      <c r="X7" s="21">
        <v>33130.160000000003</v>
      </c>
      <c r="Y7" s="21"/>
      <c r="Z7" s="22"/>
      <c r="AA7" s="23"/>
    </row>
    <row r="8" spans="1:27" x14ac:dyDescent="0.3">
      <c r="A8" s="24" t="s">
        <v>14</v>
      </c>
      <c r="B8" s="20">
        <f t="shared" si="3"/>
        <v>533010.55000000005</v>
      </c>
      <c r="C8" s="21"/>
      <c r="D8" s="21"/>
      <c r="E8" s="21">
        <v>-49185.03</v>
      </c>
      <c r="F8" s="22">
        <v>-7731.97</v>
      </c>
      <c r="G8" s="23"/>
      <c r="H8" s="21"/>
      <c r="I8" s="21"/>
      <c r="J8" s="21"/>
      <c r="K8" s="21"/>
      <c r="L8" s="23"/>
      <c r="M8" s="21">
        <v>95256.1</v>
      </c>
      <c r="N8" s="21"/>
      <c r="O8" s="21"/>
      <c r="P8" s="22">
        <v>-16.84</v>
      </c>
      <c r="Q8" s="23"/>
      <c r="R8" s="21">
        <v>462068.39</v>
      </c>
      <c r="S8" s="21"/>
      <c r="T8" s="21"/>
      <c r="U8" s="21"/>
      <c r="V8" s="23"/>
      <c r="W8" s="21">
        <v>29701.600000000002</v>
      </c>
      <c r="X8" s="21">
        <v>2918.3</v>
      </c>
      <c r="Y8" s="21"/>
      <c r="Z8" s="22"/>
      <c r="AA8" s="23"/>
    </row>
    <row r="9" spans="1:27" x14ac:dyDescent="0.3">
      <c r="A9" s="24" t="s">
        <v>15</v>
      </c>
      <c r="B9" s="20">
        <f t="shared" si="3"/>
        <v>348110.89</v>
      </c>
      <c r="C9" s="21"/>
      <c r="D9" s="21"/>
      <c r="E9" s="21"/>
      <c r="F9" s="22"/>
      <c r="G9" s="23"/>
      <c r="H9" s="21">
        <v>76284.160000000003</v>
      </c>
      <c r="I9" s="21">
        <v>28552.71</v>
      </c>
      <c r="J9" s="21"/>
      <c r="K9" s="21"/>
      <c r="L9" s="23"/>
      <c r="M9" s="21">
        <v>52148.270000000004</v>
      </c>
      <c r="N9" s="21">
        <v>20702.239999999998</v>
      </c>
      <c r="O9" s="21"/>
      <c r="P9" s="22"/>
      <c r="Q9" s="23"/>
      <c r="R9" s="21">
        <v>49492.97</v>
      </c>
      <c r="S9" s="21">
        <v>19910.46</v>
      </c>
      <c r="T9" s="21"/>
      <c r="U9" s="21"/>
      <c r="V9" s="23"/>
      <c r="W9" s="21">
        <v>72132.73000000001</v>
      </c>
      <c r="X9" s="21">
        <v>28887.35</v>
      </c>
      <c r="Y9" s="21"/>
      <c r="Z9" s="22"/>
      <c r="AA9" s="23"/>
    </row>
    <row r="10" spans="1:27" x14ac:dyDescent="0.3">
      <c r="A10" s="24" t="s">
        <v>16</v>
      </c>
      <c r="B10" s="20">
        <f t="shared" si="3"/>
        <v>2229.77</v>
      </c>
      <c r="C10" s="21"/>
      <c r="D10" s="21"/>
      <c r="E10" s="21">
        <v>-108.32</v>
      </c>
      <c r="F10" s="22"/>
      <c r="G10" s="23"/>
      <c r="H10" s="21">
        <v>3322.4700000000003</v>
      </c>
      <c r="I10" s="21"/>
      <c r="J10" s="21">
        <v>-898.78</v>
      </c>
      <c r="K10" s="21"/>
      <c r="L10" s="23"/>
      <c r="M10" s="21"/>
      <c r="N10" s="21"/>
      <c r="O10" s="21"/>
      <c r="P10" s="22"/>
      <c r="Q10" s="23"/>
      <c r="R10" s="21"/>
      <c r="S10" s="21"/>
      <c r="T10" s="21">
        <v>-61.639999999999993</v>
      </c>
      <c r="U10" s="21"/>
      <c r="V10" s="23"/>
      <c r="W10" s="21"/>
      <c r="X10" s="21"/>
      <c r="Y10" s="21">
        <v>-23.96</v>
      </c>
      <c r="Z10" s="22"/>
      <c r="AA10" s="23"/>
    </row>
    <row r="11" spans="1:27" ht="15" thickBot="1" x14ac:dyDescent="0.35">
      <c r="A11" s="24" t="s">
        <v>17</v>
      </c>
      <c r="B11" s="20">
        <f t="shared" si="3"/>
        <v>-467.38</v>
      </c>
      <c r="C11" s="21"/>
      <c r="D11" s="21"/>
      <c r="E11" s="21"/>
      <c r="F11" s="22"/>
      <c r="G11" s="23"/>
      <c r="H11" s="21"/>
      <c r="I11" s="21"/>
      <c r="J11" s="21"/>
      <c r="K11" s="21"/>
      <c r="L11" s="23"/>
      <c r="M11" s="21"/>
      <c r="N11" s="21"/>
      <c r="O11" s="21">
        <v>-467.38</v>
      </c>
      <c r="P11" s="22"/>
      <c r="Q11" s="23"/>
      <c r="R11" s="21"/>
      <c r="S11" s="21"/>
      <c r="T11" s="21"/>
      <c r="U11" s="21"/>
      <c r="V11" s="23"/>
      <c r="W11" s="21"/>
      <c r="X11" s="21"/>
      <c r="Y11" s="21"/>
      <c r="Z11" s="22"/>
      <c r="AA11" s="23"/>
    </row>
    <row r="12" spans="1:27" ht="16.2" thickBot="1" x14ac:dyDescent="0.35">
      <c r="A12" s="25" t="s">
        <v>18</v>
      </c>
      <c r="B12" s="26">
        <f t="shared" ref="B12:P12" si="4">SUM(B13:B14)</f>
        <v>-1542.98</v>
      </c>
      <c r="C12" s="27">
        <f t="shared" si="4"/>
        <v>0</v>
      </c>
      <c r="D12" s="28">
        <f t="shared" si="4"/>
        <v>0</v>
      </c>
      <c r="E12" s="28">
        <f t="shared" si="4"/>
        <v>-178.73</v>
      </c>
      <c r="F12" s="28">
        <f t="shared" si="4"/>
        <v>-105.75</v>
      </c>
      <c r="G12" s="15"/>
      <c r="H12" s="29">
        <f t="shared" si="4"/>
        <v>0</v>
      </c>
      <c r="I12" s="30">
        <f t="shared" si="4"/>
        <v>0</v>
      </c>
      <c r="J12" s="30">
        <f t="shared" si="4"/>
        <v>-253.38</v>
      </c>
      <c r="K12" s="31">
        <f t="shared" si="4"/>
        <v>0</v>
      </c>
      <c r="L12" s="15"/>
      <c r="M12" s="27">
        <f t="shared" si="4"/>
        <v>0</v>
      </c>
      <c r="N12" s="28">
        <f t="shared" si="4"/>
        <v>0</v>
      </c>
      <c r="O12" s="28">
        <f t="shared" si="4"/>
        <v>-27.35</v>
      </c>
      <c r="P12" s="28">
        <f t="shared" si="4"/>
        <v>-59.709999999999994</v>
      </c>
      <c r="Q12" s="15"/>
      <c r="R12" s="29">
        <f t="shared" ref="R12:U12" si="5">SUM(R13:R14)</f>
        <v>0</v>
      </c>
      <c r="S12" s="30">
        <f t="shared" si="5"/>
        <v>0</v>
      </c>
      <c r="T12" s="30">
        <f t="shared" si="5"/>
        <v>-81.87</v>
      </c>
      <c r="U12" s="31">
        <f t="shared" si="5"/>
        <v>-112.24000000000001</v>
      </c>
      <c r="V12" s="15"/>
      <c r="W12" s="27">
        <f t="shared" ref="W12:Z12" si="6">SUM(W13:W14)</f>
        <v>0</v>
      </c>
      <c r="X12" s="28">
        <f t="shared" si="6"/>
        <v>0</v>
      </c>
      <c r="Y12" s="28">
        <f t="shared" si="6"/>
        <v>-184.6</v>
      </c>
      <c r="Z12" s="28">
        <f t="shared" si="6"/>
        <v>-539.35</v>
      </c>
      <c r="AA12" s="15"/>
    </row>
    <row r="13" spans="1:27" x14ac:dyDescent="0.3">
      <c r="A13" s="24" t="s">
        <v>19</v>
      </c>
      <c r="B13" s="20">
        <f t="shared" si="3"/>
        <v>-1203.8700000000001</v>
      </c>
      <c r="C13" s="21"/>
      <c r="D13" s="21"/>
      <c r="E13" s="21">
        <v>-178.73</v>
      </c>
      <c r="F13" s="22">
        <v>-105.75</v>
      </c>
      <c r="G13" s="23"/>
      <c r="H13" s="21"/>
      <c r="I13" s="21"/>
      <c r="J13" s="21">
        <v>-204.81</v>
      </c>
      <c r="K13" s="21"/>
      <c r="L13" s="23"/>
      <c r="M13" s="21"/>
      <c r="N13" s="21"/>
      <c r="O13" s="21">
        <v>-27.35</v>
      </c>
      <c r="P13" s="22">
        <v>-59.709999999999994</v>
      </c>
      <c r="Q13" s="23"/>
      <c r="R13" s="21"/>
      <c r="S13" s="21"/>
      <c r="T13" s="21">
        <v>-81.87</v>
      </c>
      <c r="U13" s="21">
        <v>-112.24000000000001</v>
      </c>
      <c r="V13" s="23"/>
      <c r="W13" s="21"/>
      <c r="X13" s="21"/>
      <c r="Y13" s="21">
        <v>-184.6</v>
      </c>
      <c r="Z13" s="22">
        <v>-248.80999999999997</v>
      </c>
      <c r="AA13" s="23"/>
    </row>
    <row r="14" spans="1:27" ht="15" thickBot="1" x14ac:dyDescent="0.35">
      <c r="A14" s="24" t="s">
        <v>20</v>
      </c>
      <c r="B14" s="20">
        <f t="shared" si="3"/>
        <v>-339.11</v>
      </c>
      <c r="C14" s="21"/>
      <c r="D14" s="21"/>
      <c r="E14" s="21"/>
      <c r="F14" s="22"/>
      <c r="G14" s="23"/>
      <c r="H14" s="21"/>
      <c r="I14" s="21"/>
      <c r="J14" s="21">
        <v>-48.57</v>
      </c>
      <c r="K14" s="21"/>
      <c r="L14" s="23"/>
      <c r="M14" s="21"/>
      <c r="N14" s="21"/>
      <c r="O14" s="21"/>
      <c r="P14" s="22"/>
      <c r="Q14" s="23"/>
      <c r="R14" s="21"/>
      <c r="S14" s="21"/>
      <c r="T14" s="21"/>
      <c r="U14" s="21"/>
      <c r="V14" s="23"/>
      <c r="W14" s="21"/>
      <c r="X14" s="21"/>
      <c r="Y14" s="21"/>
      <c r="Z14" s="22">
        <v>-290.54000000000002</v>
      </c>
      <c r="AA14" s="23"/>
    </row>
    <row r="15" spans="1:27" ht="16.2" thickBot="1" x14ac:dyDescent="0.35">
      <c r="A15" s="25" t="s">
        <v>21</v>
      </c>
      <c r="B15" s="32">
        <f t="shared" ref="B15:P15" si="7">SUM(B16:B25)</f>
        <v>-55812.099999999991</v>
      </c>
      <c r="C15" s="27">
        <f t="shared" si="7"/>
        <v>0</v>
      </c>
      <c r="D15" s="28">
        <f t="shared" si="7"/>
        <v>0</v>
      </c>
      <c r="E15" s="28">
        <f t="shared" si="7"/>
        <v>-14938.699999999999</v>
      </c>
      <c r="F15" s="28">
        <f t="shared" si="7"/>
        <v>-3038.75</v>
      </c>
      <c r="G15" s="15"/>
      <c r="H15" s="29">
        <f t="shared" si="7"/>
        <v>0</v>
      </c>
      <c r="I15" s="30">
        <f t="shared" si="7"/>
        <v>0</v>
      </c>
      <c r="J15" s="30">
        <f t="shared" si="7"/>
        <v>-14341.05</v>
      </c>
      <c r="K15" s="31">
        <f t="shared" si="7"/>
        <v>-2763.3900000000003</v>
      </c>
      <c r="L15" s="15"/>
      <c r="M15" s="27">
        <f t="shared" si="7"/>
        <v>0</v>
      </c>
      <c r="N15" s="28">
        <f t="shared" si="7"/>
        <v>0</v>
      </c>
      <c r="O15" s="28">
        <f t="shared" si="7"/>
        <v>-12394.409999999998</v>
      </c>
      <c r="P15" s="28">
        <f t="shared" si="7"/>
        <v>-519.33999999999992</v>
      </c>
      <c r="Q15" s="15"/>
      <c r="R15" s="29">
        <f t="shared" ref="R15:U15" si="8">SUM(R16:R25)</f>
        <v>0</v>
      </c>
      <c r="S15" s="30">
        <f t="shared" si="8"/>
        <v>0</v>
      </c>
      <c r="T15" s="30">
        <f t="shared" si="8"/>
        <v>-3925.7400000000002</v>
      </c>
      <c r="U15" s="31">
        <f t="shared" si="8"/>
        <v>-1819.17</v>
      </c>
      <c r="V15" s="15"/>
      <c r="W15" s="27">
        <f t="shared" ref="W15:Z15" si="9">SUM(W16:W25)</f>
        <v>0</v>
      </c>
      <c r="X15" s="28">
        <f t="shared" si="9"/>
        <v>0</v>
      </c>
      <c r="Y15" s="28">
        <f t="shared" si="9"/>
        <v>-1481.01</v>
      </c>
      <c r="Z15" s="28">
        <f t="shared" si="9"/>
        <v>-590.54</v>
      </c>
      <c r="AA15" s="15"/>
    </row>
    <row r="16" spans="1:27" x14ac:dyDescent="0.3">
      <c r="A16" s="33" t="s">
        <v>22</v>
      </c>
      <c r="B16" s="20">
        <f t="shared" si="3"/>
        <v>-52254.139999999992</v>
      </c>
      <c r="C16" s="21"/>
      <c r="D16" s="21"/>
      <c r="E16" s="21">
        <v>-17708.920000000002</v>
      </c>
      <c r="F16" s="22">
        <v>-2311.8199999999997</v>
      </c>
      <c r="G16" s="23"/>
      <c r="H16" s="21"/>
      <c r="I16" s="21"/>
      <c r="J16" s="21">
        <v>-12244</v>
      </c>
      <c r="K16" s="21">
        <v>-558.17000000000007</v>
      </c>
      <c r="L16" s="23"/>
      <c r="M16" s="21"/>
      <c r="N16" s="21"/>
      <c r="O16" s="21">
        <v>-12394.409999999998</v>
      </c>
      <c r="P16" s="22">
        <v>-492.03</v>
      </c>
      <c r="Q16" s="23"/>
      <c r="R16" s="21"/>
      <c r="S16" s="21"/>
      <c r="T16" s="21">
        <v>-3925.7400000000002</v>
      </c>
      <c r="U16" s="21">
        <v>-1819.17</v>
      </c>
      <c r="V16" s="23"/>
      <c r="W16" s="21"/>
      <c r="X16" s="21"/>
      <c r="Y16" s="21">
        <v>-209.34</v>
      </c>
      <c r="Z16" s="22">
        <v>-590.54</v>
      </c>
      <c r="AA16" s="23"/>
    </row>
    <row r="17" spans="1:27" x14ac:dyDescent="0.3">
      <c r="A17" s="34" t="s">
        <v>23</v>
      </c>
      <c r="B17" s="20">
        <f t="shared" si="3"/>
        <v>0</v>
      </c>
      <c r="C17" s="21"/>
      <c r="D17" s="21"/>
      <c r="E17" s="21"/>
      <c r="F17" s="22"/>
      <c r="G17" s="23"/>
      <c r="H17" s="21"/>
      <c r="I17" s="21"/>
      <c r="J17" s="21"/>
      <c r="K17" s="21"/>
      <c r="L17" s="23"/>
      <c r="M17" s="21"/>
      <c r="N17" s="21"/>
      <c r="O17" s="21"/>
      <c r="P17" s="22"/>
      <c r="Q17" s="23"/>
      <c r="R17" s="21"/>
      <c r="S17" s="21"/>
      <c r="T17" s="21"/>
      <c r="U17" s="21"/>
      <c r="V17" s="23"/>
      <c r="W17" s="21"/>
      <c r="X17" s="21"/>
      <c r="Y17" s="21"/>
      <c r="Z17" s="22"/>
      <c r="AA17" s="23"/>
    </row>
    <row r="18" spans="1:27" x14ac:dyDescent="0.3">
      <c r="A18" s="35" t="s">
        <v>24</v>
      </c>
      <c r="B18" s="20">
        <f t="shared" si="3"/>
        <v>0</v>
      </c>
      <c r="C18" s="21"/>
      <c r="D18" s="21"/>
      <c r="E18" s="21"/>
      <c r="F18" s="22"/>
      <c r="G18" s="23"/>
      <c r="H18" s="21"/>
      <c r="I18" s="21"/>
      <c r="J18" s="21"/>
      <c r="K18" s="21"/>
      <c r="L18" s="23"/>
      <c r="M18" s="21"/>
      <c r="N18" s="21"/>
      <c r="O18" s="21"/>
      <c r="P18" s="22"/>
      <c r="Q18" s="23"/>
      <c r="R18" s="21"/>
      <c r="S18" s="21"/>
      <c r="T18" s="21"/>
      <c r="U18" s="21"/>
      <c r="V18" s="23"/>
      <c r="W18" s="21"/>
      <c r="X18" s="21"/>
      <c r="Y18" s="21"/>
      <c r="Z18" s="22"/>
      <c r="AA18" s="23"/>
    </row>
    <row r="19" spans="1:27" x14ac:dyDescent="0.3">
      <c r="A19" s="36" t="s">
        <v>25</v>
      </c>
      <c r="B19" s="20">
        <f t="shared" si="3"/>
        <v>-878.11</v>
      </c>
      <c r="C19" s="21"/>
      <c r="D19" s="21"/>
      <c r="E19" s="21"/>
      <c r="F19" s="22"/>
      <c r="G19" s="23"/>
      <c r="H19" s="21"/>
      <c r="I19" s="21"/>
      <c r="J19" s="21"/>
      <c r="K19" s="21"/>
      <c r="L19" s="23"/>
      <c r="M19" s="21"/>
      <c r="N19" s="21"/>
      <c r="O19" s="21"/>
      <c r="P19" s="22"/>
      <c r="Q19" s="23"/>
      <c r="R19" s="21"/>
      <c r="S19" s="21"/>
      <c r="T19" s="21"/>
      <c r="U19" s="21"/>
      <c r="V19" s="23"/>
      <c r="W19" s="21"/>
      <c r="X19" s="21"/>
      <c r="Y19" s="21">
        <v>-878.11</v>
      </c>
      <c r="Z19" s="22"/>
      <c r="AA19" s="23"/>
    </row>
    <row r="20" spans="1:27" x14ac:dyDescent="0.3">
      <c r="A20" s="36" t="s">
        <v>26</v>
      </c>
      <c r="B20" s="20">
        <f t="shared" si="3"/>
        <v>0</v>
      </c>
      <c r="C20" s="21"/>
      <c r="D20" s="21"/>
      <c r="E20" s="21"/>
      <c r="F20" s="22"/>
      <c r="G20" s="23"/>
      <c r="H20" s="21"/>
      <c r="I20" s="21"/>
      <c r="J20" s="21"/>
      <c r="K20" s="21"/>
      <c r="L20" s="23"/>
      <c r="M20" s="21"/>
      <c r="N20" s="21"/>
      <c r="O20" s="21"/>
      <c r="P20" s="22"/>
      <c r="Q20" s="23"/>
      <c r="R20" s="21"/>
      <c r="S20" s="21"/>
      <c r="T20" s="21"/>
      <c r="U20" s="21"/>
      <c r="V20" s="23"/>
      <c r="W20" s="21"/>
      <c r="X20" s="21"/>
      <c r="Y20" s="21"/>
      <c r="Z20" s="22"/>
      <c r="AA20" s="23"/>
    </row>
    <row r="21" spans="1:27" x14ac:dyDescent="0.3">
      <c r="A21" s="33" t="s">
        <v>27</v>
      </c>
      <c r="B21" s="20">
        <f t="shared" si="3"/>
        <v>0</v>
      </c>
      <c r="C21" s="21"/>
      <c r="D21" s="21"/>
      <c r="E21" s="21"/>
      <c r="F21" s="22"/>
      <c r="G21" s="23"/>
      <c r="H21" s="21"/>
      <c r="I21" s="21"/>
      <c r="J21" s="21"/>
      <c r="K21" s="21"/>
      <c r="L21" s="23"/>
      <c r="M21" s="21"/>
      <c r="N21" s="21"/>
      <c r="O21" s="21"/>
      <c r="P21" s="22"/>
      <c r="Q21" s="23"/>
      <c r="R21" s="21"/>
      <c r="S21" s="21"/>
      <c r="T21" s="21"/>
      <c r="U21" s="21"/>
      <c r="V21" s="23"/>
      <c r="W21" s="21"/>
      <c r="X21" s="21"/>
      <c r="Y21" s="21"/>
      <c r="Z21" s="22"/>
      <c r="AA21" s="23"/>
    </row>
    <row r="22" spans="1:27" x14ac:dyDescent="0.3">
      <c r="A22" s="36" t="s">
        <v>28</v>
      </c>
      <c r="B22" s="20">
        <f t="shared" si="3"/>
        <v>4491.0500000000029</v>
      </c>
      <c r="C22" s="21"/>
      <c r="D22" s="21"/>
      <c r="E22" s="21">
        <v>4491.0500000000029</v>
      </c>
      <c r="F22" s="22"/>
      <c r="G22" s="23"/>
      <c r="H22" s="21"/>
      <c r="I22" s="21"/>
      <c r="J22" s="21"/>
      <c r="K22" s="21"/>
      <c r="L22" s="23"/>
      <c r="M22" s="21"/>
      <c r="N22" s="21"/>
      <c r="O22" s="21"/>
      <c r="P22" s="22"/>
      <c r="Q22" s="23"/>
      <c r="R22" s="21"/>
      <c r="S22" s="21"/>
      <c r="T22" s="21"/>
      <c r="U22" s="21"/>
      <c r="V22" s="23"/>
      <c r="W22" s="21"/>
      <c r="X22" s="21"/>
      <c r="Y22" s="21"/>
      <c r="Z22" s="22"/>
      <c r="AA22" s="23"/>
    </row>
    <row r="23" spans="1:27" x14ac:dyDescent="0.3">
      <c r="A23" s="36" t="s">
        <v>29</v>
      </c>
      <c r="B23" s="20">
        <f t="shared" si="3"/>
        <v>0</v>
      </c>
      <c r="C23" s="21"/>
      <c r="D23" s="21"/>
      <c r="E23" s="21"/>
      <c r="F23" s="22"/>
      <c r="G23" s="23"/>
      <c r="H23" s="21"/>
      <c r="I23" s="21"/>
      <c r="J23" s="21"/>
      <c r="K23" s="21"/>
      <c r="L23" s="23"/>
      <c r="M23" s="21"/>
      <c r="N23" s="21"/>
      <c r="O23" s="21"/>
      <c r="P23" s="22"/>
      <c r="Q23" s="23"/>
      <c r="R23" s="21"/>
      <c r="S23" s="21"/>
      <c r="T23" s="21"/>
      <c r="U23" s="21"/>
      <c r="V23" s="23"/>
      <c r="W23" s="21"/>
      <c r="X23" s="21"/>
      <c r="Y23" s="21"/>
      <c r="Z23" s="22"/>
      <c r="AA23" s="23"/>
    </row>
    <row r="24" spans="1:27" x14ac:dyDescent="0.3">
      <c r="A24" s="36" t="s">
        <v>30</v>
      </c>
      <c r="B24" s="20">
        <f t="shared" si="3"/>
        <v>-7170.9000000000015</v>
      </c>
      <c r="C24" s="21"/>
      <c r="D24" s="21"/>
      <c r="E24" s="21">
        <v>-1720.83</v>
      </c>
      <c r="F24" s="22">
        <v>-726.93000000000006</v>
      </c>
      <c r="G24" s="23"/>
      <c r="H24" s="21"/>
      <c r="I24" s="21"/>
      <c r="J24" s="21">
        <v>-2097.0500000000002</v>
      </c>
      <c r="K24" s="21">
        <v>-2205.2200000000003</v>
      </c>
      <c r="L24" s="23"/>
      <c r="M24" s="21"/>
      <c r="N24" s="21"/>
      <c r="O24" s="21"/>
      <c r="P24" s="22">
        <v>-27.31</v>
      </c>
      <c r="Q24" s="23"/>
      <c r="R24" s="21"/>
      <c r="S24" s="21"/>
      <c r="T24" s="21"/>
      <c r="U24" s="21"/>
      <c r="V24" s="23"/>
      <c r="W24" s="21"/>
      <c r="X24" s="21"/>
      <c r="Y24" s="21">
        <v>-393.55999999999995</v>
      </c>
      <c r="Z24" s="22"/>
      <c r="AA24" s="23"/>
    </row>
    <row r="25" spans="1:27" ht="15" thickBot="1" x14ac:dyDescent="0.35">
      <c r="A25" s="36" t="s">
        <v>20</v>
      </c>
      <c r="B25" s="20">
        <f t="shared" si="3"/>
        <v>0</v>
      </c>
      <c r="C25" s="21"/>
      <c r="D25" s="21"/>
      <c r="E25" s="21"/>
      <c r="F25" s="22"/>
      <c r="G25" s="23"/>
      <c r="H25" s="21"/>
      <c r="I25" s="21"/>
      <c r="J25" s="21"/>
      <c r="K25" s="21"/>
      <c r="L25" s="23"/>
      <c r="M25" s="21"/>
      <c r="N25" s="21"/>
      <c r="O25" s="21"/>
      <c r="P25" s="22"/>
      <c r="Q25" s="23"/>
      <c r="R25" s="21"/>
      <c r="S25" s="21"/>
      <c r="T25" s="21"/>
      <c r="U25" s="21"/>
      <c r="V25" s="23"/>
      <c r="W25" s="21"/>
      <c r="X25" s="21"/>
      <c r="Y25" s="21"/>
      <c r="Z25" s="22"/>
      <c r="AA25" s="23"/>
    </row>
    <row r="26" spans="1:27" ht="16.2" thickBot="1" x14ac:dyDescent="0.35">
      <c r="A26" s="25" t="s">
        <v>31</v>
      </c>
      <c r="B26" s="32">
        <f t="shared" ref="B26:P26" si="10">SUM(B27:B43)</f>
        <v>65732621.780000009</v>
      </c>
      <c r="C26" s="37">
        <f t="shared" si="10"/>
        <v>3447619.52</v>
      </c>
      <c r="D26" s="38">
        <f t="shared" si="10"/>
        <v>1109503.8899999999</v>
      </c>
      <c r="E26" s="38">
        <f t="shared" si="10"/>
        <v>-54904.95</v>
      </c>
      <c r="F26" s="38">
        <f t="shared" si="10"/>
        <v>-16826.54</v>
      </c>
      <c r="G26" s="15"/>
      <c r="H26" s="39">
        <f t="shared" si="10"/>
        <v>3867553.9199999995</v>
      </c>
      <c r="I26" s="40">
        <f t="shared" si="10"/>
        <v>1214431.8</v>
      </c>
      <c r="J26" s="40">
        <f t="shared" si="10"/>
        <v>-10449.49</v>
      </c>
      <c r="K26" s="41">
        <f t="shared" si="10"/>
        <v>-1393.3100000000002</v>
      </c>
      <c r="L26" s="15"/>
      <c r="M26" s="37">
        <f t="shared" si="10"/>
        <v>4172845.1999999997</v>
      </c>
      <c r="N26" s="38">
        <f t="shared" si="10"/>
        <v>1258469.79</v>
      </c>
      <c r="O26" s="38">
        <f t="shared" si="10"/>
        <v>-21046.420000000002</v>
      </c>
      <c r="P26" s="38">
        <f t="shared" si="10"/>
        <v>-6648.9699999999993</v>
      </c>
      <c r="Q26" s="15"/>
      <c r="R26" s="39">
        <f t="shared" ref="R26:U26" si="11">SUM(R27:R43)</f>
        <v>15785404.540000003</v>
      </c>
      <c r="S26" s="40">
        <f t="shared" si="11"/>
        <v>5163657.57</v>
      </c>
      <c r="T26" s="40">
        <f t="shared" si="11"/>
        <v>-40273.140000000007</v>
      </c>
      <c r="U26" s="41">
        <f t="shared" si="11"/>
        <v>-12785.720000000003</v>
      </c>
      <c r="V26" s="15"/>
      <c r="W26" s="37">
        <f t="shared" ref="W26:Z26" si="12">SUM(W27:W43)</f>
        <v>22595365.199999999</v>
      </c>
      <c r="X26" s="38">
        <f t="shared" si="12"/>
        <v>7392334.7300000014</v>
      </c>
      <c r="Y26" s="38">
        <f t="shared" si="12"/>
        <v>-86232.53</v>
      </c>
      <c r="Z26" s="38">
        <f t="shared" si="12"/>
        <v>-24003.31</v>
      </c>
      <c r="AA26" s="15"/>
    </row>
    <row r="27" spans="1:27" x14ac:dyDescent="0.3">
      <c r="A27" s="36" t="s">
        <v>32</v>
      </c>
      <c r="B27" s="20">
        <f t="shared" si="3"/>
        <v>7294058.0900000008</v>
      </c>
      <c r="C27" s="42"/>
      <c r="D27" s="43"/>
      <c r="E27" s="43">
        <v>-382.48</v>
      </c>
      <c r="F27" s="44">
        <v>-127.49</v>
      </c>
      <c r="G27" s="23"/>
      <c r="H27" s="42"/>
      <c r="I27" s="43"/>
      <c r="J27" s="43">
        <v>-4.09</v>
      </c>
      <c r="K27" s="42">
        <v>-1.36</v>
      </c>
      <c r="L27" s="23"/>
      <c r="M27" s="42"/>
      <c r="N27" s="43"/>
      <c r="O27" s="43">
        <v>-44.25</v>
      </c>
      <c r="P27" s="44">
        <v>-14.76</v>
      </c>
      <c r="Q27" s="23"/>
      <c r="R27" s="42">
        <v>5447170.96</v>
      </c>
      <c r="S27" s="43">
        <v>1815724.69</v>
      </c>
      <c r="T27" s="43">
        <v>-5188.9400000000005</v>
      </c>
      <c r="U27" s="42">
        <v>-1729.52</v>
      </c>
      <c r="V27" s="23"/>
      <c r="W27" s="42">
        <v>29125.079999999998</v>
      </c>
      <c r="X27" s="43">
        <v>9708.3700000000008</v>
      </c>
      <c r="Y27" s="43">
        <v>-133.59</v>
      </c>
      <c r="Z27" s="44">
        <v>-44.53</v>
      </c>
      <c r="AA27" s="23"/>
    </row>
    <row r="28" spans="1:27" x14ac:dyDescent="0.3">
      <c r="A28" s="36" t="s">
        <v>33</v>
      </c>
      <c r="B28" s="20">
        <f t="shared" si="3"/>
        <v>10299012.189999999</v>
      </c>
      <c r="C28" s="45"/>
      <c r="D28" s="46"/>
      <c r="E28" s="46">
        <v>-574.70000000000005</v>
      </c>
      <c r="F28" s="47">
        <v>-191.57</v>
      </c>
      <c r="G28" s="23"/>
      <c r="H28" s="45"/>
      <c r="I28" s="46"/>
      <c r="J28" s="46">
        <v>-1028.43</v>
      </c>
      <c r="K28" s="45">
        <v>-741.61999999999989</v>
      </c>
      <c r="L28" s="23"/>
      <c r="M28" s="45"/>
      <c r="N28" s="46"/>
      <c r="O28" s="46">
        <v>-4093.92</v>
      </c>
      <c r="P28" s="47">
        <v>-1301.8599999999999</v>
      </c>
      <c r="Q28" s="23"/>
      <c r="R28" s="45">
        <v>5660723.5300000003</v>
      </c>
      <c r="S28" s="46">
        <v>1886908.0299999998</v>
      </c>
      <c r="T28" s="46">
        <v>-23544.15</v>
      </c>
      <c r="U28" s="45">
        <v>-8194.58</v>
      </c>
      <c r="V28" s="23"/>
      <c r="W28" s="45">
        <v>2097740.2400000002</v>
      </c>
      <c r="X28" s="46">
        <v>699247.03</v>
      </c>
      <c r="Y28" s="46">
        <v>-4451.88</v>
      </c>
      <c r="Z28" s="47">
        <v>-1483.93</v>
      </c>
      <c r="AA28" s="23"/>
    </row>
    <row r="29" spans="1:27" x14ac:dyDescent="0.3">
      <c r="A29" s="36" t="s">
        <v>34</v>
      </c>
      <c r="B29" s="20">
        <f t="shared" si="3"/>
        <v>22299062.860000003</v>
      </c>
      <c r="C29" s="45"/>
      <c r="D29" s="46"/>
      <c r="E29" s="46">
        <v>-4915.13</v>
      </c>
      <c r="F29" s="47">
        <v>-219.33</v>
      </c>
      <c r="G29" s="23"/>
      <c r="H29" s="45"/>
      <c r="I29" s="46"/>
      <c r="J29" s="46">
        <v>-14.029999999999998</v>
      </c>
      <c r="K29" s="45">
        <v>-406.07</v>
      </c>
      <c r="L29" s="23"/>
      <c r="M29" s="45"/>
      <c r="N29" s="46"/>
      <c r="O29" s="46">
        <v>-2161.3100000000004</v>
      </c>
      <c r="P29" s="47">
        <v>-720.43</v>
      </c>
      <c r="Q29" s="23"/>
      <c r="R29" s="45">
        <v>297010.73000000004</v>
      </c>
      <c r="S29" s="46">
        <v>98811.02</v>
      </c>
      <c r="T29" s="46">
        <v>-2512.8200000000002</v>
      </c>
      <c r="U29" s="45">
        <v>-643.96</v>
      </c>
      <c r="V29" s="23"/>
      <c r="W29" s="45">
        <v>16448549.93</v>
      </c>
      <c r="X29" s="46">
        <v>5483044.96</v>
      </c>
      <c r="Y29" s="46">
        <v>-12425.34</v>
      </c>
      <c r="Z29" s="47">
        <v>-4335.3599999999997</v>
      </c>
      <c r="AA29" s="23"/>
    </row>
    <row r="30" spans="1:27" x14ac:dyDescent="0.3">
      <c r="A30" s="36" t="s">
        <v>35</v>
      </c>
      <c r="B30" s="20">
        <f t="shared" si="3"/>
        <v>1298833.6600000001</v>
      </c>
      <c r="C30" s="45">
        <v>861941.47000000009</v>
      </c>
      <c r="D30" s="46">
        <v>287313.32000000007</v>
      </c>
      <c r="E30" s="46">
        <v>-17350.289999999997</v>
      </c>
      <c r="F30" s="47">
        <v>-5783.4400000000005</v>
      </c>
      <c r="G30" s="23"/>
      <c r="H30" s="45">
        <v>88281.999999999985</v>
      </c>
      <c r="I30" s="46">
        <v>29427.26</v>
      </c>
      <c r="J30" s="46">
        <v>-402.42999999999995</v>
      </c>
      <c r="K30" s="45">
        <v>-134.15</v>
      </c>
      <c r="L30" s="23"/>
      <c r="M30" s="45">
        <v>38616.160000000003</v>
      </c>
      <c r="N30" s="46">
        <v>12872.03</v>
      </c>
      <c r="O30" s="46">
        <v>-885.6400000000001</v>
      </c>
      <c r="P30" s="47">
        <v>-295.22000000000003</v>
      </c>
      <c r="Q30" s="23"/>
      <c r="R30" s="45">
        <v>2893.9700000000003</v>
      </c>
      <c r="S30" s="46">
        <v>964.66000000000008</v>
      </c>
      <c r="T30" s="46">
        <v>-235.78000000000003</v>
      </c>
      <c r="U30" s="45">
        <v>-78.59</v>
      </c>
      <c r="V30" s="23"/>
      <c r="W30" s="45">
        <v>1497.6999999999998</v>
      </c>
      <c r="X30" s="46">
        <v>499.23</v>
      </c>
      <c r="Y30" s="46">
        <v>-231.45</v>
      </c>
      <c r="Z30" s="47">
        <v>-77.149999999999991</v>
      </c>
      <c r="AA30" s="23"/>
    </row>
    <row r="31" spans="1:27" x14ac:dyDescent="0.3">
      <c r="A31" s="36" t="s">
        <v>36</v>
      </c>
      <c r="B31" s="20">
        <f t="shared" si="3"/>
        <v>125196.11</v>
      </c>
      <c r="C31" s="45"/>
      <c r="D31" s="46"/>
      <c r="E31" s="46"/>
      <c r="F31" s="47"/>
      <c r="G31" s="23"/>
      <c r="H31" s="45"/>
      <c r="I31" s="46"/>
      <c r="J31" s="46"/>
      <c r="K31" s="45"/>
      <c r="L31" s="23"/>
      <c r="M31" s="45"/>
      <c r="N31" s="46"/>
      <c r="O31" s="46"/>
      <c r="P31" s="47"/>
      <c r="Q31" s="23"/>
      <c r="R31" s="45"/>
      <c r="S31" s="46"/>
      <c r="T31" s="46"/>
      <c r="U31" s="45"/>
      <c r="V31" s="23"/>
      <c r="W31" s="45">
        <v>100156.89</v>
      </c>
      <c r="X31" s="46">
        <v>25039.22</v>
      </c>
      <c r="Y31" s="46"/>
      <c r="Z31" s="47"/>
      <c r="AA31" s="23"/>
    </row>
    <row r="32" spans="1:27" x14ac:dyDescent="0.3">
      <c r="A32" s="36" t="s">
        <v>37</v>
      </c>
      <c r="B32" s="20">
        <f t="shared" si="3"/>
        <v>49829.31</v>
      </c>
      <c r="C32" s="45"/>
      <c r="D32" s="46"/>
      <c r="E32" s="46"/>
      <c r="F32" s="47"/>
      <c r="G32" s="23"/>
      <c r="H32" s="45"/>
      <c r="I32" s="46"/>
      <c r="J32" s="46"/>
      <c r="K32" s="45"/>
      <c r="L32" s="23"/>
      <c r="M32" s="45">
        <v>3698.06</v>
      </c>
      <c r="N32" s="46">
        <v>1232.69</v>
      </c>
      <c r="O32" s="46"/>
      <c r="P32" s="47"/>
      <c r="Q32" s="23"/>
      <c r="R32" s="45">
        <v>33673.919999999998</v>
      </c>
      <c r="S32" s="46">
        <v>11224.64</v>
      </c>
      <c r="T32" s="46"/>
      <c r="U32" s="45"/>
      <c r="V32" s="23"/>
      <c r="W32" s="45"/>
      <c r="X32" s="46"/>
      <c r="Y32" s="46"/>
      <c r="Z32" s="47"/>
      <c r="AA32" s="23"/>
    </row>
    <row r="33" spans="1:27" x14ac:dyDescent="0.3">
      <c r="A33" s="36" t="s">
        <v>38</v>
      </c>
      <c r="B33" s="20">
        <f t="shared" si="3"/>
        <v>192005.59999999998</v>
      </c>
      <c r="C33" s="45">
        <v>34675.58</v>
      </c>
      <c r="D33" s="46">
        <v>11558.550000000001</v>
      </c>
      <c r="E33" s="46"/>
      <c r="F33" s="47"/>
      <c r="G33" s="23"/>
      <c r="H33" s="45">
        <v>102500.34</v>
      </c>
      <c r="I33" s="46">
        <v>34167.07</v>
      </c>
      <c r="J33" s="46"/>
      <c r="K33" s="45"/>
      <c r="L33" s="23"/>
      <c r="M33" s="45">
        <v>958.36999999999989</v>
      </c>
      <c r="N33" s="46">
        <v>319.49</v>
      </c>
      <c r="O33" s="46"/>
      <c r="P33" s="47"/>
      <c r="Q33" s="23"/>
      <c r="R33" s="45">
        <v>5869.6399999999994</v>
      </c>
      <c r="S33" s="46">
        <v>1956.56</v>
      </c>
      <c r="T33" s="46"/>
      <c r="U33" s="45"/>
      <c r="V33" s="23"/>
      <c r="W33" s="45"/>
      <c r="X33" s="46"/>
      <c r="Y33" s="46"/>
      <c r="Z33" s="47"/>
      <c r="AA33" s="23"/>
    </row>
    <row r="34" spans="1:27" x14ac:dyDescent="0.3">
      <c r="A34" s="36" t="s">
        <v>39</v>
      </c>
      <c r="B34" s="20">
        <f t="shared" si="3"/>
        <v>9638559.2999999989</v>
      </c>
      <c r="C34" s="45">
        <v>665476.02</v>
      </c>
      <c r="D34" s="46">
        <v>221825.41000000003</v>
      </c>
      <c r="E34" s="46">
        <v>-1390.33</v>
      </c>
      <c r="F34" s="47">
        <v>-1006.78</v>
      </c>
      <c r="G34" s="23"/>
      <c r="H34" s="45">
        <v>1377869.78</v>
      </c>
      <c r="I34" s="46">
        <v>459290.07</v>
      </c>
      <c r="J34" s="46"/>
      <c r="K34" s="45"/>
      <c r="L34" s="23"/>
      <c r="M34" s="45">
        <v>1927064.9999999998</v>
      </c>
      <c r="N34" s="46">
        <v>642355.12</v>
      </c>
      <c r="O34" s="46"/>
      <c r="P34" s="47"/>
      <c r="Q34" s="23"/>
      <c r="R34" s="45">
        <v>1949584.0300000003</v>
      </c>
      <c r="S34" s="46">
        <v>649861.35</v>
      </c>
      <c r="T34" s="46">
        <v>-779.33</v>
      </c>
      <c r="U34" s="45">
        <v>-259.77999999999997</v>
      </c>
      <c r="V34" s="23"/>
      <c r="W34" s="45">
        <v>1311501.47</v>
      </c>
      <c r="X34" s="46">
        <v>437167.27000000008</v>
      </c>
      <c r="Y34" s="46"/>
      <c r="Z34" s="47"/>
      <c r="AA34" s="23"/>
    </row>
    <row r="35" spans="1:27" x14ac:dyDescent="0.3">
      <c r="A35" s="36" t="s">
        <v>40</v>
      </c>
      <c r="B35" s="20">
        <f t="shared" si="3"/>
        <v>2872950.0900000003</v>
      </c>
      <c r="C35" s="48">
        <v>212400</v>
      </c>
      <c r="D35" s="49">
        <v>53100</v>
      </c>
      <c r="E35" s="46">
        <v>-22722.29</v>
      </c>
      <c r="F35" s="47">
        <v>-7000.38</v>
      </c>
      <c r="G35" s="23"/>
      <c r="H35" s="48">
        <v>399600</v>
      </c>
      <c r="I35" s="49">
        <v>99900</v>
      </c>
      <c r="J35" s="46">
        <v>-8868.77</v>
      </c>
      <c r="K35" s="45">
        <v>-66.19</v>
      </c>
      <c r="L35" s="23"/>
      <c r="M35" s="48">
        <v>551157.68999999994</v>
      </c>
      <c r="N35" s="49">
        <v>137789.41999999998</v>
      </c>
      <c r="O35" s="46">
        <v>-9606.7100000000028</v>
      </c>
      <c r="P35" s="47">
        <v>-2898.41</v>
      </c>
      <c r="Q35" s="23"/>
      <c r="R35" s="48">
        <v>682072.04999999993</v>
      </c>
      <c r="S35" s="49">
        <v>170518.01</v>
      </c>
      <c r="T35" s="46">
        <v>-5655.11</v>
      </c>
      <c r="U35" s="45">
        <v>-1093.6099999999999</v>
      </c>
      <c r="V35" s="23"/>
      <c r="W35" s="48">
        <v>566471.05999999994</v>
      </c>
      <c r="X35" s="49">
        <v>144039.78999999998</v>
      </c>
      <c r="Y35" s="46">
        <v>-68340.639999999999</v>
      </c>
      <c r="Z35" s="47">
        <v>-17845.82</v>
      </c>
      <c r="AA35" s="23"/>
    </row>
    <row r="36" spans="1:27" x14ac:dyDescent="0.3">
      <c r="A36" s="36" t="s">
        <v>41</v>
      </c>
      <c r="B36" s="20">
        <f t="shared" si="3"/>
        <v>0</v>
      </c>
      <c r="C36" s="45"/>
      <c r="D36" s="46"/>
      <c r="E36" s="46"/>
      <c r="F36" s="47"/>
      <c r="G36" s="23"/>
      <c r="H36" s="45"/>
      <c r="I36" s="46"/>
      <c r="J36" s="46"/>
      <c r="K36" s="45"/>
      <c r="L36" s="23"/>
      <c r="M36" s="45"/>
      <c r="N36" s="46"/>
      <c r="O36" s="46"/>
      <c r="P36" s="47"/>
      <c r="Q36" s="23"/>
      <c r="R36" s="45"/>
      <c r="S36" s="46"/>
      <c r="T36" s="46"/>
      <c r="U36" s="45"/>
      <c r="V36" s="23"/>
      <c r="W36" s="45"/>
      <c r="X36" s="46"/>
      <c r="Y36" s="46"/>
      <c r="Z36" s="47"/>
      <c r="AA36" s="23"/>
    </row>
    <row r="37" spans="1:27" x14ac:dyDescent="0.3">
      <c r="A37" s="36" t="s">
        <v>42</v>
      </c>
      <c r="B37" s="20">
        <f t="shared" si="3"/>
        <v>4037916.0900000003</v>
      </c>
      <c r="C37" s="45"/>
      <c r="D37" s="46"/>
      <c r="E37" s="46">
        <v>-5207.1400000000003</v>
      </c>
      <c r="F37" s="47">
        <v>-1709.97</v>
      </c>
      <c r="G37" s="23"/>
      <c r="H37" s="45">
        <v>1115183.8699999999</v>
      </c>
      <c r="I37" s="46">
        <v>371728.91000000003</v>
      </c>
      <c r="J37" s="46"/>
      <c r="K37" s="45"/>
      <c r="L37" s="23"/>
      <c r="M37" s="45">
        <v>196217.31</v>
      </c>
      <c r="N37" s="46">
        <v>65405.810000000005</v>
      </c>
      <c r="O37" s="46"/>
      <c r="P37" s="47"/>
      <c r="Q37" s="23"/>
      <c r="R37" s="45">
        <v>955315.43</v>
      </c>
      <c r="S37" s="46">
        <v>318438.63</v>
      </c>
      <c r="T37" s="46"/>
      <c r="U37" s="45"/>
      <c r="V37" s="23"/>
      <c r="W37" s="45">
        <v>766907.05</v>
      </c>
      <c r="X37" s="46">
        <v>255636.19</v>
      </c>
      <c r="Y37" s="46"/>
      <c r="Z37" s="47"/>
      <c r="AA37" s="23"/>
    </row>
    <row r="38" spans="1:27" x14ac:dyDescent="0.3">
      <c r="A38" s="36" t="s">
        <v>43</v>
      </c>
      <c r="B38" s="20">
        <f t="shared" si="3"/>
        <v>75000</v>
      </c>
      <c r="C38" s="45"/>
      <c r="D38" s="46"/>
      <c r="E38" s="46"/>
      <c r="F38" s="47"/>
      <c r="G38" s="23"/>
      <c r="H38" s="45"/>
      <c r="I38" s="46"/>
      <c r="J38" s="46"/>
      <c r="K38" s="45"/>
      <c r="L38" s="23"/>
      <c r="M38" s="45"/>
      <c r="N38" s="46"/>
      <c r="O38" s="46"/>
      <c r="P38" s="47"/>
      <c r="Q38" s="23"/>
      <c r="R38" s="45">
        <v>20000</v>
      </c>
      <c r="S38" s="46">
        <v>5000</v>
      </c>
      <c r="T38" s="46"/>
      <c r="U38" s="45"/>
      <c r="V38" s="23"/>
      <c r="W38" s="45">
        <v>40000</v>
      </c>
      <c r="X38" s="46">
        <v>10000</v>
      </c>
      <c r="Y38" s="46"/>
      <c r="Z38" s="47"/>
      <c r="AA38" s="23"/>
    </row>
    <row r="39" spans="1:27" x14ac:dyDescent="0.3">
      <c r="A39" s="36" t="s">
        <v>44</v>
      </c>
      <c r="B39" s="20">
        <f t="shared" si="3"/>
        <v>1415321.1</v>
      </c>
      <c r="C39" s="45">
        <v>62713.9</v>
      </c>
      <c r="D39" s="46">
        <v>15678.46</v>
      </c>
      <c r="E39" s="46"/>
      <c r="F39" s="47"/>
      <c r="G39" s="23"/>
      <c r="H39" s="45">
        <v>238990.25999999998</v>
      </c>
      <c r="I39" s="46">
        <v>59747.600000000006</v>
      </c>
      <c r="J39" s="46"/>
      <c r="K39" s="45"/>
      <c r="L39" s="23"/>
      <c r="M39" s="45">
        <v>332453.65000000002</v>
      </c>
      <c r="N39" s="46">
        <v>83113.38</v>
      </c>
      <c r="O39" s="46"/>
      <c r="P39" s="47"/>
      <c r="Q39" s="23"/>
      <c r="R39" s="45">
        <v>141041.97</v>
      </c>
      <c r="S39" s="46">
        <v>35260.46</v>
      </c>
      <c r="T39" s="46"/>
      <c r="U39" s="45"/>
      <c r="V39" s="23"/>
      <c r="W39" s="45">
        <v>357057.10000000009</v>
      </c>
      <c r="X39" s="46">
        <v>89264.320000000007</v>
      </c>
      <c r="Y39" s="46"/>
      <c r="Z39" s="47"/>
      <c r="AA39" s="23"/>
    </row>
    <row r="40" spans="1:27" x14ac:dyDescent="0.3">
      <c r="A40" s="34" t="s">
        <v>45</v>
      </c>
      <c r="B40" s="20">
        <f t="shared" si="3"/>
        <v>2674581.52</v>
      </c>
      <c r="C40" s="45">
        <v>201360.72</v>
      </c>
      <c r="D40" s="46">
        <v>50340.19</v>
      </c>
      <c r="E40" s="46"/>
      <c r="F40" s="47"/>
      <c r="G40" s="23"/>
      <c r="H40" s="45">
        <v>258516.05</v>
      </c>
      <c r="I40" s="46">
        <v>64629.000000000007</v>
      </c>
      <c r="J40" s="46"/>
      <c r="K40" s="45"/>
      <c r="L40" s="23"/>
      <c r="M40" s="45">
        <v>706186.64</v>
      </c>
      <c r="N40" s="46">
        <v>176546.74</v>
      </c>
      <c r="O40" s="46"/>
      <c r="P40" s="47"/>
      <c r="Q40" s="23"/>
      <c r="R40" s="45">
        <v>332366.56999999995</v>
      </c>
      <c r="S40" s="46">
        <v>83091.66</v>
      </c>
      <c r="T40" s="46"/>
      <c r="U40" s="45"/>
      <c r="V40" s="23"/>
      <c r="W40" s="45">
        <v>641235.14</v>
      </c>
      <c r="X40" s="46">
        <v>160308.81</v>
      </c>
      <c r="Y40" s="46"/>
      <c r="Z40" s="47"/>
      <c r="AA40" s="23"/>
    </row>
    <row r="41" spans="1:27" x14ac:dyDescent="0.3">
      <c r="A41" s="34" t="s">
        <v>46</v>
      </c>
      <c r="B41" s="20">
        <f t="shared" si="3"/>
        <v>1681762.3599999999</v>
      </c>
      <c r="C41" s="45">
        <v>209019.35</v>
      </c>
      <c r="D41" s="46">
        <v>69677.02</v>
      </c>
      <c r="E41" s="46">
        <v>-2362.59</v>
      </c>
      <c r="F41" s="47">
        <v>-787.58</v>
      </c>
      <c r="G41" s="23"/>
      <c r="H41" s="45">
        <v>272832.30000000005</v>
      </c>
      <c r="I41" s="46">
        <v>90948.69</v>
      </c>
      <c r="J41" s="46">
        <v>-131.74</v>
      </c>
      <c r="K41" s="45">
        <v>-43.92</v>
      </c>
      <c r="L41" s="23"/>
      <c r="M41" s="45">
        <v>327713</v>
      </c>
      <c r="N41" s="46">
        <v>109241.91</v>
      </c>
      <c r="O41" s="46">
        <v>-4254.59</v>
      </c>
      <c r="P41" s="47">
        <v>-1418.29</v>
      </c>
      <c r="Q41" s="23"/>
      <c r="R41" s="45">
        <v>240152.41999999998</v>
      </c>
      <c r="S41" s="46">
        <v>80054.66</v>
      </c>
      <c r="T41" s="46">
        <v>-2357.0100000000002</v>
      </c>
      <c r="U41" s="45">
        <v>-785.68000000000006</v>
      </c>
      <c r="V41" s="23"/>
      <c r="W41" s="45">
        <v>221344.22000000003</v>
      </c>
      <c r="X41" s="46">
        <v>73786.34</v>
      </c>
      <c r="Y41" s="46">
        <v>-649.63</v>
      </c>
      <c r="Z41" s="47">
        <v>-216.52</v>
      </c>
      <c r="AA41" s="23"/>
    </row>
    <row r="42" spans="1:27" x14ac:dyDescent="0.3">
      <c r="A42" s="34" t="s">
        <v>47</v>
      </c>
      <c r="B42" s="20">
        <f t="shared" si="3"/>
        <v>1686000</v>
      </c>
      <c r="C42" s="50">
        <v>1185750</v>
      </c>
      <c r="D42" s="51">
        <v>395250</v>
      </c>
      <c r="E42" s="51"/>
      <c r="F42" s="52"/>
      <c r="G42" s="23"/>
      <c r="H42" s="50"/>
      <c r="I42" s="51"/>
      <c r="J42" s="51"/>
      <c r="K42" s="50"/>
      <c r="L42" s="23"/>
      <c r="M42" s="50">
        <v>75000</v>
      </c>
      <c r="N42" s="51">
        <v>25000</v>
      </c>
      <c r="O42" s="51"/>
      <c r="P42" s="52"/>
      <c r="Q42" s="23"/>
      <c r="R42" s="50">
        <v>3750</v>
      </c>
      <c r="S42" s="51">
        <v>1250</v>
      </c>
      <c r="T42" s="51"/>
      <c r="U42" s="50"/>
      <c r="V42" s="23"/>
      <c r="W42" s="50"/>
      <c r="X42" s="51"/>
      <c r="Y42" s="51"/>
      <c r="Z42" s="52"/>
      <c r="AA42" s="23"/>
    </row>
    <row r="43" spans="1:27" ht="15" thickBot="1" x14ac:dyDescent="0.35">
      <c r="A43" s="34" t="s">
        <v>48</v>
      </c>
      <c r="B43" s="20">
        <f t="shared" si="3"/>
        <v>92533.499999999985</v>
      </c>
      <c r="C43" s="53">
        <v>14282.48</v>
      </c>
      <c r="D43" s="54">
        <v>4760.9399999999996</v>
      </c>
      <c r="E43" s="54"/>
      <c r="F43" s="55"/>
      <c r="G43" s="23"/>
      <c r="H43" s="53">
        <v>13779.32</v>
      </c>
      <c r="I43" s="54">
        <v>4593.2</v>
      </c>
      <c r="J43" s="54"/>
      <c r="K43" s="53"/>
      <c r="L43" s="23"/>
      <c r="M43" s="53">
        <v>13779.32</v>
      </c>
      <c r="N43" s="54">
        <v>4593.2</v>
      </c>
      <c r="O43" s="54"/>
      <c r="P43" s="55"/>
      <c r="Q43" s="23"/>
      <c r="R43" s="53">
        <v>13779.32</v>
      </c>
      <c r="S43" s="54">
        <v>4593.2</v>
      </c>
      <c r="T43" s="54"/>
      <c r="U43" s="53"/>
      <c r="V43" s="23"/>
      <c r="W43" s="53">
        <v>13779.32</v>
      </c>
      <c r="X43" s="54">
        <v>4593.2</v>
      </c>
      <c r="Y43" s="54"/>
      <c r="Z43" s="55"/>
      <c r="AA43" s="23"/>
    </row>
    <row r="44" spans="1:27" ht="16.2" thickBot="1" x14ac:dyDescent="0.35">
      <c r="A44" s="25" t="s">
        <v>49</v>
      </c>
      <c r="B44" s="32">
        <f t="shared" ref="B44:P44" si="13">SUM(B45:B46)</f>
        <v>633188.13</v>
      </c>
      <c r="C44" s="13">
        <f t="shared" si="13"/>
        <v>23713.79</v>
      </c>
      <c r="D44" s="14">
        <f t="shared" si="13"/>
        <v>6822.66</v>
      </c>
      <c r="E44" s="14">
        <f t="shared" si="13"/>
        <v>0</v>
      </c>
      <c r="F44" s="14">
        <f t="shared" si="13"/>
        <v>0</v>
      </c>
      <c r="G44" s="15"/>
      <c r="H44" s="16">
        <f t="shared" si="13"/>
        <v>57421.72</v>
      </c>
      <c r="I44" s="17">
        <f t="shared" si="13"/>
        <v>17382.669999999998</v>
      </c>
      <c r="J44" s="17">
        <f t="shared" si="13"/>
        <v>-210.25</v>
      </c>
      <c r="K44" s="18">
        <f t="shared" si="13"/>
        <v>-70.09</v>
      </c>
      <c r="L44" s="15"/>
      <c r="M44" s="13">
        <f t="shared" si="13"/>
        <v>157729.94999999998</v>
      </c>
      <c r="N44" s="14">
        <f t="shared" si="13"/>
        <v>37132.080000000002</v>
      </c>
      <c r="O44" s="14">
        <f t="shared" si="13"/>
        <v>-230.26</v>
      </c>
      <c r="P44" s="14">
        <f t="shared" si="13"/>
        <v>-76.77</v>
      </c>
      <c r="Q44" s="15"/>
      <c r="R44" s="16">
        <f t="shared" ref="R44:U44" si="14">SUM(R45:R46)</f>
        <v>137862.01999999999</v>
      </c>
      <c r="S44" s="17">
        <f t="shared" si="14"/>
        <v>44248.74</v>
      </c>
      <c r="T44" s="17">
        <f t="shared" si="14"/>
        <v>0</v>
      </c>
      <c r="U44" s="18">
        <f t="shared" si="14"/>
        <v>0</v>
      </c>
      <c r="V44" s="15"/>
      <c r="W44" s="13">
        <f t="shared" ref="W44:Z44" si="15">SUM(W45:W46)</f>
        <v>115989.56000000001</v>
      </c>
      <c r="X44" s="14">
        <f t="shared" si="15"/>
        <v>35607.81</v>
      </c>
      <c r="Y44" s="14">
        <f t="shared" si="15"/>
        <v>-101.63</v>
      </c>
      <c r="Z44" s="14">
        <f t="shared" si="15"/>
        <v>-33.869999999999997</v>
      </c>
      <c r="AA44" s="15"/>
    </row>
    <row r="45" spans="1:27" x14ac:dyDescent="0.3">
      <c r="A45" s="33" t="s">
        <v>50</v>
      </c>
      <c r="B45" s="20">
        <f t="shared" si="3"/>
        <v>510674.21</v>
      </c>
      <c r="C45" s="21">
        <v>4869.59</v>
      </c>
      <c r="D45" s="21">
        <v>541.08000000000004</v>
      </c>
      <c r="E45" s="21"/>
      <c r="F45" s="22"/>
      <c r="G45" s="23"/>
      <c r="H45" s="21">
        <v>38103.730000000003</v>
      </c>
      <c r="I45" s="21">
        <v>10943.07</v>
      </c>
      <c r="J45" s="21"/>
      <c r="K45" s="21"/>
      <c r="L45" s="23"/>
      <c r="M45" s="21">
        <v>138921.65</v>
      </c>
      <c r="N45" s="21">
        <v>30862.41</v>
      </c>
      <c r="O45" s="21"/>
      <c r="P45" s="22"/>
      <c r="Q45" s="23"/>
      <c r="R45" s="21">
        <v>119345.47</v>
      </c>
      <c r="S45" s="21">
        <v>38076.43</v>
      </c>
      <c r="T45" s="21"/>
      <c r="U45" s="21"/>
      <c r="V45" s="23"/>
      <c r="W45" s="21">
        <v>99049.840000000011</v>
      </c>
      <c r="X45" s="21">
        <v>29960.94</v>
      </c>
      <c r="Y45" s="21"/>
      <c r="Z45" s="22"/>
      <c r="AA45" s="23"/>
    </row>
    <row r="46" spans="1:27" ht="15" thickBot="1" x14ac:dyDescent="0.35">
      <c r="A46" s="56" t="s">
        <v>51</v>
      </c>
      <c r="B46" s="20">
        <f t="shared" si="3"/>
        <v>122513.92</v>
      </c>
      <c r="C46" s="21">
        <v>18844.2</v>
      </c>
      <c r="D46" s="21">
        <v>6281.58</v>
      </c>
      <c r="E46" s="21"/>
      <c r="F46" s="22"/>
      <c r="G46" s="23"/>
      <c r="H46" s="21">
        <v>19317.990000000002</v>
      </c>
      <c r="I46" s="21">
        <v>6439.6</v>
      </c>
      <c r="J46" s="21">
        <v>-210.25</v>
      </c>
      <c r="K46" s="21">
        <v>-70.09</v>
      </c>
      <c r="L46" s="23"/>
      <c r="M46" s="21">
        <v>18808.3</v>
      </c>
      <c r="N46" s="21">
        <v>6269.67</v>
      </c>
      <c r="O46" s="21">
        <v>-230.26</v>
      </c>
      <c r="P46" s="22">
        <v>-76.77</v>
      </c>
      <c r="Q46" s="23"/>
      <c r="R46" s="21">
        <v>18516.55</v>
      </c>
      <c r="S46" s="21">
        <v>6172.31</v>
      </c>
      <c r="T46" s="21"/>
      <c r="U46" s="21"/>
      <c r="V46" s="23"/>
      <c r="W46" s="21">
        <v>16939.719999999998</v>
      </c>
      <c r="X46" s="21">
        <v>5646.87</v>
      </c>
      <c r="Y46" s="21">
        <v>-101.63</v>
      </c>
      <c r="Z46" s="22">
        <v>-33.869999999999997</v>
      </c>
      <c r="AA46" s="23"/>
    </row>
    <row r="47" spans="1:27" ht="16.2" thickBot="1" x14ac:dyDescent="0.35">
      <c r="A47" s="25" t="s">
        <v>52</v>
      </c>
      <c r="B47" s="32">
        <f>SUM(B48:V58)</f>
        <v>7855883.0899999989</v>
      </c>
      <c r="C47" s="27">
        <f t="shared" ref="C47:P47" si="16">SUM(C48:C57)</f>
        <v>0</v>
      </c>
      <c r="D47" s="28">
        <f t="shared" si="16"/>
        <v>303.01</v>
      </c>
      <c r="E47" s="28">
        <f t="shared" si="16"/>
        <v>0</v>
      </c>
      <c r="F47" s="28">
        <f t="shared" si="16"/>
        <v>-40233.96</v>
      </c>
      <c r="G47" s="15"/>
      <c r="H47" s="29">
        <f t="shared" si="16"/>
        <v>0</v>
      </c>
      <c r="I47" s="30">
        <f t="shared" si="16"/>
        <v>15149.9</v>
      </c>
      <c r="J47" s="30">
        <f>SUM(J48:J57)</f>
        <v>0</v>
      </c>
      <c r="K47" s="31">
        <f t="shared" si="16"/>
        <v>-23850.829999999998</v>
      </c>
      <c r="L47" s="15"/>
      <c r="M47" s="27">
        <f t="shared" si="16"/>
        <v>0</v>
      </c>
      <c r="N47" s="28">
        <f t="shared" si="16"/>
        <v>27167.260000000002</v>
      </c>
      <c r="O47" s="28">
        <f t="shared" si="16"/>
        <v>0</v>
      </c>
      <c r="P47" s="28">
        <f t="shared" si="16"/>
        <v>-10417.220000000001</v>
      </c>
      <c r="Q47" s="15"/>
      <c r="R47" s="29">
        <f t="shared" ref="R47:S47" si="17">SUM(R48:R57)</f>
        <v>0</v>
      </c>
      <c r="S47" s="30">
        <f t="shared" si="17"/>
        <v>19594.070000000003</v>
      </c>
      <c r="T47" s="30">
        <f>SUM(T48:T57)</f>
        <v>0</v>
      </c>
      <c r="U47" s="31">
        <f t="shared" ref="U47" si="18">SUM(U48:U57)</f>
        <v>-782.43000000000006</v>
      </c>
      <c r="V47" s="15"/>
      <c r="W47" s="27">
        <f t="shared" ref="W47" si="19">SUM(W48:W57)</f>
        <v>0</v>
      </c>
      <c r="X47" s="28">
        <f>SUM(X48:X58)</f>
        <v>7886782.6499999994</v>
      </c>
      <c r="Y47" s="28">
        <f t="shared" ref="Y47:Z47" si="20">SUM(Y48:Y58)</f>
        <v>0</v>
      </c>
      <c r="Z47" s="28">
        <f t="shared" si="20"/>
        <v>-4759.16</v>
      </c>
      <c r="AA47" s="15"/>
    </row>
    <row r="48" spans="1:27" x14ac:dyDescent="0.3">
      <c r="A48" s="33" t="s">
        <v>53</v>
      </c>
      <c r="B48" s="20">
        <f t="shared" si="3"/>
        <v>-284.57</v>
      </c>
      <c r="C48" s="21"/>
      <c r="D48" s="21"/>
      <c r="E48" s="21"/>
      <c r="F48" s="22">
        <v>-284.57</v>
      </c>
      <c r="G48" s="23"/>
      <c r="H48" s="21"/>
      <c r="I48" s="21"/>
      <c r="J48" s="21"/>
      <c r="K48" s="21"/>
      <c r="L48" s="23"/>
      <c r="M48" s="21"/>
      <c r="N48" s="21"/>
      <c r="O48" s="21"/>
      <c r="P48" s="22"/>
      <c r="Q48" s="23"/>
      <c r="R48" s="21"/>
      <c r="S48" s="21"/>
      <c r="T48" s="21"/>
      <c r="U48" s="21"/>
      <c r="V48" s="23"/>
      <c r="W48" s="21"/>
      <c r="X48" s="21"/>
      <c r="Y48" s="21"/>
      <c r="Z48" s="22"/>
      <c r="AA48" s="23"/>
    </row>
    <row r="49" spans="1:27" x14ac:dyDescent="0.3">
      <c r="A49" s="33" t="s">
        <v>54</v>
      </c>
      <c r="B49" s="20">
        <f t="shared" si="3"/>
        <v>0</v>
      </c>
      <c r="C49" s="21"/>
      <c r="D49" s="21"/>
      <c r="E49" s="21"/>
      <c r="F49" s="22"/>
      <c r="G49" s="23"/>
      <c r="H49" s="21"/>
      <c r="I49" s="21"/>
      <c r="J49" s="21"/>
      <c r="K49" s="21"/>
      <c r="L49" s="23"/>
      <c r="M49" s="21"/>
      <c r="N49" s="21"/>
      <c r="O49" s="21"/>
      <c r="P49" s="22"/>
      <c r="Q49" s="23"/>
      <c r="R49" s="21"/>
      <c r="S49" s="21"/>
      <c r="T49" s="21"/>
      <c r="U49" s="21"/>
      <c r="V49" s="23"/>
      <c r="W49" s="21"/>
      <c r="X49" s="21"/>
      <c r="Y49" s="21"/>
      <c r="Z49" s="22"/>
      <c r="AA49" s="23"/>
    </row>
    <row r="50" spans="1:27" x14ac:dyDescent="0.3">
      <c r="A50" s="33" t="s">
        <v>55</v>
      </c>
      <c r="B50" s="20">
        <f t="shared" si="3"/>
        <v>0</v>
      </c>
      <c r="C50" s="21"/>
      <c r="D50" s="21"/>
      <c r="E50" s="21"/>
      <c r="F50" s="22"/>
      <c r="G50" s="23"/>
      <c r="H50" s="21"/>
      <c r="I50" s="21"/>
      <c r="J50" s="21"/>
      <c r="K50" s="21"/>
      <c r="L50" s="23"/>
      <c r="M50" s="21"/>
      <c r="N50" s="21"/>
      <c r="O50" s="21"/>
      <c r="P50" s="22"/>
      <c r="Q50" s="23"/>
      <c r="R50" s="21"/>
      <c r="S50" s="21"/>
      <c r="T50" s="21"/>
      <c r="U50" s="21"/>
      <c r="V50" s="23"/>
      <c r="W50" s="21"/>
      <c r="X50" s="21"/>
      <c r="Y50" s="21"/>
      <c r="Z50" s="22"/>
      <c r="AA50" s="23"/>
    </row>
    <row r="51" spans="1:27" x14ac:dyDescent="0.3">
      <c r="A51" s="35" t="s">
        <v>56</v>
      </c>
      <c r="B51" s="20">
        <f t="shared" si="3"/>
        <v>101223.13</v>
      </c>
      <c r="C51" s="21"/>
      <c r="D51" s="21"/>
      <c r="E51" s="21"/>
      <c r="F51" s="22"/>
      <c r="G51" s="23"/>
      <c r="H51" s="21"/>
      <c r="I51" s="21">
        <v>14847.47</v>
      </c>
      <c r="J51" s="21"/>
      <c r="K51" s="21"/>
      <c r="L51" s="23"/>
      <c r="M51" s="21"/>
      <c r="N51" s="21">
        <v>22833.47</v>
      </c>
      <c r="O51" s="21"/>
      <c r="P51" s="22">
        <v>-5390.45</v>
      </c>
      <c r="Q51" s="23"/>
      <c r="R51" s="21"/>
      <c r="S51" s="21">
        <v>11162.6</v>
      </c>
      <c r="T51" s="21"/>
      <c r="U51" s="21"/>
      <c r="V51" s="23"/>
      <c r="W51" s="21"/>
      <c r="X51" s="21">
        <v>57770.04</v>
      </c>
      <c r="Y51" s="21"/>
      <c r="Z51" s="22"/>
      <c r="AA51" s="23"/>
    </row>
    <row r="52" spans="1:27" x14ac:dyDescent="0.3">
      <c r="A52" s="35" t="s">
        <v>57</v>
      </c>
      <c r="B52" s="20">
        <f t="shared" si="3"/>
        <v>5461.94</v>
      </c>
      <c r="C52" s="21"/>
      <c r="D52" s="21"/>
      <c r="E52" s="21"/>
      <c r="F52" s="22"/>
      <c r="G52" s="23"/>
      <c r="H52" s="21"/>
      <c r="I52" s="21"/>
      <c r="J52" s="21"/>
      <c r="K52" s="21"/>
      <c r="L52" s="23"/>
      <c r="M52" s="21"/>
      <c r="N52" s="21"/>
      <c r="O52" s="21"/>
      <c r="P52" s="22"/>
      <c r="Q52" s="23"/>
      <c r="R52" s="21"/>
      <c r="S52" s="21">
        <v>5461.94</v>
      </c>
      <c r="T52" s="21"/>
      <c r="U52" s="21"/>
      <c r="V52" s="23"/>
      <c r="W52" s="21"/>
      <c r="X52" s="21"/>
      <c r="Y52" s="21"/>
      <c r="Z52" s="22"/>
      <c r="AA52" s="23"/>
    </row>
    <row r="53" spans="1:27" x14ac:dyDescent="0.3">
      <c r="A53" s="56" t="s">
        <v>58</v>
      </c>
      <c r="B53" s="20">
        <f t="shared" si="3"/>
        <v>0</v>
      </c>
      <c r="C53" s="21"/>
      <c r="D53" s="21"/>
      <c r="E53" s="21"/>
      <c r="F53" s="22"/>
      <c r="G53" s="23"/>
      <c r="H53" s="21"/>
      <c r="I53" s="21"/>
      <c r="J53" s="21"/>
      <c r="K53" s="21"/>
      <c r="L53" s="23"/>
      <c r="M53" s="21"/>
      <c r="N53" s="21"/>
      <c r="O53" s="21"/>
      <c r="P53" s="22"/>
      <c r="Q53" s="23"/>
      <c r="R53" s="21"/>
      <c r="S53" s="21"/>
      <c r="T53" s="21"/>
      <c r="U53" s="21"/>
      <c r="V53" s="23"/>
      <c r="W53" s="21"/>
      <c r="X53" s="21"/>
      <c r="Y53" s="21"/>
      <c r="Z53" s="22"/>
      <c r="AA53" s="23"/>
    </row>
    <row r="54" spans="1:27" x14ac:dyDescent="0.3">
      <c r="A54" s="35" t="s">
        <v>59</v>
      </c>
      <c r="B54" s="20">
        <f t="shared" si="3"/>
        <v>-74368.58</v>
      </c>
      <c r="C54" s="21"/>
      <c r="D54" s="21"/>
      <c r="E54" s="21"/>
      <c r="F54" s="22">
        <v>-39949.39</v>
      </c>
      <c r="G54" s="23"/>
      <c r="H54" s="21"/>
      <c r="I54" s="21"/>
      <c r="J54" s="21"/>
      <c r="K54" s="21">
        <v>-23850.829999999998</v>
      </c>
      <c r="L54" s="23"/>
      <c r="M54" s="21"/>
      <c r="N54" s="21"/>
      <c r="O54" s="21"/>
      <c r="P54" s="22">
        <v>-5026.7700000000004</v>
      </c>
      <c r="Q54" s="23"/>
      <c r="R54" s="21"/>
      <c r="S54" s="21"/>
      <c r="T54" s="21"/>
      <c r="U54" s="21">
        <v>-782.43000000000006</v>
      </c>
      <c r="V54" s="23"/>
      <c r="W54" s="21"/>
      <c r="X54" s="21"/>
      <c r="Y54" s="21"/>
      <c r="Z54" s="22">
        <v>-4759.16</v>
      </c>
      <c r="AA54" s="23"/>
    </row>
    <row r="55" spans="1:27" x14ac:dyDescent="0.3">
      <c r="A55" s="35" t="s">
        <v>60</v>
      </c>
      <c r="B55" s="20">
        <f t="shared" si="3"/>
        <v>1429.26</v>
      </c>
      <c r="C55" s="21"/>
      <c r="D55" s="21">
        <v>303.01</v>
      </c>
      <c r="E55" s="21"/>
      <c r="F55" s="22"/>
      <c r="G55" s="23"/>
      <c r="H55" s="21"/>
      <c r="I55" s="21">
        <v>302.43</v>
      </c>
      <c r="J55" s="21"/>
      <c r="K55" s="21"/>
      <c r="L55" s="23"/>
      <c r="M55" s="21"/>
      <c r="N55" s="21">
        <v>293.27999999999997</v>
      </c>
      <c r="O55" s="21"/>
      <c r="P55" s="22"/>
      <c r="Q55" s="23"/>
      <c r="R55" s="21"/>
      <c r="S55" s="21">
        <v>252.13</v>
      </c>
      <c r="T55" s="21"/>
      <c r="U55" s="21"/>
      <c r="V55" s="23"/>
      <c r="W55" s="21"/>
      <c r="X55" s="21">
        <v>278.41000000000003</v>
      </c>
      <c r="Y55" s="21"/>
      <c r="Z55" s="22"/>
      <c r="AA55" s="23"/>
    </row>
    <row r="56" spans="1:27" x14ac:dyDescent="0.3">
      <c r="A56" s="33" t="s">
        <v>61</v>
      </c>
      <c r="B56" s="20">
        <f t="shared" si="3"/>
        <v>2717.4</v>
      </c>
      <c r="C56" s="21"/>
      <c r="D56" s="21"/>
      <c r="E56" s="21"/>
      <c r="F56" s="22"/>
      <c r="G56" s="23"/>
      <c r="H56" s="21"/>
      <c r="I56" s="21"/>
      <c r="J56" s="21"/>
      <c r="K56" s="21"/>
      <c r="L56" s="23"/>
      <c r="M56" s="21"/>
      <c r="N56" s="21"/>
      <c r="O56" s="21"/>
      <c r="P56" s="22"/>
      <c r="Q56" s="23"/>
      <c r="R56" s="21"/>
      <c r="S56" s="21">
        <v>2717.4</v>
      </c>
      <c r="T56" s="21"/>
      <c r="U56" s="21"/>
      <c r="V56" s="23"/>
      <c r="W56" s="21"/>
      <c r="X56" s="21"/>
      <c r="Y56" s="21"/>
      <c r="Z56" s="22"/>
      <c r="AA56" s="23"/>
    </row>
    <row r="57" spans="1:27" x14ac:dyDescent="0.3">
      <c r="A57" s="33" t="s">
        <v>62</v>
      </c>
      <c r="B57" s="20">
        <f t="shared" si="3"/>
        <v>4040.51</v>
      </c>
      <c r="C57" s="21"/>
      <c r="D57" s="21"/>
      <c r="E57" s="21"/>
      <c r="F57" s="22"/>
      <c r="G57" s="23"/>
      <c r="H57" s="21"/>
      <c r="I57" s="21"/>
      <c r="J57" s="21"/>
      <c r="K57" s="21"/>
      <c r="L57" s="23"/>
      <c r="M57" s="21"/>
      <c r="N57" s="21">
        <v>4040.51</v>
      </c>
      <c r="O57" s="21"/>
      <c r="P57" s="22"/>
      <c r="Q57" s="23"/>
      <c r="R57" s="21"/>
      <c r="S57" s="21"/>
      <c r="T57" s="21"/>
      <c r="U57" s="21"/>
      <c r="V57" s="23"/>
      <c r="W57" s="21"/>
      <c r="X57" s="21"/>
      <c r="Y57" s="21"/>
      <c r="Z57" s="22"/>
      <c r="AA57" s="23"/>
    </row>
    <row r="58" spans="1:27" ht="15" thickBot="1" x14ac:dyDescent="0.35">
      <c r="A58" s="33" t="s">
        <v>63</v>
      </c>
      <c r="B58" s="20">
        <f t="shared" si="3"/>
        <v>7828734.1999999993</v>
      </c>
      <c r="C58" s="21"/>
      <c r="D58" s="21"/>
      <c r="E58" s="21"/>
      <c r="F58" s="22"/>
      <c r="G58" s="23"/>
      <c r="H58" s="21"/>
      <c r="I58" s="21"/>
      <c r="J58" s="21"/>
      <c r="K58" s="21"/>
      <c r="L58" s="23"/>
      <c r="M58" s="21"/>
      <c r="N58" s="21"/>
      <c r="O58" s="21"/>
      <c r="P58" s="22"/>
      <c r="Q58" s="23"/>
      <c r="R58" s="21"/>
      <c r="S58" s="21"/>
      <c r="T58" s="21"/>
      <c r="U58" s="21"/>
      <c r="V58" s="23"/>
      <c r="W58" s="21"/>
      <c r="X58" s="21">
        <v>7828734.1999999993</v>
      </c>
      <c r="Y58" s="21"/>
      <c r="Z58" s="22"/>
      <c r="AA58" s="57"/>
    </row>
    <row r="59" spans="1:27" ht="16.8" thickTop="1" thickBot="1" x14ac:dyDescent="0.35">
      <c r="A59" s="25" t="s">
        <v>64</v>
      </c>
      <c r="B59" s="58">
        <f>SUM(B47,B44,B26,B15,B12,B5)</f>
        <v>207560041.20999998</v>
      </c>
      <c r="C59" s="59">
        <f>SUM(C47,C44,C26,C15,C12,C5)</f>
        <v>78509912.120000005</v>
      </c>
      <c r="D59" s="60">
        <f>SUM(D47,D44,D26,D15,D12,D5)</f>
        <v>1116629.5599999998</v>
      </c>
      <c r="E59" s="60">
        <f>SUM(E47,E44,E26,E15,E12,E5)</f>
        <v>-191240.28999999998</v>
      </c>
      <c r="F59" s="61">
        <f>SUM(F47,F44,F26,F15,F12,F5)</f>
        <v>-88038.16</v>
      </c>
      <c r="G59" s="62"/>
      <c r="H59" s="63">
        <f>SUM(H47,H44,H26,H15,H12,H5)</f>
        <v>47194125.829999991</v>
      </c>
      <c r="I59" s="64">
        <f>SUM(I47,I44,I26,I15,I12,I5)</f>
        <v>1275517.08</v>
      </c>
      <c r="J59" s="64">
        <f>SUM(J47,J44,J26,J15,J12,J5)</f>
        <v>-43165.119999999995</v>
      </c>
      <c r="K59" s="65">
        <f>SUM(K47,K44,K26,K15,K12,K5)</f>
        <v>-39770.879999999997</v>
      </c>
      <c r="L59" s="62"/>
      <c r="M59" s="59">
        <f>SUM(M47,M44,M26,M15,M12,M5)</f>
        <v>18687338.70999999</v>
      </c>
      <c r="N59" s="60">
        <f>SUM(N47,N44,N26,N15,N12,N5)</f>
        <v>1404178.1800000002</v>
      </c>
      <c r="O59" s="60">
        <f>SUM(O47,O44,O26,O15,O12,O5)</f>
        <v>-59870.560000000005</v>
      </c>
      <c r="P59" s="61">
        <f>SUM(P47,P44,P26,P15,P12,P5)</f>
        <v>-21674.86</v>
      </c>
      <c r="Q59" s="62"/>
      <c r="R59" s="63">
        <f>SUM(R47,R44,R26,R15,R12,R5)</f>
        <v>16477332.630000003</v>
      </c>
      <c r="S59" s="64">
        <f>SUM(S47,S44,S26,S15,S12,S5)</f>
        <v>5247410.84</v>
      </c>
      <c r="T59" s="64">
        <f>SUM(T47,T44,T26,T15,T12,T5)</f>
        <v>-47318.160000000011</v>
      </c>
      <c r="U59" s="65">
        <f>SUM(U47,U44,U26,U15,U12,U5)</f>
        <v>-15659.200000000003</v>
      </c>
      <c r="V59" s="62"/>
      <c r="W59" s="59">
        <f>SUM(W47,W44,W26,W15,W12,W5)</f>
        <v>22913486.169999998</v>
      </c>
      <c r="X59" s="60">
        <f>SUM(X47,X44,X26,X15,X12,X5)</f>
        <v>15379661.000000002</v>
      </c>
      <c r="Y59" s="60">
        <f>SUM(Y47,Y44,Y26,Y15,Y12,Y5)</f>
        <v>-94216.91</v>
      </c>
      <c r="Z59" s="61">
        <f>SUM(Z47,Z44,Z26,Z15,Z12,Z5)</f>
        <v>-31526.57</v>
      </c>
      <c r="AA59" s="62"/>
    </row>
    <row r="60" spans="1:27" x14ac:dyDescent="0.3">
      <c r="L60" s="66"/>
      <c r="Q60" s="66"/>
      <c r="R60" s="66"/>
      <c r="S60" s="66"/>
      <c r="T60" s="66"/>
      <c r="U60" s="66"/>
      <c r="V60" s="66"/>
      <c r="AA60" s="66"/>
    </row>
    <row r="61" spans="1:27" x14ac:dyDescent="0.3">
      <c r="L61" s="66"/>
      <c r="Q61" s="66"/>
      <c r="R61" s="66"/>
      <c r="S61" s="66"/>
      <c r="T61" s="66"/>
      <c r="U61" s="66"/>
      <c r="V61" s="66"/>
      <c r="AA61" s="66"/>
    </row>
    <row r="62" spans="1:27" x14ac:dyDescent="0.3">
      <c r="I62" s="67"/>
      <c r="L62" s="66"/>
      <c r="P62" s="67"/>
      <c r="Q62" s="66"/>
      <c r="R62" s="66"/>
      <c r="S62" s="66"/>
      <c r="T62" s="66"/>
      <c r="U62" s="66"/>
      <c r="V62" s="66"/>
      <c r="AA62" s="66"/>
    </row>
    <row r="63" spans="1:27" x14ac:dyDescent="0.3">
      <c r="K63" s="67"/>
      <c r="L63" s="66"/>
      <c r="Q63" s="66"/>
      <c r="R63" s="66"/>
      <c r="S63" s="66"/>
      <c r="T63" s="66"/>
      <c r="U63" s="66"/>
      <c r="V63" s="66"/>
      <c r="AA63" s="66"/>
    </row>
    <row r="64" spans="1:27" x14ac:dyDescent="0.3">
      <c r="L64" s="66"/>
      <c r="Q64" s="66"/>
      <c r="R64" s="66"/>
      <c r="S64" s="66"/>
      <c r="T64" s="66"/>
      <c r="U64" s="66"/>
      <c r="V64" s="66"/>
      <c r="AA64" s="66"/>
    </row>
    <row r="65" spans="2:27" x14ac:dyDescent="0.3">
      <c r="B65" s="67"/>
      <c r="D65" s="67"/>
      <c r="I65" s="67"/>
      <c r="J65" s="67"/>
      <c r="L65" s="66"/>
      <c r="Q65" s="66"/>
      <c r="R65" s="66"/>
      <c r="S65" s="66"/>
      <c r="T65" s="66"/>
      <c r="U65" s="66"/>
      <c r="V65" s="66"/>
      <c r="AA65" s="66"/>
    </row>
    <row r="66" spans="2:27" x14ac:dyDescent="0.3">
      <c r="K66" s="67"/>
      <c r="L66" s="66"/>
      <c r="Q66" s="66"/>
      <c r="R66" s="66"/>
      <c r="S66" s="66"/>
      <c r="T66" s="66"/>
      <c r="U66" s="66"/>
      <c r="V66" s="66"/>
      <c r="AA66" s="66"/>
    </row>
    <row r="67" spans="2:27" x14ac:dyDescent="0.3">
      <c r="L67" s="66"/>
      <c r="Q67" s="66"/>
      <c r="R67" s="66"/>
      <c r="S67" s="66"/>
      <c r="T67" s="66"/>
      <c r="U67" s="66"/>
      <c r="V67" s="66"/>
      <c r="AA67" s="66"/>
    </row>
    <row r="68" spans="2:27" x14ac:dyDescent="0.3">
      <c r="B68" s="67"/>
      <c r="D68" s="67"/>
      <c r="L68" s="66"/>
      <c r="Q68" s="66"/>
      <c r="R68" s="66"/>
      <c r="S68" s="66"/>
      <c r="T68" s="66"/>
      <c r="U68" s="66"/>
      <c r="V68" s="66"/>
      <c r="AA68" s="66"/>
    </row>
    <row r="70" spans="2:27" x14ac:dyDescent="0.3">
      <c r="H70" s="67"/>
      <c r="K70" s="67"/>
    </row>
    <row r="71" spans="2:27" x14ac:dyDescent="0.3">
      <c r="H71" s="67"/>
    </row>
  </sheetData>
  <mergeCells count="17">
    <mergeCell ref="W2:Z2"/>
    <mergeCell ref="B3:B4"/>
    <mergeCell ref="C3:D3"/>
    <mergeCell ref="E3:F3"/>
    <mergeCell ref="H3:I3"/>
    <mergeCell ref="A2:A3"/>
    <mergeCell ref="C2:F2"/>
    <mergeCell ref="H2:K2"/>
    <mergeCell ref="M2:P2"/>
    <mergeCell ref="R2:U2"/>
    <mergeCell ref="Y3:Z3"/>
    <mergeCell ref="J3:K3"/>
    <mergeCell ref="M3:N3"/>
    <mergeCell ref="O3:P3"/>
    <mergeCell ref="R3:S3"/>
    <mergeCell ref="T3:U3"/>
    <mergeCell ref="W3:X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TABELA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Kolarič Tanja</dc:creator>
  <cp:lastModifiedBy>Zvonka Komar</cp:lastModifiedBy>
  <dcterms:created xsi:type="dcterms:W3CDTF">2021-06-14T09:04:40Z</dcterms:created>
  <dcterms:modified xsi:type="dcterms:W3CDTF">2021-06-15T12:54:26Z</dcterms:modified>
</cp:coreProperties>
</file>