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C:\Users\mzz\Desktop\New folder\"/>
    </mc:Choice>
  </mc:AlternateContent>
  <xr:revisionPtr revIDLastSave="0" documentId="13_ncr:1_{A7EE311F-25D6-48D7-B1B1-13A57CE7FFAB}" xr6:coauthVersionLast="47" xr6:coauthVersionMax="47" xr10:uidLastSave="{00000000-0000-0000-0000-000000000000}"/>
  <bookViews>
    <workbookView xWindow="-120" yWindow="-120" windowWidth="29040" windowHeight="15720" tabRatio="836" activeTab="3" xr2:uid="{00000000-000D-0000-FFFF-FFFF00000000}"/>
  </bookViews>
  <sheets>
    <sheet name="Finančni načrt projekta od 2026" sheetId="10" r:id="rId1"/>
    <sheet name="Seznam kod" sheetId="4" r:id="rId2"/>
    <sheet name="Opis označevalcev" sheetId="5" r:id="rId3"/>
    <sheet name="PRIMER" sheetId="9" r:id="rId4"/>
    <sheet name="Data" sheetId="6" state="hidden" r:id="rId5"/>
  </sheets>
  <externalReferences>
    <externalReference r:id="rId6"/>
    <externalReference r:id="rId7"/>
    <externalReference r:id="rId8"/>
    <externalReference r:id="rId9"/>
    <externalReference r:id="rId10"/>
    <externalReference r:id="rId11"/>
    <externalReference r:id="rId12"/>
  </externalReferences>
  <definedNames>
    <definedName name="_xlnm._FilterDatabase" localSheetId="4" hidden="1">Data!$G$1:$K$1</definedName>
    <definedName name="_GoBack" localSheetId="4">Data!$G$2</definedName>
    <definedName name="_Npu80" localSheetId="0">[1]Data!#REF!</definedName>
    <definedName name="_Npu80" localSheetId="3">[1]Data!#REF!</definedName>
    <definedName name="_Npu80">[1]Data!#REF!</definedName>
    <definedName name="_Npu81" localSheetId="0">[1]Data!#REF!</definedName>
    <definedName name="_Npu81" localSheetId="3">[1]Data!#REF!</definedName>
    <definedName name="_Npu81">[1]Data!#REF!</definedName>
    <definedName name="Bi_channels" localSheetId="2">[2]Data!$G$2:$G$381</definedName>
    <definedName name="Bi_channels">Data!$G$2:$G$340</definedName>
    <definedName name="Countries">[2]Data!$H$2:$H$164</definedName>
    <definedName name="Donator">Data!$F$2:$F$2</definedName>
    <definedName name="End_date">[1]Data!$I$2</definedName>
    <definedName name="Extending_agency">[1]Data!$J$2:$J$76</definedName>
    <definedName name="Financer_RS" localSheetId="2">[2]Data!$Q$2:$Q$5</definedName>
    <definedName name="Financer_RS">Data!$Q$2:$Q$5</definedName>
    <definedName name="Izvajalec" localSheetId="2">[2]Data!$M$2:$M$5</definedName>
    <definedName name="Izvajalec" localSheetId="1">[3]Data!$G$2:$G$381</definedName>
    <definedName name="Izvajalec">Data!$G$2:$G$381</definedName>
    <definedName name="Kategorija_izdatka" localSheetId="0">Data!#REF!</definedName>
    <definedName name="Kategorija_izdatka" localSheetId="2">[2]Data!#REF!</definedName>
    <definedName name="Kategorija_izdatka" localSheetId="3">Data!#REF!</definedName>
    <definedName name="Kategorija_izdatka" localSheetId="1">[3]Data!#REF!</definedName>
    <definedName name="Kategorija_izdatka">Data!#REF!</definedName>
    <definedName name="Mark" localSheetId="2">[2]Data!$K$2:$K$4</definedName>
    <definedName name="Mark" localSheetId="1">[3]Data!$K$2:$K$4</definedName>
    <definedName name="Mark">Data!$K$2:$K$4</definedName>
    <definedName name="Markers">[1]Data!$G$2:$G$4</definedName>
    <definedName name="Multi_channels">[1]Data!$D$2:$D$122</definedName>
    <definedName name="nameLookup">[1]Data!$J$2:$K$89</definedName>
    <definedName name="Nosilec_projekta">Data!$C$6:$C$43</definedName>
    <definedName name="Partnerska_drzava" localSheetId="2">[4]Data!$H$2:$H$164</definedName>
    <definedName name="Partnerska_drzava" localSheetId="1">[3]Data!$H$2:$H$161</definedName>
    <definedName name="Partnerska_drzava">Data!$H$2:$H$161</definedName>
    <definedName name="Poročilo">[5]Data!$A$29:$A$38</definedName>
    <definedName name="_xlnm.Print_Area" localSheetId="0">'Finančni načrt projekta od 2026'!$A$1:$AA$102</definedName>
    <definedName name="_xlnm.Print_Area" localSheetId="3">PRIMER!$A$1:$AB$103</definedName>
    <definedName name="Purpose_codes">[1]Data!$B$2:$B$198</definedName>
    <definedName name="Sedež_izvajalca" localSheetId="2">[2]Data!$O$2:$O$5</definedName>
    <definedName name="Sedež_izvajalca">Data!$O$2:$O$5</definedName>
    <definedName name="Start_date">[1]Data!$H$2</definedName>
    <definedName name="Stevilka_pogodbe">Data!$B$2:$B$11</definedName>
    <definedName name="Type_aid">[2]Data!$J$2:$J$16</definedName>
    <definedName name="Vrsta_pomoci" localSheetId="2">[4]Data!$J$2:$J$16</definedName>
    <definedName name="Vrsta_pomoci" localSheetId="1">[3]Data!$J$2:$J$19</definedName>
    <definedName name="Vrsta_pomoci">Data!$J$2:$J$19</definedName>
    <definedName name="Vrsta_porocila">Data!$A$2:$A$7</definedName>
    <definedName name="Vrsta_prihodka">Data!$E$2:$E$3</definedName>
    <definedName name="vsdv">[6]Data!$K$2:$K$4</definedName>
    <definedName name="Vsebinska_opredelitev" localSheetId="2">[4]Data!$I$2:$I$210</definedName>
    <definedName name="Vsebinska_opredelitev">Data!$I$2:$I$224</definedName>
    <definedName name="Vsebinska_opredelitev_1" localSheetId="2">[2]Data!$I$2:$I$210</definedName>
    <definedName name="Vsebinska_opredelitev_1" localSheetId="1">[3]Data!$I$2:$I$224</definedName>
    <definedName name="Vsebinska_opredelitev_1">[7]Data!$I$2:$I$224</definedName>
    <definedName name="xx">Data!#REF!</definedName>
    <definedName name="Z_751E64F5_A277_4A2A_A69D_FE5FE494F729_.wvu.PrintArea" localSheetId="0" hidden="1">'Finančni načrt projekta od 2026'!$A$1:$AA$102</definedName>
    <definedName name="Z_751E64F5_A277_4A2A_A69D_FE5FE494F729_.wvu.PrintArea" localSheetId="3" hidden="1">PRIMER!$A$1:$AB$103</definedName>
    <definedName name="Z_8A7339EC_9D85_4DF4_8B1C_06318E02C619_.wvu.PrintArea" localSheetId="0" hidden="1">'Finančni načrt projekta od 2026'!$A$1:$AA$102</definedName>
    <definedName name="Z_8A7339EC_9D85_4DF4_8B1C_06318E02C619_.wvu.PrintArea" localSheetId="3" hidden="1">PRIMER!$A$1:$AB$103</definedName>
    <definedName name="Zaporedna_poročila" localSheetId="2">[2]Data!$A$30:$A$39</definedName>
    <definedName name="Zaporedna_poročila" localSheetId="1">[3]Data!$A$30:$A$39</definedName>
    <definedName name="Zaporedna_poročila">Data!$A$30:$A$39</definedName>
  </definedNames>
  <calcPr calcId="191029"/>
  <customWorkbookViews>
    <customWorkbookView name="Katja Huzjak - Personal View" guid="{8A7339EC-9D85-4DF4-8B1C-06318E02C619}" mergeInterval="0" personalView="1" maximized="1" xWindow="-8" yWindow="-8" windowWidth="1696" windowHeight="1026" tabRatio="836" activeSheetId="1"/>
    <customWorkbookView name="Brigita Smole - Personal View" guid="{751E64F5-A277-4A2A-A69D-FE5FE494F729}" mergeInterval="0" personalView="1" maximized="1" xWindow="-8" yWindow="-8" windowWidth="1696" windowHeight="1026" tabRatio="836"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7" i="9" l="1"/>
  <c r="E92" i="9" s="1"/>
  <c r="G55" i="9" l="1"/>
  <c r="E91" i="10" l="1"/>
  <c r="C65" i="10" s="1"/>
  <c r="G65" i="10" l="1"/>
  <c r="J62" i="9" l="1"/>
  <c r="L62" i="9" s="1"/>
  <c r="L73" i="9"/>
  <c r="J68" i="9" l="1"/>
  <c r="M62" i="9"/>
  <c r="L80" i="9"/>
  <c r="J80" i="9"/>
  <c r="M79" i="9"/>
  <c r="K79" i="9"/>
  <c r="M78" i="9"/>
  <c r="K78" i="9"/>
  <c r="M77" i="9"/>
  <c r="K77" i="9"/>
  <c r="M76" i="9"/>
  <c r="K76" i="9"/>
  <c r="M75" i="9"/>
  <c r="K75" i="9"/>
  <c r="M74" i="9"/>
  <c r="K74" i="9"/>
  <c r="M73" i="9"/>
  <c r="M70" i="9"/>
  <c r="K70" i="9"/>
  <c r="M69" i="9"/>
  <c r="K69" i="9"/>
  <c r="L66" i="9"/>
  <c r="M65" i="9"/>
  <c r="K65" i="9"/>
  <c r="M64" i="9"/>
  <c r="K64" i="9"/>
  <c r="M63" i="9"/>
  <c r="K63" i="9"/>
  <c r="M73" i="10"/>
  <c r="M74" i="10"/>
  <c r="M75" i="10"/>
  <c r="M76" i="10"/>
  <c r="M77" i="10"/>
  <c r="M78" i="10"/>
  <c r="M72" i="10"/>
  <c r="K73" i="10"/>
  <c r="K74" i="10"/>
  <c r="K75" i="10"/>
  <c r="K76" i="10"/>
  <c r="K77" i="10"/>
  <c r="K78" i="10"/>
  <c r="K72" i="10"/>
  <c r="L79" i="10"/>
  <c r="J79" i="10"/>
  <c r="M68" i="10"/>
  <c r="M69" i="10"/>
  <c r="M67" i="10"/>
  <c r="K68" i="10"/>
  <c r="K69" i="10"/>
  <c r="K67" i="10"/>
  <c r="J70" i="10"/>
  <c r="K62" i="10"/>
  <c r="K63" i="10"/>
  <c r="K64" i="10"/>
  <c r="K61" i="10"/>
  <c r="L70" i="10"/>
  <c r="M61" i="10"/>
  <c r="L65" i="10"/>
  <c r="L80" i="10" s="1"/>
  <c r="J65" i="10"/>
  <c r="J71" i="9" l="1"/>
  <c r="L68" i="9"/>
  <c r="L71" i="9" s="1"/>
  <c r="J80" i="10"/>
  <c r="M70" i="10"/>
  <c r="M65" i="10"/>
  <c r="K68" i="9"/>
  <c r="M68" i="9"/>
  <c r="M71" i="9"/>
  <c r="J66" i="9"/>
  <c r="K62" i="9"/>
  <c r="L81" i="9"/>
  <c r="M80" i="9"/>
  <c r="J81" i="9" l="1"/>
  <c r="M66" i="9"/>
  <c r="M81" i="9" s="1"/>
  <c r="D89" i="10" l="1"/>
  <c r="G54" i="9"/>
  <c r="D31" i="9" s="1"/>
  <c r="G46" i="10"/>
  <c r="M79" i="10" l="1"/>
  <c r="M80" i="10" s="1"/>
  <c r="M81" i="10" s="1"/>
  <c r="F79" i="10"/>
  <c r="K79" i="10" s="1"/>
  <c r="B79" i="10"/>
  <c r="F70" i="10"/>
  <c r="K70" i="10" s="1"/>
  <c r="B70" i="10"/>
  <c r="F65" i="10"/>
  <c r="K65" i="10" s="1"/>
  <c r="B65" i="10"/>
  <c r="M64" i="10"/>
  <c r="M63" i="10"/>
  <c r="M62" i="10"/>
  <c r="G53" i="10"/>
  <c r="D31" i="10" s="1"/>
  <c r="G51" i="10"/>
  <c r="F73" i="9"/>
  <c r="K73" i="9" s="1"/>
  <c r="G54" i="10" l="1"/>
  <c r="K80" i="10"/>
  <c r="K81" i="10" s="1"/>
  <c r="D30" i="10"/>
  <c r="B80" i="10"/>
  <c r="F80" i="10"/>
  <c r="E87" i="10" s="1"/>
  <c r="F80" i="9"/>
  <c r="K80" i="9" s="1"/>
  <c r="B73" i="9"/>
  <c r="B80" i="9" s="1"/>
  <c r="B71" i="9"/>
  <c r="B66" i="9"/>
  <c r="F71" i="9"/>
  <c r="K71" i="9" s="1"/>
  <c r="F66" i="9"/>
  <c r="K66" i="9" s="1"/>
  <c r="D90" i="9"/>
  <c r="M82" i="9" s="1"/>
  <c r="G52" i="9"/>
  <c r="K81" i="9" l="1"/>
  <c r="D30" i="9"/>
  <c r="K82" i="9"/>
  <c r="C79" i="10"/>
  <c r="C70" i="10"/>
  <c r="F83" i="10"/>
  <c r="D87" i="10" s="1"/>
  <c r="C80" i="10" l="1"/>
  <c r="E88" i="10"/>
  <c r="E89" i="10" s="1"/>
  <c r="F89" i="10" s="1"/>
  <c r="D88" i="10"/>
  <c r="F88" i="10" l="1"/>
  <c r="F87" i="10"/>
  <c r="G79" i="10"/>
  <c r="G70" i="10"/>
  <c r="G80" i="10" l="1"/>
  <c r="C66" i="9" l="1"/>
  <c r="F81" i="9"/>
  <c r="F84" i="9" s="1"/>
  <c r="E88" i="9" l="1"/>
  <c r="D89" i="9"/>
  <c r="D88" i="9"/>
  <c r="E89" i="9"/>
  <c r="E90" i="9" l="1"/>
  <c r="F90" i="9" s="1"/>
  <c r="G71" i="9"/>
  <c r="F88" i="9"/>
  <c r="G80" i="9"/>
  <c r="G66" i="9"/>
  <c r="F89" i="9"/>
  <c r="C71" i="9"/>
  <c r="B81" i="9"/>
  <c r="C80" i="9"/>
  <c r="C81" i="9" s="1"/>
  <c r="G81" i="9" l="1"/>
</calcChain>
</file>

<file path=xl/sharedStrings.xml><?xml version="1.0" encoding="utf-8"?>
<sst xmlns="http://schemas.openxmlformats.org/spreadsheetml/2006/main" count="1310" uniqueCount="1178">
  <si>
    <t>KONČNO</t>
  </si>
  <si>
    <t>1811-11-</t>
  </si>
  <si>
    <t>1811-12-</t>
  </si>
  <si>
    <t>1811-13-</t>
  </si>
  <si>
    <t>Stevilka pogodbe</t>
  </si>
  <si>
    <t>Nosilec projekta</t>
  </si>
  <si>
    <t>Vrsta prihodka</t>
  </si>
  <si>
    <t>finančni</t>
  </si>
  <si>
    <t>Skupaj</t>
  </si>
  <si>
    <t>Bi_channels</t>
  </si>
  <si>
    <t>denarni</t>
  </si>
  <si>
    <t>20: CEF – Center za razvoj financ</t>
  </si>
  <si>
    <t>21: CEP - Center za evropsko prihodnost</t>
  </si>
  <si>
    <t>22: GeGD – Center za podporo razvoju e-upravljanja</t>
  </si>
  <si>
    <t>23: ITF – Fundacija za razminiranje in pomoč žrtvam min</t>
  </si>
  <si>
    <t>24: Skupaj – Center za psihosocialno dobrobit otrok</t>
  </si>
  <si>
    <t>25: CMSR – Center za mednarodno sodelovanje in razvoj</t>
  </si>
  <si>
    <t>26: Center za trajnostni razvoj podeželja Kranj</t>
  </si>
  <si>
    <t>27: Društvo Edirisa Slovenije</t>
  </si>
  <si>
    <t>28: Društvo študentski kulturni center Škuc</t>
  </si>
  <si>
    <t>29: Društvo Unicef Slovenija</t>
  </si>
  <si>
    <t>30: Društvo za človekove pravice in človeku prijazne dejavnosti Humanitas</t>
  </si>
  <si>
    <t>31: Ekvilib Inštitut</t>
  </si>
  <si>
    <t>32: Focus društvo za sonaraven razvoj</t>
  </si>
  <si>
    <t>33: Grozd URE in OVE – zavod za trajnostni razvoj energetike in ekologije</t>
  </si>
  <si>
    <t>34: Inštitut za Afriške študije</t>
  </si>
  <si>
    <t>35: Mirovni inštitut</t>
  </si>
  <si>
    <t>36: Misijonsko središče Slovenije</t>
  </si>
  <si>
    <t>37: Rdeči križ Slovenije – zveza združenj</t>
  </si>
  <si>
    <t>38: Sloga - platforma za razvojno sodelovanje in humanitarno pomoč</t>
  </si>
  <si>
    <t>39: Slovenska filantropija</t>
  </si>
  <si>
    <t>40: Slovenska karitas</t>
  </si>
  <si>
    <t>41: Športna unija Slovenije</t>
  </si>
  <si>
    <t>42: Umanotera – Slovenska fundacija za trajnostni razvoj</t>
  </si>
  <si>
    <t>43: Zavod Krog</t>
  </si>
  <si>
    <t>1811-14-</t>
  </si>
  <si>
    <t>1811-15-</t>
  </si>
  <si>
    <t>1811-16-</t>
  </si>
  <si>
    <t>1811-17-</t>
  </si>
  <si>
    <t>1811-18-</t>
  </si>
  <si>
    <t>1811-19-</t>
  </si>
  <si>
    <t>1811-20-</t>
  </si>
  <si>
    <t>stroški dela</t>
  </si>
  <si>
    <t>stroški potovanj</t>
  </si>
  <si>
    <t>produkcijski stroški</t>
  </si>
  <si>
    <t>Vrsta izdatka</t>
  </si>
  <si>
    <t>1a: Ministrstvo za gospodarski razvoj in tehnologijo</t>
  </si>
  <si>
    <t>2a: Ministrstvo za infrastrukturo in prostor</t>
  </si>
  <si>
    <t>5a: Ministrstvo za pravosodje in javno upravo</t>
  </si>
  <si>
    <t>Od</t>
  </si>
  <si>
    <t>Do</t>
  </si>
  <si>
    <t>ŽIG</t>
  </si>
  <si>
    <t>Markerji</t>
  </si>
  <si>
    <t>0 - ne vpliva</t>
  </si>
  <si>
    <t>1 - močno vpliva</t>
  </si>
  <si>
    <t>2 - je poglavitni namen dejavnosti</t>
  </si>
  <si>
    <t>_______________________________________________________</t>
  </si>
  <si>
    <t>Datum:</t>
  </si>
  <si>
    <t>Naslov projekta</t>
  </si>
  <si>
    <t xml:space="preserve">Zap. št. </t>
  </si>
  <si>
    <t>Prihodki v denarju</t>
  </si>
  <si>
    <t>Podatki o projektu (obvezno izpolniti vse rubrike)</t>
  </si>
  <si>
    <t>Partnerska država</t>
  </si>
  <si>
    <t>Vrsta pomoči</t>
  </si>
  <si>
    <t>Skupaj prihodki v denarju</t>
  </si>
  <si>
    <t>Skupaj materialni vložki</t>
  </si>
  <si>
    <r>
      <rPr>
        <b/>
        <sz val="10"/>
        <rFont val="Arial"/>
        <family val="2"/>
        <charset val="238"/>
      </rPr>
      <t>Funkcija:</t>
    </r>
    <r>
      <rPr>
        <sz val="10"/>
        <rFont val="Arial"/>
        <family val="2"/>
        <charset val="238"/>
      </rPr>
      <t xml:space="preserve"> </t>
    </r>
  </si>
  <si>
    <t>Vsebinska opredelitev projekta</t>
  </si>
  <si>
    <t>1. poročilo</t>
  </si>
  <si>
    <t>Zaporedna št. poročila</t>
  </si>
  <si>
    <t>2. poročilo</t>
  </si>
  <si>
    <t>3. poročilo</t>
  </si>
  <si>
    <t>4. poročilo</t>
  </si>
  <si>
    <t>5. poročilo</t>
  </si>
  <si>
    <t>6. poročilo</t>
  </si>
  <si>
    <t>7. poročilo</t>
  </si>
  <si>
    <t>8. poročilo</t>
  </si>
  <si>
    <t>9. poročilo</t>
  </si>
  <si>
    <t>FINANČNI  NAČRT PROJEKTA</t>
  </si>
  <si>
    <t>Vrsta predvidenega odhodka</t>
  </si>
  <si>
    <t>Predvideni odhodek v EUR</t>
  </si>
  <si>
    <t>Vpliv na podnebne spremembe (prilagajanje)</t>
  </si>
  <si>
    <t>Vpliv na podnebne spremembe (blaženje)</t>
  </si>
  <si>
    <t>Vpliv na enakost spolov</t>
  </si>
  <si>
    <t>Vpliv na okolje</t>
  </si>
  <si>
    <t>Predvideni prihodki iz finančnega načrta v EUR</t>
  </si>
  <si>
    <t>1: Ministrstvo za delo, družino, socialne zadeve in enake možnosti</t>
  </si>
  <si>
    <t>2: Ministrstvo za finance</t>
  </si>
  <si>
    <t>4: Ministrstvo za javno upravo</t>
  </si>
  <si>
    <t>5: Ministrstvo za kmetijstvo, gozdarstvo in prehrano</t>
  </si>
  <si>
    <t>6: Ministrstvo za kulturo</t>
  </si>
  <si>
    <t>7: Ministrstvo za notranje zadeve</t>
  </si>
  <si>
    <t>8: Ministrstvo za obrambo</t>
  </si>
  <si>
    <t>9: Ministrstvo za okolje in prostor</t>
  </si>
  <si>
    <t>10: Ministrstvo za pravosodje</t>
  </si>
  <si>
    <t>11: Ministrstvo za promet</t>
  </si>
  <si>
    <t>3a: Ministrstvo za izobraževanje, znanost in šport</t>
  </si>
  <si>
    <t>14: Ministrstvo za zdravje</t>
  </si>
  <si>
    <t>15: Ministrstvo za zunanje zadeve</t>
  </si>
  <si>
    <t>18: Služba Vlade RS za evropsko kohezijsko politiko in razvoj</t>
  </si>
  <si>
    <t>19: Služba Vlade RS za zakonodajo</t>
  </si>
  <si>
    <t>Partnerska_drzava</t>
  </si>
  <si>
    <t>Vsebinska_opredelitev</t>
  </si>
  <si>
    <t>Vrsta_pomoci</t>
  </si>
  <si>
    <t>Izvajalec</t>
  </si>
  <si>
    <t>Koda izvajalca</t>
  </si>
  <si>
    <t>Financer RS</t>
  </si>
  <si>
    <t>Afghanistan, 625</t>
  </si>
  <si>
    <t>Africa, regional, 298</t>
  </si>
  <si>
    <t>Albania, 71</t>
  </si>
  <si>
    <t>Algeria, 130</t>
  </si>
  <si>
    <t>America, regional, 498</t>
  </si>
  <si>
    <t>Angola, 225</t>
  </si>
  <si>
    <t>Antigua and Barbuda, 377</t>
  </si>
  <si>
    <t>Argentina, 425</t>
  </si>
  <si>
    <t>Armenia, 610</t>
  </si>
  <si>
    <t>Asia, regional, 798</t>
  </si>
  <si>
    <t>Azerbaijan, 611</t>
  </si>
  <si>
    <t>Bangladesh, 666</t>
  </si>
  <si>
    <t>Belarus, 86</t>
  </si>
  <si>
    <t>Belize, 352</t>
  </si>
  <si>
    <t>Benin, 236</t>
  </si>
  <si>
    <t>Bhutan, 630</t>
  </si>
  <si>
    <t>Bolivia, 428</t>
  </si>
  <si>
    <t>Bosnia and Herzegovina, 64</t>
  </si>
  <si>
    <t>Botswana, 227</t>
  </si>
  <si>
    <t>Brazil, 431</t>
  </si>
  <si>
    <t>Burkina Faso, 287</t>
  </si>
  <si>
    <t>Burundi, 228</t>
  </si>
  <si>
    <t>Cabo Verde, 230</t>
  </si>
  <si>
    <t>Cambodia, 728</t>
  </si>
  <si>
    <t>Cameroon, 229</t>
  </si>
  <si>
    <t>Central African Republic, 231</t>
  </si>
  <si>
    <t>Central Asia, regional, 619</t>
  </si>
  <si>
    <t>Chad, 232</t>
  </si>
  <si>
    <t>China (People's Republic of), 730</t>
  </si>
  <si>
    <t>Colombia, 437</t>
  </si>
  <si>
    <t>Comoros, 233</t>
  </si>
  <si>
    <t>Congo, 234</t>
  </si>
  <si>
    <t>Cook Islands, 831</t>
  </si>
  <si>
    <t>Costa Rica, 336</t>
  </si>
  <si>
    <t>Côte d'Ivoire, 247</t>
  </si>
  <si>
    <t>Cuba, 338</t>
  </si>
  <si>
    <t>Democratic People's Republic of Korea, 740</t>
  </si>
  <si>
    <t>Democratic Republic of the Congo, 235</t>
  </si>
  <si>
    <t>Developing countries, unspecified, 998</t>
  </si>
  <si>
    <t>Djibouti, 274</t>
  </si>
  <si>
    <t>Dominica, 378</t>
  </si>
  <si>
    <t>Dominican Republic, 340</t>
  </si>
  <si>
    <t>Ecuador, 440</t>
  </si>
  <si>
    <t>Egypt, 142</t>
  </si>
  <si>
    <t>El Salvador, 342</t>
  </si>
  <si>
    <t>Equatorial Guinea, 245</t>
  </si>
  <si>
    <t>Eritrea, 271</t>
  </si>
  <si>
    <t>Eswatini, 280</t>
  </si>
  <si>
    <t>Ethiopia, 238</t>
  </si>
  <si>
    <t>Europe, regional, 89</t>
  </si>
  <si>
    <t>Far East Asia, regional, 789</t>
  </si>
  <si>
    <t>Fiji, 832</t>
  </si>
  <si>
    <t>Gabon, 239</t>
  </si>
  <si>
    <t>Gambia, 240</t>
  </si>
  <si>
    <t>Georgia, 612</t>
  </si>
  <si>
    <t>Ghana, 241</t>
  </si>
  <si>
    <t>Grenada, 381</t>
  </si>
  <si>
    <t>Guatemala, 347</t>
  </si>
  <si>
    <t>Guinea, 243</t>
  </si>
  <si>
    <t>Guinea-Bissau, 244</t>
  </si>
  <si>
    <t>Guyana, 446</t>
  </si>
  <si>
    <t>Haiti, 349</t>
  </si>
  <si>
    <t>Honduras, 351</t>
  </si>
  <si>
    <t>India, 645</t>
  </si>
  <si>
    <t>Indonesia, 738</t>
  </si>
  <si>
    <t>Iran, 540</t>
  </si>
  <si>
    <t>Iraq, 543</t>
  </si>
  <si>
    <t>Jamaica, 354</t>
  </si>
  <si>
    <t>Jordan, 549</t>
  </si>
  <si>
    <t>Kazakhstan, 613</t>
  </si>
  <si>
    <t>Kenya, 248</t>
  </si>
  <si>
    <t>Kiribati, 836</t>
  </si>
  <si>
    <t>Kosovo, 57</t>
  </si>
  <si>
    <t>Kyrgyzstan, 614</t>
  </si>
  <si>
    <t>Lao People's Democratic Republic, 745</t>
  </si>
  <si>
    <t>Lebanon, 555</t>
  </si>
  <si>
    <t>Lesotho, 249</t>
  </si>
  <si>
    <t>Liberia, 251</t>
  </si>
  <si>
    <t>Libya, 133</t>
  </si>
  <si>
    <t>Madagascar, 252</t>
  </si>
  <si>
    <t>Malawi, 253</t>
  </si>
  <si>
    <t>Malaysia, 751</t>
  </si>
  <si>
    <t>Maldives, 655</t>
  </si>
  <si>
    <t>Mali, 255</t>
  </si>
  <si>
    <t>Marshall Islands, 859</t>
  </si>
  <si>
    <t>Mauritania, 256</t>
  </si>
  <si>
    <t>Mauritius, 257</t>
  </si>
  <si>
    <t>Mexico, 358</t>
  </si>
  <si>
    <t>Micronesia, 860</t>
  </si>
  <si>
    <t>Middle East, regional, 589</t>
  </si>
  <si>
    <t>Moldova, 93</t>
  </si>
  <si>
    <t>Mongolia, 753</t>
  </si>
  <si>
    <t>Montenegro, 65</t>
  </si>
  <si>
    <t>Montserrat, 385</t>
  </si>
  <si>
    <t>Morocco, 136</t>
  </si>
  <si>
    <t>Mozambique, 259</t>
  </si>
  <si>
    <t>Myanmar, 635</t>
  </si>
  <si>
    <t>Namibia, 275</t>
  </si>
  <si>
    <t>Nauru, 845</t>
  </si>
  <si>
    <t>Nepal, 660</t>
  </si>
  <si>
    <t>Nicaragua, 364</t>
  </si>
  <si>
    <t>Niger, 260</t>
  </si>
  <si>
    <t>Nigeria, 261</t>
  </si>
  <si>
    <t>Niue, 856</t>
  </si>
  <si>
    <t>North &amp; Central America, regional, 389</t>
  </si>
  <si>
    <t>North Macedonia, 66</t>
  </si>
  <si>
    <t>North of Sahara, regional, 189</t>
  </si>
  <si>
    <t>Oceania, regional, 889</t>
  </si>
  <si>
    <t>Pakistan, 665</t>
  </si>
  <si>
    <t>Palau, 861</t>
  </si>
  <si>
    <t>Panama, 366</t>
  </si>
  <si>
    <t>Papua New Guinea, 862</t>
  </si>
  <si>
    <t>Paraguay, 451</t>
  </si>
  <si>
    <t>Peru, 454</t>
  </si>
  <si>
    <t>Philippines, 755</t>
  </si>
  <si>
    <t>Rwanda, 266</t>
  </si>
  <si>
    <t>Saint Helena, 276</t>
  </si>
  <si>
    <t>Saint Lucia, 383</t>
  </si>
  <si>
    <t>Saint Vincent and the Grenadines, 384</t>
  </si>
  <si>
    <t>Samoa, 880</t>
  </si>
  <si>
    <t>Sao Tome and Principe, 268</t>
  </si>
  <si>
    <t>Senegal, 269</t>
  </si>
  <si>
    <t>Serbia, 63</t>
  </si>
  <si>
    <t>Sierra Leone, 272</t>
  </si>
  <si>
    <t>Solomon Islands, 866</t>
  </si>
  <si>
    <t>Somalia, 273</t>
  </si>
  <si>
    <t>South &amp; Central Asia, regional, 689</t>
  </si>
  <si>
    <t>South Africa, 218</t>
  </si>
  <si>
    <t>South America, regional, 489</t>
  </si>
  <si>
    <t>South Asia, regional, 679</t>
  </si>
  <si>
    <t>South of Sahara, regional, 289</t>
  </si>
  <si>
    <t>South Sudan, 279</t>
  </si>
  <si>
    <t>Sri Lanka, 640</t>
  </si>
  <si>
    <t>States Ex-Yugoslavia unspecified, 88</t>
  </si>
  <si>
    <t>Sudan, 278</t>
  </si>
  <si>
    <t>Suriname, 457</t>
  </si>
  <si>
    <t>Syrian Arab Republic, 573</t>
  </si>
  <si>
    <t>Tajikistan, 615</t>
  </si>
  <si>
    <t>Tanzania, 282</t>
  </si>
  <si>
    <t>Thailand, 764</t>
  </si>
  <si>
    <t>Timor-Leste, 765</t>
  </si>
  <si>
    <t>Togo, 283</t>
  </si>
  <si>
    <t>Tokelau, 868</t>
  </si>
  <si>
    <t>Tonga, 870</t>
  </si>
  <si>
    <t>Tunisia, 139</t>
  </si>
  <si>
    <t>Turkey, 55</t>
  </si>
  <si>
    <t>Turkmenistan, 616</t>
  </si>
  <si>
    <t>Tuvalu, 872</t>
  </si>
  <si>
    <t>Uganda, 285</t>
  </si>
  <si>
    <t>Ukraine, 85</t>
  </si>
  <si>
    <t>Uzbekistan, 617</t>
  </si>
  <si>
    <t>Vanuatu, 854</t>
  </si>
  <si>
    <t>Venezuela, 463</t>
  </si>
  <si>
    <t>Viet Nam, 769</t>
  </si>
  <si>
    <t>Wallis and Futuna, 876</t>
  </si>
  <si>
    <t>West Bank and Gaza Strip, 550</t>
  </si>
  <si>
    <t>West Indies, regional, 380</t>
  </si>
  <si>
    <t>Yemen, 580</t>
  </si>
  <si>
    <t>Zambia, 288</t>
  </si>
  <si>
    <t>Zimbabwe, 265</t>
  </si>
  <si>
    <t>11110 - Education policy and administrative management</t>
  </si>
  <si>
    <t>11120 - Education facilities and training</t>
  </si>
  <si>
    <t>11130 - Teacher training</t>
  </si>
  <si>
    <t>11182 - Educational research</t>
  </si>
  <si>
    <t>11220 - Primary education</t>
  </si>
  <si>
    <t>11240 - Early childhood education</t>
  </si>
  <si>
    <t>11250 - School feeding</t>
  </si>
  <si>
    <t>11330 - Vocational training</t>
  </si>
  <si>
    <t>11420 - Higher education</t>
  </si>
  <si>
    <t>11430 - Advanced technical and managerial training</t>
  </si>
  <si>
    <t>12110 - Health policy and administrative management</t>
  </si>
  <si>
    <t>12181 - Medical education/training</t>
  </si>
  <si>
    <t>12182 - Medical research</t>
  </si>
  <si>
    <t>12191 - Medical services</t>
  </si>
  <si>
    <t>12220 - Basic health care</t>
  </si>
  <si>
    <t>12230 - Basic health infrastructure</t>
  </si>
  <si>
    <t>12240 - Basic nutrition</t>
  </si>
  <si>
    <t>12250 - Infectious disease control</t>
  </si>
  <si>
    <t>12261 - Health education</t>
  </si>
  <si>
    <t>12262 - Malaria control</t>
  </si>
  <si>
    <t>12263 - Tuberculosis control</t>
  </si>
  <si>
    <t>12281 - Health personnel development</t>
  </si>
  <si>
    <t>12310 - NCDs control, general</t>
  </si>
  <si>
    <t>12320 - Tobacco use control</t>
  </si>
  <si>
    <t>12330 - Control of harmful use of alcohol and drugs</t>
  </si>
  <si>
    <t>12350 - Other prevention and treatment of NCDs</t>
  </si>
  <si>
    <t>12382 - Research for prevention and control of NCDs</t>
  </si>
  <si>
    <t>13010 - Population policy and administrative management</t>
  </si>
  <si>
    <t>13020 - Reproductive health care</t>
  </si>
  <si>
    <t>13030 - Family planning</t>
  </si>
  <si>
    <t>13040 - STD control including HIV/AIDS</t>
  </si>
  <si>
    <t>13081 - Personnel development for population and reproductive health</t>
  </si>
  <si>
    <t>14010 - Water sector policy and administrative management</t>
  </si>
  <si>
    <t>14015 - Water resources conservation (including data collection)</t>
  </si>
  <si>
    <t>14020 - Water supply and sanitation - large systems</t>
  </si>
  <si>
    <t>14021 - Water supply - large systems</t>
  </si>
  <si>
    <t>14022 - Sanitation - large systems</t>
  </si>
  <si>
    <t>14030 - Basic drinking water supply and basic sanitation</t>
  </si>
  <si>
    <t>14031 - Basic drinking water supply</t>
  </si>
  <si>
    <t>14032 - Basic sanitation</t>
  </si>
  <si>
    <t>14040 - River basins development</t>
  </si>
  <si>
    <t>14050 - Waste management/disposal</t>
  </si>
  <si>
    <t>14081 - Education and training in water supply and sanitation</t>
  </si>
  <si>
    <t>15110 - Public sector policy and administrative management</t>
  </si>
  <si>
    <t>15111 - Public finance management (PFM)</t>
  </si>
  <si>
    <t>15112 - Decentralisation and support to subnational government</t>
  </si>
  <si>
    <t>15113 - Anti-corruption organisations and institutions</t>
  </si>
  <si>
    <t>15114 - Domestic revenue mobilisation</t>
  </si>
  <si>
    <t>15125 - Public Procurement</t>
  </si>
  <si>
    <t>15130 - Legal and judicial development</t>
  </si>
  <si>
    <t>15142 - Macroeconomic policy</t>
  </si>
  <si>
    <t>15150 - Democratic participation and civil society</t>
  </si>
  <si>
    <t>15151 - Elections</t>
  </si>
  <si>
    <t>15152 - Legislatures and political parties</t>
  </si>
  <si>
    <t>15153 - Media and free flow of information</t>
  </si>
  <si>
    <t>15160 - Human rights</t>
  </si>
  <si>
    <t>15180 - Ending violence against women and girls</t>
  </si>
  <si>
    <t>15190 - Facilitation of orderly, safe, regular and responsible migration and mobility</t>
  </si>
  <si>
    <t>15210 - Security system management and reform</t>
  </si>
  <si>
    <t>15220 - Civilian peace-building, conflict prevention and resolution</t>
  </si>
  <si>
    <t>15230 - Participation in international peacekeeping operations</t>
  </si>
  <si>
    <t>15240 - Reintegration and SALW control</t>
  </si>
  <si>
    <t>15250 - Removal of land mines and explosive remnants of war</t>
  </si>
  <si>
    <t>15261 - Child soldiers (prevention and demobilisation)</t>
  </si>
  <si>
    <t>16010 - Social Protection</t>
  </si>
  <si>
    <t>16020 - Employment creation</t>
  </si>
  <si>
    <t>16030 - Housing policy and administrative management</t>
  </si>
  <si>
    <t>16040 - Low-cost housing</t>
  </si>
  <si>
    <t>16050 - Multisector aid for basic social services</t>
  </si>
  <si>
    <t>16062 - Statistical capacity building</t>
  </si>
  <si>
    <t>16063 - Narcotics control</t>
  </si>
  <si>
    <t>16064 - Social mitigation of HIV/AIDS</t>
  </si>
  <si>
    <t>21010 - Transport policy and administrative management</t>
  </si>
  <si>
    <t>21020 - Road transport</t>
  </si>
  <si>
    <t>21030 - Rail transport</t>
  </si>
  <si>
    <t>21040 - Water transport</t>
  </si>
  <si>
    <t>21050 - Air transport</t>
  </si>
  <si>
    <t>21061 - Storage</t>
  </si>
  <si>
    <t>21081 - Education and training in transport and storage</t>
  </si>
  <si>
    <t>22010 - Communications policy and administrative management</t>
  </si>
  <si>
    <t>22020 - Telecommunications</t>
  </si>
  <si>
    <t>22040 - Information and communication technology (ICT)</t>
  </si>
  <si>
    <t>23110 - Energy policy and administrative management</t>
  </si>
  <si>
    <t>23181 - Energy education/training</t>
  </si>
  <si>
    <t>23182 - Energy research</t>
  </si>
  <si>
    <t>23183 - Energy conservation and demand-side efficiency</t>
  </si>
  <si>
    <t>23210 - Energy generation, renewable sources - multiple technologies</t>
  </si>
  <si>
    <t>23220 - Hydro-electric power plants</t>
  </si>
  <si>
    <t>23240 - Wind energy</t>
  </si>
  <si>
    <t>23250 - Marine energy</t>
  </si>
  <si>
    <t>23260 - Geothermal energy</t>
  </si>
  <si>
    <t>23270 - Biofuel-fired power plants</t>
  </si>
  <si>
    <t>23310 - Energy generation, non-renewable sources, unspecified</t>
  </si>
  <si>
    <t>23320 - Coal-fired electric power plants</t>
  </si>
  <si>
    <t>23330 - Oil-fired electric power plants</t>
  </si>
  <si>
    <t>23340 - Natural gas-fired electric power plants</t>
  </si>
  <si>
    <t>23350 - Fossil fuel electric power plants with carbon capture and storage (CCS)</t>
  </si>
  <si>
    <t>23360 - Non-renewable waste-fired electric power plants</t>
  </si>
  <si>
    <t>23410 - Hybrid energy electric power plants</t>
  </si>
  <si>
    <t>23610 - Heat plants</t>
  </si>
  <si>
    <t>23620 - District heating and cooling</t>
  </si>
  <si>
    <t>24010 - Financial policy and administrative management</t>
  </si>
  <si>
    <t>24020 - Monetary institutions</t>
  </si>
  <si>
    <t>24030 - Formal sector financial intermediaries</t>
  </si>
  <si>
    <t>24040 - Informal/semi-formal financial intermediaries</t>
  </si>
  <si>
    <t>24050 - Remittance facilitation, promotion and optimisation</t>
  </si>
  <si>
    <t>24081 - Education/training in banking and financial services</t>
  </si>
  <si>
    <t>25020 - Privatisation</t>
  </si>
  <si>
    <t>25030 - Business development services</t>
  </si>
  <si>
    <t>31110 - Agricultural policy and administrative management</t>
  </si>
  <si>
    <t>31120 - Agricultural development</t>
  </si>
  <si>
    <t>31130 - Agricultural land resources</t>
  </si>
  <si>
    <t>31140 - Agricultural water resources</t>
  </si>
  <si>
    <t>31150 - Agricultural inputs</t>
  </si>
  <si>
    <t>31161 - Food crop production</t>
  </si>
  <si>
    <t>31162 - Industrial crops/export crops</t>
  </si>
  <si>
    <t>31163 - Livestock</t>
  </si>
  <si>
    <t>31164 - Agrarian reform</t>
  </si>
  <si>
    <t>31165 - Agricultural alternative development</t>
  </si>
  <si>
    <t>31166 - Agricultural extension</t>
  </si>
  <si>
    <t>31181 - Agricultural education/training</t>
  </si>
  <si>
    <t>31182 - Agricultural research</t>
  </si>
  <si>
    <t>31191 - Agricultural services</t>
  </si>
  <si>
    <t>31192 - Plant and post-harvest protection and pest control</t>
  </si>
  <si>
    <t>31193 - Agricultural financial services</t>
  </si>
  <si>
    <t>31194 - Agricultural co-operatives</t>
  </si>
  <si>
    <t>31195 - Livestock/veterinary services</t>
  </si>
  <si>
    <t>31210 - Forestry policy and administrative management</t>
  </si>
  <si>
    <t>31220 - Forestry development</t>
  </si>
  <si>
    <t>31261 - Fuelwood/charcoal</t>
  </si>
  <si>
    <t>31281 - Forestry education/training</t>
  </si>
  <si>
    <t>31282 - Forestry research</t>
  </si>
  <si>
    <t>31291 - Forestry services</t>
  </si>
  <si>
    <t>31310 - Fishing policy and administrative management</t>
  </si>
  <si>
    <t>31320 - Fishery development</t>
  </si>
  <si>
    <t>31381 - Fishery education/training</t>
  </si>
  <si>
    <t>31382 - Fishery research</t>
  </si>
  <si>
    <t>31391 - Fishery services</t>
  </si>
  <si>
    <t>32110 - Industrial policy and administrative management</t>
  </si>
  <si>
    <t>32120 - Industrial development</t>
  </si>
  <si>
    <t>32130 - Small and medium-sized enterprises (SME) development</t>
  </si>
  <si>
    <t>32140 - Cottage industries and handicraft</t>
  </si>
  <si>
    <t>32161 - Agro-industries</t>
  </si>
  <si>
    <t>32162 - Forest industries</t>
  </si>
  <si>
    <t>32163 - Textiles, leather and substitutes</t>
  </si>
  <si>
    <t>32164 - Chemicals</t>
  </si>
  <si>
    <t>32165 - Fertilizer plants</t>
  </si>
  <si>
    <t>32166 - Cement/lime/plaster</t>
  </si>
  <si>
    <t>32168 - Pharmaceutical production</t>
  </si>
  <si>
    <t>32169 - Basic metal industries</t>
  </si>
  <si>
    <t>32170 - Non-ferrous metal industries</t>
  </si>
  <si>
    <t>32171 - Engineering</t>
  </si>
  <si>
    <t>32172 - Transport equipment industry</t>
  </si>
  <si>
    <t>32182 - Technological research and development</t>
  </si>
  <si>
    <t>32210 - Mineral/mining policy and administrative management</t>
  </si>
  <si>
    <t>32220 - Mineral prospection and exploration</t>
  </si>
  <si>
    <t>32261 - Coal</t>
  </si>
  <si>
    <t>32263 - Ferrous metals</t>
  </si>
  <si>
    <t>32264 - Nonferrous metals</t>
  </si>
  <si>
    <t>32265 - Precious metals/materials</t>
  </si>
  <si>
    <t>32266 - Industrial minerals</t>
  </si>
  <si>
    <t>32267 - Fertilizer minerals</t>
  </si>
  <si>
    <t>32268 - Offshore minerals</t>
  </si>
  <si>
    <t>32310 - Construction policy and administrative management</t>
  </si>
  <si>
    <t>33110 - Trade policy and administrative management</t>
  </si>
  <si>
    <t>33120 - Trade facilitation</t>
  </si>
  <si>
    <t>33130 - Regional trade agreements (RTAs)</t>
  </si>
  <si>
    <t>33140 - Multilateral trade negotiations</t>
  </si>
  <si>
    <t>33150 - Trade-related adjustment</t>
  </si>
  <si>
    <t>33181 - Trade education/training</t>
  </si>
  <si>
    <t>33210 - Tourism policy and administrative management</t>
  </si>
  <si>
    <t>41010 - Environmental policy and administrative management</t>
  </si>
  <si>
    <t>41020 - Biosphere protection</t>
  </si>
  <si>
    <t>41040 - Site preservation</t>
  </si>
  <si>
    <t>41081 - Environmental education/training</t>
  </si>
  <si>
    <t>41082 - Environmental research</t>
  </si>
  <si>
    <t>43010 - Multisector aid</t>
  </si>
  <si>
    <t>43030 - Urban development and management</t>
  </si>
  <si>
    <t>43040 - Rural development</t>
  </si>
  <si>
    <t>43050 - Non-agricultural alternative development</t>
  </si>
  <si>
    <t>43060 - Disaster Risk Reduction</t>
  </si>
  <si>
    <t>43071 - Food security policy and administrative management</t>
  </si>
  <si>
    <t>43073 - Food safety and quality</t>
  </si>
  <si>
    <t>43081 - Multisector education/training</t>
  </si>
  <si>
    <t>43082 - Research/scientific institutions</t>
  </si>
  <si>
    <t>51010 - General budget support-related aid</t>
  </si>
  <si>
    <t>52010 - Food assistance</t>
  </si>
  <si>
    <t>53030 - Import support (capital goods)</t>
  </si>
  <si>
    <t>53040 - Import support (commodities)</t>
  </si>
  <si>
    <t>60010 - Action relating to debt</t>
  </si>
  <si>
    <t>60020 - Debt forgiveness</t>
  </si>
  <si>
    <t>60030 - Relief of multilateral debt</t>
  </si>
  <si>
    <t>60040 - Rescheduling and refinancing</t>
  </si>
  <si>
    <t>60061 - Debt for development swap</t>
  </si>
  <si>
    <t>60062 - Other debt swap</t>
  </si>
  <si>
    <t>60063 - Debt buy-back</t>
  </si>
  <si>
    <t xml:space="preserve">72010 - Material relief assistance and services </t>
  </si>
  <si>
    <t>72040 - Emergency food assistance</t>
  </si>
  <si>
    <t>72050 - Relief co-ordination and support services</t>
  </si>
  <si>
    <t>73010 - Immediate post-emergency reconstruction and rehabilitation</t>
  </si>
  <si>
    <t>74020 - Multi-hazard response preparedness</t>
  </si>
  <si>
    <t>91010 - Administrative costs (non-sector allocable)</t>
  </si>
  <si>
    <t>93010 - Refugees/asylum seekers  in donor countries (non-sector allocable)</t>
  </si>
  <si>
    <t>99810 - Sectors not specified</t>
  </si>
  <si>
    <t>99820 - Promotion of development awareness (non-sector allocable)</t>
  </si>
  <si>
    <t>A01 - General budget support</t>
  </si>
  <si>
    <t>A02 - Sector budget support</t>
  </si>
  <si>
    <t>B01 - Core support to NGOs, other private bodies, PPPs and research institutes</t>
  </si>
  <si>
    <t>B02 - Core contributions to multilateral institutions</t>
  </si>
  <si>
    <t>B03 - Contributions to specific-purpose programmes and funds managed by implementing partners</t>
  </si>
  <si>
    <t>B04 - Basket funds/pooled funding</t>
  </si>
  <si>
    <t>C01 - Project-type interventions</t>
  </si>
  <si>
    <t>D01 - Donor country personnel</t>
  </si>
  <si>
    <t>D02 - Other technical assistance</t>
  </si>
  <si>
    <t>E01 - Scholarships/training in donor country</t>
  </si>
  <si>
    <t>E02 - Imputed student costs</t>
  </si>
  <si>
    <t>F01 - Debt relief</t>
  </si>
  <si>
    <t>G01 - Administrative costs not included elsewhere</t>
  </si>
  <si>
    <t>H01 - Development awareness</t>
  </si>
  <si>
    <t>H02 - Refugees/asylum seekers in donor countries</t>
  </si>
  <si>
    <t>H03 - Asylum-seekers ultimately accepted</t>
  </si>
  <si>
    <t>H04 - Asylum-seekers ultimately rejected</t>
  </si>
  <si>
    <t>H05 - Recognised refugees</t>
  </si>
  <si>
    <t>11000 - Donor Government</t>
  </si>
  <si>
    <t>11001 - Central Government</t>
  </si>
  <si>
    <t>11002 - Local Government</t>
  </si>
  <si>
    <t>11003 - Public corporations</t>
  </si>
  <si>
    <t>11004 - Other public entities in donor country</t>
  </si>
  <si>
    <t>12000 - Recipient Government</t>
  </si>
  <si>
    <t>12001 - Central Government</t>
  </si>
  <si>
    <t>12002 - Local Government</t>
  </si>
  <si>
    <t>12003 - Public corporations</t>
  </si>
  <si>
    <t>12004 - Other public entities in recipient country</t>
  </si>
  <si>
    <t>13000 - Third Country Government (Delegated co-operation)</t>
  </si>
  <si>
    <t xml:space="preserve">21001 - Association of Geoscientists for International Development </t>
  </si>
  <si>
    <t xml:space="preserve">21005 - Consumer Unity and Trust Society International </t>
  </si>
  <si>
    <t xml:space="preserve">21007 - Environmental Liaison Centre International </t>
  </si>
  <si>
    <t xml:space="preserve">21011 - Global Campaign for Education </t>
  </si>
  <si>
    <t xml:space="preserve">21013 - Health Action International </t>
  </si>
  <si>
    <t xml:space="preserve">21016 - International Committee of the Red Cross </t>
  </si>
  <si>
    <t xml:space="preserve">21018 - International Federation of Red Cross and Red Crescent Societies </t>
  </si>
  <si>
    <t xml:space="preserve">21020 - International HIV/AIDS Alliance </t>
  </si>
  <si>
    <t xml:space="preserve">21022 - International Network for Alternative Financial Institutions </t>
  </si>
  <si>
    <t xml:space="preserve">21023 - International Planned Parenthood Federation </t>
  </si>
  <si>
    <t xml:space="preserve">21024 - Inter Press Service, International Association </t>
  </si>
  <si>
    <t>21029 - Doctors Without Borders</t>
  </si>
  <si>
    <t xml:space="preserve">21031 - PANOS Institute </t>
  </si>
  <si>
    <t xml:space="preserve">21032 - Population Services International </t>
  </si>
  <si>
    <t xml:space="preserve">21034 - International Union Against Tuberculosis and Lung Disease </t>
  </si>
  <si>
    <t xml:space="preserve">21036 - World University Service </t>
  </si>
  <si>
    <t>21038 - International Alert</t>
  </si>
  <si>
    <t>21041 - Society for International Development</t>
  </si>
  <si>
    <t>21042 - International Peacebuilding Alliance</t>
  </si>
  <si>
    <t>21044 - International Council for the Control of Iodine Deficiency Disorders</t>
  </si>
  <si>
    <t xml:space="preserve">21045 - African Medical and Research Foundation </t>
  </si>
  <si>
    <t xml:space="preserve">21046 - Agency for Cooperation and Research in Development </t>
  </si>
  <si>
    <t>21053 - IPAS-Protecting Women’s Health, Advancing Women’s Reproductive Rights</t>
  </si>
  <si>
    <t>21054 - Life and Peace Institute</t>
  </si>
  <si>
    <t>21057 - International Centre for Transitional Justice</t>
  </si>
  <si>
    <t>21061 - International Rehabilitation Council for Torture Victims</t>
  </si>
  <si>
    <t>21062 - The Nature Conservancy</t>
  </si>
  <si>
    <t>21063 - Conservation International</t>
  </si>
  <si>
    <t>21501 - OXFAM International</t>
  </si>
  <si>
    <t>21502 - World Vision</t>
  </si>
  <si>
    <t>21503 - Family Health International 360</t>
  </si>
  <si>
    <t>21504 - International Relief and Development</t>
  </si>
  <si>
    <t>21505 - Save the Children</t>
  </si>
  <si>
    <t>21506 - International Rescue Committee</t>
  </si>
  <si>
    <t>21507 - Pact World</t>
  </si>
  <si>
    <t xml:space="preserve">47035 - Environmental Development Action in the Third World </t>
  </si>
  <si>
    <t xml:space="preserve">21006 - Development Gateway Foundation </t>
  </si>
  <si>
    <t xml:space="preserve">21008 - Eurostep </t>
  </si>
  <si>
    <t xml:space="preserve">21014 - Human Rights Information and Documentation Systems </t>
  </si>
  <si>
    <t xml:space="preserve">21015 - International Catholic Rural Association </t>
  </si>
  <si>
    <t xml:space="preserve">21019 - International Federation of Settlements and Neighbourhood Centres </t>
  </si>
  <si>
    <t xml:space="preserve">21025 - International Seismological Centre </t>
  </si>
  <si>
    <t xml:space="preserve">21026 - International Service for Human Rights </t>
  </si>
  <si>
    <t xml:space="preserve">21033 - Transparency International </t>
  </si>
  <si>
    <t xml:space="preserve">21035 - World Organisation Against Torture </t>
  </si>
  <si>
    <t>21037 - Women's World Banking</t>
  </si>
  <si>
    <t>21040 - International Women's Tribune Centre</t>
  </si>
  <si>
    <t>21047 - AgriCord</t>
  </si>
  <si>
    <t xml:space="preserve">21049 - European Centre for Development Policy Management </t>
  </si>
  <si>
    <t>21050 - Geneva Call</t>
  </si>
  <si>
    <t>21058 - International Crisis Group</t>
  </si>
  <si>
    <t>21060 - Association for the Prevention of Torture</t>
  </si>
  <si>
    <t>22000 - Donor country-based NGO</t>
  </si>
  <si>
    <t>22501 - OXFAM - provider country office</t>
  </si>
  <si>
    <t>22502 - Save the Children - donor country office</t>
  </si>
  <si>
    <t xml:space="preserve">47042 - Foundation for International Training </t>
  </si>
  <si>
    <t xml:space="preserve">21003 - Latin American Council for Social Sciences </t>
  </si>
  <si>
    <t xml:space="preserve">21010 - Forum for African Women Educationalists </t>
  </si>
  <si>
    <t>21028 - International University Exchange Fund - IUEF Stip. in Africa and Latin America</t>
  </si>
  <si>
    <t>21030 - Pan African Institute for Development</t>
  </si>
  <si>
    <t>21048 - Association of African Universities</t>
  </si>
  <si>
    <t>21051 - Institut Supérieur Panafricaine d’Economie Coopérative</t>
  </si>
  <si>
    <t>21055 - Regional AIDS Training Network</t>
  </si>
  <si>
    <t>21059 - Africa Solidarity Fund</t>
  </si>
  <si>
    <t>23501 - National Red Cross and Red Crescent Societies</t>
  </si>
  <si>
    <t>21056 - Renewable Energy and Energy Efficiency Partnership</t>
  </si>
  <si>
    <t xml:space="preserve">30001 - Global Alliance for Improved Nutrition </t>
  </si>
  <si>
    <t xml:space="preserve">30003 - Global e-Schools and Communities Initiative </t>
  </si>
  <si>
    <t xml:space="preserve">30004 - Global Water Partnership </t>
  </si>
  <si>
    <t xml:space="preserve">30005 - International AIDS Vaccine Initiative </t>
  </si>
  <si>
    <t xml:space="preserve">30006 - International Partnership on Microbicides </t>
  </si>
  <si>
    <t>30007 - Global Alliance for ICT and Development</t>
  </si>
  <si>
    <t>30008 - Cities Alliance</t>
  </si>
  <si>
    <t>30009 - Small Arms Survey</t>
  </si>
  <si>
    <t>30011 - International Union for the Conservation of Nature</t>
  </si>
  <si>
    <t>30012 - Global Climate Partnership Fund</t>
  </si>
  <si>
    <t>30013 - Microfinance Enhancement Facility</t>
  </si>
  <si>
    <t>30014 - Regional Micro, Small and Medium Enterprise Investment Fund for Sub-Saharan Africa</t>
  </si>
  <si>
    <t>30015 - Global Energy Efficiency and Renewable Energy Fund</t>
  </si>
  <si>
    <t>30016 - European Fund for Southeast Europe</t>
  </si>
  <si>
    <t>30017 - SANAD Fund for Micro, Small and Medium Enterprises</t>
  </si>
  <si>
    <t>31006 - Coalition for Epidemic Preparedness Innovations</t>
  </si>
  <si>
    <t xml:space="preserve">47043 - Global Crop Diversity Trust </t>
  </si>
  <si>
    <t xml:space="preserve">21017 - International Centre for Trade and Sustainable Development </t>
  </si>
  <si>
    <t>21043 - European Parliamentarians for Africa</t>
  </si>
  <si>
    <t>31001 - Global Development Network</t>
  </si>
  <si>
    <t>31002 - Global Knowledge Partnership</t>
  </si>
  <si>
    <t>31003 - International Land Coalition</t>
  </si>
  <si>
    <t>31004 - Extractive Industries Transparency Initiative International Secretariat</t>
  </si>
  <si>
    <t>31005 - Parliamentary Network on the World Bank</t>
  </si>
  <si>
    <t xml:space="preserve">47010 - Commonwealth Agency for Public Administration and Management </t>
  </si>
  <si>
    <t xml:space="preserve">47028 - Commonwealth Partnership for Technical Management </t>
  </si>
  <si>
    <t xml:space="preserve">41101 - Convention to Combat Desertification </t>
  </si>
  <si>
    <t xml:space="preserve">41102 - Desert Locust Control Organisation for Eastern Africa </t>
  </si>
  <si>
    <t xml:space="preserve">41103 - Economic Commission for Africa </t>
  </si>
  <si>
    <t>41104 - Economic Commission for Latin America and the Caribbean</t>
  </si>
  <si>
    <t>41105 - Economic and Social Commission for Western Asia</t>
  </si>
  <si>
    <t xml:space="preserve">41106 - Economic and Social Commission for Asia and the Pacific </t>
  </si>
  <si>
    <t>41107 - International Atomic Energy Agency (Contributions to Technical Cooperation Fund Only)</t>
  </si>
  <si>
    <t xml:space="preserve">41108 - International Fund for Agricultural Development </t>
  </si>
  <si>
    <t xml:space="preserve">41110 - Joint United Nations Programme on HIV/AIDS </t>
  </si>
  <si>
    <t xml:space="preserve">41111 - United Nations Capital Development Fund </t>
  </si>
  <si>
    <t xml:space="preserve">41112 - United Nations Conference on Trade and Development </t>
  </si>
  <si>
    <t xml:space="preserve">41114 - United Nations Development Programme </t>
  </si>
  <si>
    <t xml:space="preserve">41116 - United Nations Environment Programme </t>
  </si>
  <si>
    <t xml:space="preserve">41119 - United Nations Population Fund </t>
  </si>
  <si>
    <t xml:space="preserve">41120 - United Nations Human Settlement Programme </t>
  </si>
  <si>
    <t xml:space="preserve">41122 - United Nations Children’s Fund </t>
  </si>
  <si>
    <t xml:space="preserve">41123 - United Nations Industrial Development Organisation </t>
  </si>
  <si>
    <t xml:space="preserve">41125 - United Nations Institute for Training and Research </t>
  </si>
  <si>
    <t xml:space="preserve">41126 - United Nations Mine Action Service </t>
  </si>
  <si>
    <t xml:space="preserve">41127 - United Nations Office of Co-ordination of Humanitarian Affairs </t>
  </si>
  <si>
    <t xml:space="preserve">41128 - United Nations Office on Drugs and Crime </t>
  </si>
  <si>
    <t xml:space="preserve">41129 - United Nations Research Institute for Social Development </t>
  </si>
  <si>
    <t>41130 - United Nations Relief and Works Agency for Palestine Refugees in the Near East</t>
  </si>
  <si>
    <t xml:space="preserve">41131 - United Nations System Staff College </t>
  </si>
  <si>
    <t xml:space="preserve">41132 - United Nations System Standing Committee on Nutrition </t>
  </si>
  <si>
    <t xml:space="preserve">41133 - United Nations Special Initiative on Africa </t>
  </si>
  <si>
    <t xml:space="preserve">41134 - United Nations University (including Endowment Fund) </t>
  </si>
  <si>
    <t xml:space="preserve">41135 - United Nations Volunteers </t>
  </si>
  <si>
    <t xml:space="preserve">41136 - United Nations Voluntary Fund on Disability </t>
  </si>
  <si>
    <t>41137 - United Nations Voluntary Fund for Technical Co-operation in the Field of Human Rights</t>
  </si>
  <si>
    <t xml:space="preserve">41138 - United Nations Voluntary Fund for Victims of Torture </t>
  </si>
  <si>
    <t xml:space="preserve">41140 - World Food Programme </t>
  </si>
  <si>
    <t>41142 - United Nations Democracy Fund</t>
  </si>
  <si>
    <t>41143 - World Health Organisation - core voluntary contributions account</t>
  </si>
  <si>
    <t>41144 - International Labour Organisation - Regular Budget Supplementary Account</t>
  </si>
  <si>
    <t>41145 - International Maritime Organization - Technical Co-operation Fund</t>
  </si>
  <si>
    <t>41146 - United Nations Entity for Gender Equality and the Empowerment of Women</t>
  </si>
  <si>
    <t>41147 - Central Emergency Response Fund</t>
  </si>
  <si>
    <t>41301 - Food and Agricultural Organisation</t>
  </si>
  <si>
    <t>41302 - International Labour Organisation - Assessed Contributions</t>
  </si>
  <si>
    <t>41303 - International Telecommunications Union</t>
  </si>
  <si>
    <t>41304 - United Nations Educational, Scientific and Cultural Organisation</t>
  </si>
  <si>
    <t>41305 - United Nations</t>
  </si>
  <si>
    <t xml:space="preserve">41306 - Universal Postal Union </t>
  </si>
  <si>
    <t>41307 - World Health Organisation - assessed contributions</t>
  </si>
  <si>
    <t xml:space="preserve">41308 - World Intellectual Property Organisation </t>
  </si>
  <si>
    <t xml:space="preserve">41309 - World Meteorological Organisation </t>
  </si>
  <si>
    <t>41312 - International Atomic Energy Agency - assessed contributions</t>
  </si>
  <si>
    <t>41313 - United Nations High Commissioner for Human Rights (extrabudgetary contributions only)</t>
  </si>
  <si>
    <t>41314 - United Nations Economic Commission for Europe (extrabudgetary contributions only)</t>
  </si>
  <si>
    <t xml:space="preserve">41316 - United Nations Framework Convention on Climate Change </t>
  </si>
  <si>
    <t>41318 - Global Mechanism</t>
  </si>
  <si>
    <t>41319 - World Tourism Organization</t>
  </si>
  <si>
    <t>41320 - Technology Bank for Least Developed Countries</t>
  </si>
  <si>
    <t>41501 - United Nations Reducing Emissions from Deforestation and Forest Degradation</t>
  </si>
  <si>
    <t>41502 - United Nations Office for Project Services</t>
  </si>
  <si>
    <t>41503 - UN-led Country-based Pooled Funds</t>
  </si>
  <si>
    <t>42001 - European Commission - Development Share of Budget</t>
  </si>
  <si>
    <t>42003 - European Commission - European Development Fund</t>
  </si>
  <si>
    <t xml:space="preserve">42004 - European Investment Bank </t>
  </si>
  <si>
    <t>43000 - International Monetary Fund (IMF)</t>
  </si>
  <si>
    <t xml:space="preserve">43001 - International Monetary Fund - Poverty Reduction and Growth Trust </t>
  </si>
  <si>
    <t>43003 - International Monetary Fund - Subsidization of Emergency Post Conflict Assistance/Emergency Assistance for Natural Disasters for PRGT-eligible members</t>
  </si>
  <si>
    <t>43004 - International Monetary Fund - Poverty Reduction and Growth - Multilateral Debt Relief Initiative Trust</t>
  </si>
  <si>
    <t>43005 - International Monetary Fund - Post-Catastrophe Debt Relief Trust</t>
  </si>
  <si>
    <t>43006 - Catastrophe Containment and Relief Trust</t>
  </si>
  <si>
    <t>44000 - World Bank Group (WB)</t>
  </si>
  <si>
    <t xml:space="preserve">44001 - International Bank for Reconstruction and Development </t>
  </si>
  <si>
    <t xml:space="preserve">44002 - International Development Association </t>
  </si>
  <si>
    <t xml:space="preserve">44003 - International Development Association - Heavily Indebted Poor Countries Debt Initiative Trust Fund </t>
  </si>
  <si>
    <t xml:space="preserve">44004 - International Finance Corporation </t>
  </si>
  <si>
    <t xml:space="preserve">44005 - Multilateral Investment Guarantee Agency </t>
  </si>
  <si>
    <t>44006 - Advance Market Commitments</t>
  </si>
  <si>
    <t>44007 - International Development Association - Multilateral Debt Relief Initiative</t>
  </si>
  <si>
    <t xml:space="preserve">45001 - World Trade Organisation - International Trade Centre </t>
  </si>
  <si>
    <t>45002 - World Trade Organisation - Advisory Centre on WTO Law</t>
  </si>
  <si>
    <t xml:space="preserve">45003 - World Trade Organisation - Doha Development Agenda Global Trust Fund </t>
  </si>
  <si>
    <t>46002 - African Development Bank</t>
  </si>
  <si>
    <t xml:space="preserve">46003 - African Development Fund </t>
  </si>
  <si>
    <t>46004 - Asian Development Bank</t>
  </si>
  <si>
    <t xml:space="preserve">46005 - Asian Development Fund </t>
  </si>
  <si>
    <t>46006 - Black Sea Trade and Development Bank</t>
  </si>
  <si>
    <t xml:space="preserve">46007 - Central American Bank for Economic Integration </t>
  </si>
  <si>
    <t xml:space="preserve">46009 - Caribbean Development Bank </t>
  </si>
  <si>
    <t xml:space="preserve">46012 - Inter-American Development Bank, Inter-American Investment Corporation and Multilateral Investment Fund </t>
  </si>
  <si>
    <t xml:space="preserve">46013 - Inter-American Development Bank, Fund for Special Operations </t>
  </si>
  <si>
    <t>46015 - European Bank for Reconstruction and Development</t>
  </si>
  <si>
    <t>46018 - European Bank for Reconstruction and Development - Early Transition Countries Fund</t>
  </si>
  <si>
    <t>46019 - European Bank for Reconstruction and Development - Western Balkans Joint Trust Fund</t>
  </si>
  <si>
    <t>46020 - Central African States Development Bank</t>
  </si>
  <si>
    <t>46021 - West African Development Bank</t>
  </si>
  <si>
    <t>46022 - African Export Import Bank</t>
  </si>
  <si>
    <t>46023 - Eastern and Southern African Trade and Development Bank</t>
  </si>
  <si>
    <t>46024 - Council of Europe Development Bank</t>
  </si>
  <si>
    <t>46025 - Islamic Development Bank</t>
  </si>
  <si>
    <t>46026 - Asian Infrastructure Investment Bank</t>
  </si>
  <si>
    <t xml:space="preserve">21002 - Agency for International Trade Information and Co-operation </t>
  </si>
  <si>
    <t>30010 - International drug purchase facility</t>
  </si>
  <si>
    <t>41317 - Green Climate Fund</t>
  </si>
  <si>
    <t xml:space="preserve">47001 - African Capacity Building Foundation </t>
  </si>
  <si>
    <t xml:space="preserve">47002 - Asian Productivity Organisation </t>
  </si>
  <si>
    <t xml:space="preserve">47003 - Association of South East Asian Nations: Economic Co-operation </t>
  </si>
  <si>
    <t xml:space="preserve">47009 - African and Malagasy Council for Higher Education </t>
  </si>
  <si>
    <t xml:space="preserve">47011 - Caribbean Community Secretariat </t>
  </si>
  <si>
    <t xml:space="preserve">47012 - Caribbean Epidemiology Centre </t>
  </si>
  <si>
    <t xml:space="preserve">47013 - Commonwealth Foundation </t>
  </si>
  <si>
    <t>47015 - CGIAR Fund</t>
  </si>
  <si>
    <t xml:space="preserve">47019 - International Centre for Advanced Mediterranean Agronomic Studies </t>
  </si>
  <si>
    <t>47022 - Convention on International Trade in Endangered Species of Wild Flora and Fauna</t>
  </si>
  <si>
    <t xml:space="preserve">47025 - Commonwealth of Learning </t>
  </si>
  <si>
    <t xml:space="preserve">47026 - Community of Portuguese Speaking Countries </t>
  </si>
  <si>
    <t>47027 - Colombo Plan</t>
  </si>
  <si>
    <t xml:space="preserve">47029 - Sahel and West Africa Club </t>
  </si>
  <si>
    <t xml:space="preserve">47034 - Economic Community of West African States </t>
  </si>
  <si>
    <t xml:space="preserve">47036 - European and Mediterranean Plant Protection Organisation </t>
  </si>
  <si>
    <t xml:space="preserve">47037 - Eastern-Regional Organisation of Public Administration </t>
  </si>
  <si>
    <t xml:space="preserve">47040 - Forum Fisheries Agency </t>
  </si>
  <si>
    <t>47044 - Global Environment Facility Trust Fund</t>
  </si>
  <si>
    <t xml:space="preserve">47045 - Global Fund to Fight AIDS, Tuberculosis and Malaria </t>
  </si>
  <si>
    <t>47046 - International Organisation of the Francophonie</t>
  </si>
  <si>
    <t xml:space="preserve">47050 - International Cotton Advisory Committee </t>
  </si>
  <si>
    <t xml:space="preserve">47058 - International Institute for Democracy and Electoral Assistance </t>
  </si>
  <si>
    <t xml:space="preserve">47059 - International Development Law Organisation </t>
  </si>
  <si>
    <t xml:space="preserve">47061 - Inter-American Institute for Co-operation on Agriculture </t>
  </si>
  <si>
    <t xml:space="preserve">47064 - International Network for Bamboo and Rattan </t>
  </si>
  <si>
    <t xml:space="preserve">47065 - Intergovernmental Oceanographic Commission </t>
  </si>
  <si>
    <t xml:space="preserve">47066 - International Organisation for Migration </t>
  </si>
  <si>
    <t xml:space="preserve">47067 - Intergovernmental Panel on Climate Change </t>
  </si>
  <si>
    <t>47068 - Asia-Pacific Fishery Commission</t>
  </si>
  <si>
    <t xml:space="preserve">47073 - International Tropical Timber Organisation </t>
  </si>
  <si>
    <t xml:space="preserve">47074 - International Vaccine Institute </t>
  </si>
  <si>
    <t xml:space="preserve">47076 - Justice Studies Centre of the Americas </t>
  </si>
  <si>
    <t xml:space="preserve">47077 - Mekong River Commission </t>
  </si>
  <si>
    <t xml:space="preserve">47078 - Multilateral Fund for the Implementation of the Montreal Protocol </t>
  </si>
  <si>
    <t xml:space="preserve">47079 - Organisation of American States </t>
  </si>
  <si>
    <t xml:space="preserve">47081 - OECD Development Centre </t>
  </si>
  <si>
    <t xml:space="preserve">47082 - Organisation of Eastern Caribbean States </t>
  </si>
  <si>
    <t xml:space="preserve">47083 - Pan-American Health Organisation </t>
  </si>
  <si>
    <t xml:space="preserve">47084 - Pan-American Institute of Geography and History </t>
  </si>
  <si>
    <t xml:space="preserve">47086 - Private Infrastructure Development Group </t>
  </si>
  <si>
    <t xml:space="preserve">47087 - Pacific Islands Forum Secretariat </t>
  </si>
  <si>
    <t xml:space="preserve">47089 - Southern African Development Community </t>
  </si>
  <si>
    <t xml:space="preserve">47092 - South East Asian Fisheries Development Centre </t>
  </si>
  <si>
    <t xml:space="preserve">47093 - South East Asian Ministers of Education </t>
  </si>
  <si>
    <t xml:space="preserve">47096 - Secretariat of the Pacific Community </t>
  </si>
  <si>
    <t xml:space="preserve">47097 - Pacific Regional Environment Programme </t>
  </si>
  <si>
    <t xml:space="preserve">47098 - Unrepresented Nations and Peoples’ Organisation </t>
  </si>
  <si>
    <t xml:space="preserve">47100 - West African Monetary Union </t>
  </si>
  <si>
    <t xml:space="preserve">47105 - Common Fund for Commodities </t>
  </si>
  <si>
    <t>47106 - Geneva Centre for the Democratic Control of Armed Forces</t>
  </si>
  <si>
    <t>47107 - International Finance Facility for Immunisation</t>
  </si>
  <si>
    <t>47109 - Asia-Pacific Economic Cooperation Support Fund (except contributions tied to counter-terrorism activities)</t>
  </si>
  <si>
    <t>47110 - Organisation of the Black Sea Economic Cooperation</t>
  </si>
  <si>
    <t>47111 - Adaptation Fund</t>
  </si>
  <si>
    <t>47112 - Central European Initiative - Special Fund for Climate and Environmental Protection</t>
  </si>
  <si>
    <t xml:space="preserve">47113 - Economic and Monetary Community of Central Africa </t>
  </si>
  <si>
    <t>47116 - Integrated Framework for Trade-Related Technical Assistance to Least Developed Countries</t>
  </si>
  <si>
    <t>47117 - New Partnership for Africa's Development</t>
  </si>
  <si>
    <t>47118 - Regional Organisation for the Strengthening of Supreme Audit Institutions of Francophone Sub-Saharan Countries</t>
  </si>
  <si>
    <t>47119 - Sahara and Sahel Observatory</t>
  </si>
  <si>
    <t xml:space="preserve">47120 - South Asian Association for Regional Cooperation </t>
  </si>
  <si>
    <t>47121 - United Cities and Local Governments of Africa</t>
  </si>
  <si>
    <t xml:space="preserve">47122 - Global Alliance for Vaccines and Immunization </t>
  </si>
  <si>
    <t xml:space="preserve">47123 - Geneva International Centre for Humanitarian Demining </t>
  </si>
  <si>
    <t>47127 - Latin-American Energy Organisation</t>
  </si>
  <si>
    <t>47128 - Nordic Development Fund</t>
  </si>
  <si>
    <t>47129 - Global Environment Facility - Least Developed Countries Fund</t>
  </si>
  <si>
    <t>47130 - Global Environment Facility - Special Climate Change Fund</t>
  </si>
  <si>
    <t>47131 - Organization for Security and Co-operation in Europe</t>
  </si>
  <si>
    <t>47134 - Clean Technology Fund</t>
  </si>
  <si>
    <t>47135 - Strategic Climate Fund</t>
  </si>
  <si>
    <t>47136 - Global Green Growth Institute</t>
  </si>
  <si>
    <t>47137 - African Risk Capacity Group</t>
  </si>
  <si>
    <t>47138 - Council of Europe</t>
  </si>
  <si>
    <t>47139 - World Customs Organization Customs Co-operation Fund</t>
  </si>
  <si>
    <t>47140 - Organisation of Ibero-American States for Education, Science and Culture</t>
  </si>
  <si>
    <t>47141 - African Tax Administration Forum</t>
  </si>
  <si>
    <t>47142 - OPEC Fund for International Development</t>
  </si>
  <si>
    <t>47143 - Global Community Engagement and Resilience Fund</t>
  </si>
  <si>
    <t>47144 - International Renewable Energy Agency</t>
  </si>
  <si>
    <t>47145 - Center of Excellence in Finance</t>
  </si>
  <si>
    <t>47501 - Global Partnership for Education</t>
  </si>
  <si>
    <t>47502 - Global Fund for Disaster Risk Reduction</t>
  </si>
  <si>
    <t>47503 - Global Agriculture and Food Security Program</t>
  </si>
  <si>
    <t xml:space="preserve">47504 - Forest Carbon Partnership Facility </t>
  </si>
  <si>
    <t xml:space="preserve">21004 - Council for the Development of Economic and Social Research in Africa </t>
  </si>
  <si>
    <t xml:space="preserve">21009 - Forum for Agricultural Research in Africa </t>
  </si>
  <si>
    <t xml:space="preserve">21021 - International Institute for Environment and Development </t>
  </si>
  <si>
    <t>21039 - International Institute for Sustainable Development</t>
  </si>
  <si>
    <t>47008 - World Vegetable Centre</t>
  </si>
  <si>
    <t xml:space="preserve">47017 - International Centre for Tropical Agriculture </t>
  </si>
  <si>
    <t xml:space="preserve">47018 - Centre for International Forestry Research </t>
  </si>
  <si>
    <t xml:space="preserve">47020 - International Maize and Wheat Improvement Centre </t>
  </si>
  <si>
    <t xml:space="preserve">47021 - International Potato Centre </t>
  </si>
  <si>
    <t xml:space="preserve">47041 - Food and Fertilizer Technology Centre </t>
  </si>
  <si>
    <t xml:space="preserve">47047 - International African Institute </t>
  </si>
  <si>
    <t xml:space="preserve">47051 - International Centre for Agricultural Research in Dry Areas </t>
  </si>
  <si>
    <t>47053 - International Centre for Diarrhoeal Disease Research, Bangladesh</t>
  </si>
  <si>
    <t xml:space="preserve">47054 - International Centre of Insect Physiology and Ecology </t>
  </si>
  <si>
    <t xml:space="preserve">47055 - International Centre for Development Oriented Research in Agriculture </t>
  </si>
  <si>
    <t>47056 - World AgroForestry Centre</t>
  </si>
  <si>
    <t xml:space="preserve">47057 - International Crop Research for Semi-Arid Tropics </t>
  </si>
  <si>
    <t xml:space="preserve">47062 - International Institute of Tropical Agriculture </t>
  </si>
  <si>
    <t xml:space="preserve">47063 - International Livestock Research Institute </t>
  </si>
  <si>
    <t>47069 - Bioversity International</t>
  </si>
  <si>
    <t xml:space="preserve">47070 - International Rice Research Institute </t>
  </si>
  <si>
    <t xml:space="preserve">47071 - International Seed Testing Association </t>
  </si>
  <si>
    <t xml:space="preserve">47075 - International Water Management Institute </t>
  </si>
  <si>
    <t xml:space="preserve">47099 - University of the South Pacific </t>
  </si>
  <si>
    <t>47101 - Africa Rice Centre</t>
  </si>
  <si>
    <t xml:space="preserve">47103 - World Maritime University </t>
  </si>
  <si>
    <t>47104 - WorldFish Centre</t>
  </si>
  <si>
    <t>51001 - International Food Policy Research Institute</t>
  </si>
  <si>
    <t>61000 - Private sector in provider country</t>
  </si>
  <si>
    <t>61001 - Banks (deposit taking corporations)</t>
  </si>
  <si>
    <t>61003 - Investment funds and other collective investment institutions</t>
  </si>
  <si>
    <t>61004 - Holding companies, trusts and Special Purpose Vehicles</t>
  </si>
  <si>
    <t>61005 - Insurance Corporations</t>
  </si>
  <si>
    <t>61006 - Pension Funds</t>
  </si>
  <si>
    <t>61007 - Other financial corporations</t>
  </si>
  <si>
    <t>61008 - Exporters</t>
  </si>
  <si>
    <t>61009 - Other non-financial corporations</t>
  </si>
  <si>
    <t>61010 - Retail investors</t>
  </si>
  <si>
    <t>62000 - Private sector in recipient country</t>
  </si>
  <si>
    <t>62001 - Banks (deposit taking corporations except Micro Finance Institutions)</t>
  </si>
  <si>
    <t>62002 - Micro Finance Institutions (deposit and non-deposit)</t>
  </si>
  <si>
    <t>62003 - Investment funds and other collective investment institutions</t>
  </si>
  <si>
    <t>62004 - Holding companies, trusts and Special Purpose Vehicles</t>
  </si>
  <si>
    <t>62005 - Insurance Corporations</t>
  </si>
  <si>
    <t>62006 - Pension Funds</t>
  </si>
  <si>
    <t>62007 - Other financial corporations</t>
  </si>
  <si>
    <t>62008 - Importers/Exporters</t>
  </si>
  <si>
    <t>62009 - Other non-financial corporations</t>
  </si>
  <si>
    <t>62010 - Retail investors</t>
  </si>
  <si>
    <t>63000 - Private sector in third country</t>
  </si>
  <si>
    <t>63001 - Banks (deposit taking corporations except Micro Finance Institutions)</t>
  </si>
  <si>
    <t>63002 - Micro Finance Institutions (deposit and non-deposit)</t>
  </si>
  <si>
    <t>63003 - Investment funds and other collective investment institutions</t>
  </si>
  <si>
    <t>63004 - Holding companies, trusts and Special Purpose Vehicles</t>
  </si>
  <si>
    <t>63005 - Insurance Corporations</t>
  </si>
  <si>
    <t>63006 - Pension Funds</t>
  </si>
  <si>
    <t>63007 - Other financial corporations</t>
  </si>
  <si>
    <t>63008 - Exporters</t>
  </si>
  <si>
    <t>63009 - Other non-financial corporations</t>
  </si>
  <si>
    <t>63010 - Retail investors</t>
  </si>
  <si>
    <t>90000 - Other</t>
  </si>
  <si>
    <r>
      <rPr>
        <b/>
        <sz val="10"/>
        <rFont val="Arial"/>
        <family val="2"/>
        <charset val="238"/>
      </rPr>
      <t xml:space="preserve">Stroški dela </t>
    </r>
    <r>
      <rPr>
        <sz val="10"/>
        <rFont val="Arial"/>
        <family val="2"/>
        <charset val="238"/>
      </rPr>
      <t xml:space="preserve">se nanašajo </t>
    </r>
    <r>
      <rPr>
        <u/>
        <sz val="10"/>
        <rFont val="Arial"/>
        <family val="2"/>
        <charset val="238"/>
      </rPr>
      <t>samo</t>
    </r>
    <r>
      <rPr>
        <sz val="10"/>
        <rFont val="Arial"/>
        <family val="2"/>
        <charset val="238"/>
      </rPr>
      <t xml:space="preserve"> na stroške zaposlenih pri izvajalcu, ki sodelujejo pri projektu.</t>
    </r>
  </si>
  <si>
    <r>
      <rPr>
        <b/>
        <sz val="10"/>
        <rFont val="Arial"/>
        <family val="2"/>
        <charset val="238"/>
      </rPr>
      <t>Stroški potovanj</t>
    </r>
    <r>
      <rPr>
        <sz val="10"/>
        <rFont val="Arial"/>
        <family val="2"/>
        <charset val="238"/>
      </rPr>
      <t xml:space="preserve"> se nanašajo </t>
    </r>
    <r>
      <rPr>
        <u/>
        <sz val="10"/>
        <rFont val="Arial"/>
        <family val="2"/>
        <charset val="238"/>
      </rPr>
      <t>samo</t>
    </r>
    <r>
      <rPr>
        <sz val="10"/>
        <rFont val="Arial"/>
        <family val="2"/>
        <charset val="238"/>
      </rPr>
      <t xml:space="preserve"> na stroške zaposlenih pri izvajalcu, ki sodelujejo pri projektu.</t>
    </r>
  </si>
  <si>
    <t>Skupna vrednost projekta v EUR</t>
  </si>
  <si>
    <t>Aktualen seznam DAC in CRS kod je na voljo na povezavi:</t>
  </si>
  <si>
    <t>PODPIS ZAKONITEGA ZASTOPNIKA IN ŽIG IZVAJALCA</t>
  </si>
  <si>
    <t>Ime in priimek:</t>
  </si>
  <si>
    <t>Podpis:</t>
  </si>
  <si>
    <t>Vrednost 0 se ne more uporabiti kot privzeta vrednost. Analizo je potrebno opraviti za vse projekte, saj nudi zagotovilo, da projekt ni v nasprotju s cilji posamezne politike. V primeru, da le-ta ne bi bila narejena, bi polje ostalo neoznačeno, kar vzpostavlja jasno ločnico med projekti, ki nimajo vpliva na cilje po posamezni politiki in tistimi, za katere vpliv ni znan.</t>
  </si>
  <si>
    <t>SKRB ZA OKOLJE</t>
  </si>
  <si>
    <t>Cilj politike: prispevati k fizičnemu izboljšanju (zaščita in obnova) naravnega okolja v državah v razvoju, vključno z razvojem in krepitvijo politik, zakonodaje in institucij s področja zaščite okolja v državah v razvoju.</t>
  </si>
  <si>
    <t>Primeri aktivnosti:</t>
  </si>
  <si>
    <t>s področja družbene infrastrukture in storitev: (i) zaščita vodnih virov, (ii) oblikovanja in izvajanja politik, ki upoštevajo okoljske in družbene omejitve rabe voda, (iii) zdravstvenih praks (sanitacija) in načinov urejanja odpadnih voda s pozitivnimi učinki na okolje;</t>
  </si>
  <si>
    <t>s področja gospodarske infrastrukture in storitev: (i) infrastrukturni projekti z elementi zaščite in urejanja okolja, (ii) trajnostna raba energetskih virov (obnovljivi viri energije), zmanjševanje rabe energije;</t>
  </si>
  <si>
    <t>s področij: (i) trajnostna raba kmetijskih in vodnih površin, (ii) programi trajnostne rabe gozdov ter zmanjševanja deforestacije in degradacije tal, (iii) trajnostno ravnanje z morskimi viri, (iv) uvajanje in spodbujanje bolj čistih in učinkovitih proizvodnih procesov, (v) zmanjševanje onesnaževanja/onesnaženja tal, vode in zraka (npr. filtri), (vi) zviševanje energetske učinkovitosti v industriji, (vii) trajnostna turistična raba občutljivih naravnih območij.</t>
  </si>
  <si>
    <t>VPLIV NA PODNEBNE SPREMEMBE / PRILAGAJANJE</t>
  </si>
  <si>
    <t xml:space="preserve">Cilj politike: prispevati k ciljem Okvirne konvencije Združenih narodov o spremembi podnebja. </t>
  </si>
  <si>
    <t>vključevanje prilagajanja na podnebne spremembe v nacionalne in mednarodne politike in programe držav v razvoju;</t>
  </si>
  <si>
    <t>spodbujanje prilagajanja preko zakonodaje in regulative;</t>
  </si>
  <si>
    <t>izobraževanje, usposabljanje in ozaveščanje o vzrokih in posledicah podnebnih sprememb ter pomenu prilagajanja;</t>
  </si>
  <si>
    <t>opazovanje in napovedovanje posledic podnebnih sprememb, študije ranljivosti zaradi podnebnih sprememb, sistemi hitrega opozarjanja na posledice podnebnih sprememb ipd.;</t>
  </si>
  <si>
    <t>ukrepi za nadzor nad malarijo in drugimi boleznimi na področjih, ki jim zaradi podnebnih sprememb grozi porast v obolelosti;</t>
  </si>
  <si>
    <t>skrb za ohranjanje vodnih virov na območjih, ki jim grozi pomanjkanje vode zaradi podnebnih sprememb;</t>
  </si>
  <si>
    <t>spodbujanje poljščin, odpornih na suše, ter izgradnja namakalnih sistemov za soočanje s podnebnimi spremembami;</t>
  </si>
  <si>
    <t>spodbujanje raznolikosti gozdnega biotopa kot ukrepa za prilagajanje na posledice podnebnih sprememb;</t>
  </si>
  <si>
    <t>ukrepi za zaščito pred poplavami;</t>
  </si>
  <si>
    <t>razvoj preventivnih ukrepov, vključno z zavarovanji za posledice podnebnih sprememb, itd.</t>
  </si>
  <si>
    <t>VPLIV NA PODNEBNE SPREMEMBE / BLAŽENJE</t>
  </si>
  <si>
    <t>Cilj politike: prispevati k ciljem Okvirne konvencije Združenih narodov o spremembi podnebja.</t>
  </si>
  <si>
    <t>Aktivnosti morajo prispevati vsaj k enemu od naslednjih ciljev:</t>
  </si>
  <si>
    <t>omejevanje antropogenih izpustov toplogrednih plinov (predvsem CO2, CH4 in N2O, HFC-ji, PFC-ji in SF6), vključno s plini, ki jih regulira Montrealski protokol (CFC-ji in HCFC-ji). Primeri: namestitev obnovljivih virov energije, učinkovitejša raba energije, zmanjševanje rabe energije, ravnanje z odpadki in upravljanje z odpadnimi vodami, s ciljem zmanjševanja izpustov CH4;</t>
  </si>
  <si>
    <t>zaščita in obnova ponorov (npr.: trajnostno upravljanje z gozdovi, pogozdovanje);</t>
  </si>
  <si>
    <t>vključevanje podnebnih sprememb v politike držav v razvoju (krepitev pravnih in regulativnih okvirjev, izgradnja zmogljivosti, izobraževanje, raziskave, prenos tehnologij, ozaveščanje);</t>
  </si>
  <si>
    <t>podpora državam v razvoju pri doseganju ciljev Okvirne konvencije Združenih narodov o spremembi podnebja.</t>
  </si>
  <si>
    <t xml:space="preserve">ENAKOST SPOLOV </t>
  </si>
  <si>
    <t xml:space="preserve">Cilji politike: prispevati k enakosti spolov in krepitvi moči žensk in deklic ter zmanjševanja diskriminacije ali neenakosti. </t>
  </si>
  <si>
    <t>opismenjevanje in izobraževanje, ki je zasnovano tako za dečke kot za deklice, brez ciljev in aktivnosti, ki bi naslavljali spolne prepreke v izobraževanju;</t>
  </si>
  <si>
    <t>izgradnja športne dvorane z ločenimi sanitarijami, a brez posebnih ukrepov, ki bi spodbujali vključevanje deklic in žensk v športne aktivnosti.</t>
  </si>
  <si>
    <t>opismenjevanje in izobraževanje, ki je zasnovano tako za dečke kot za deklice, vendar s posebnim ciljem in aktivnostmi, ki naslavljajo spolne prepreke v izobraževanju deklet, na primer s finančnimi spodbudami revnim družinam, da vključijo deklice v šolo;</t>
  </si>
  <si>
    <t>projekt, ki naslavlja potrebe mladostnikov na področju spolnega in reproduktivnega zdravja in pravic z vzpostavitvijo klinike, kjer imajo mladostniki dostop do informacij, testiranja na virus HIV, svetovanja o načrtovanju družine, in ki vključuje diferencirano ponudbo glede na spol;</t>
  </si>
  <si>
    <t>infrastrukturni projekt nove linije podzemne železnice, ki upošteva prilagajanje transportnega sistema ženskam tako, da upošteva njihove varnostne potrebe in umesti prostore za podjetja, katerih lastnice so ženske.</t>
  </si>
  <si>
    <t>projekt, ki se osredotoča na dostop deklic do izobrazbe in njihovo uspešnost, z glavnim ciljem zmanjšati razlike med deklicami in dečki;</t>
  </si>
  <si>
    <t>projekt, katerega cilj je preprečevati ali odgovoriti na nasilje na podlagi spola;</t>
  </si>
  <si>
    <t>projekt socialnega varstva, ki ima specifični namen opolnomočiti ženske in deklice, ki so pripoznane kot prikrajšana skupina v družbi.</t>
  </si>
  <si>
    <t>Obdobje trajanja projekta</t>
  </si>
  <si>
    <t>Drugi financerji</t>
  </si>
  <si>
    <t>Ministrstvo za zunanje in evropske zadeve</t>
  </si>
  <si>
    <t>Predvideni odhodek, ki ga krije MZEZ</t>
  </si>
  <si>
    <r>
      <rPr>
        <b/>
        <sz val="10"/>
        <rFont val="Arial"/>
        <family val="2"/>
        <charset val="238"/>
      </rPr>
      <t xml:space="preserve">Drugi financerji: </t>
    </r>
    <r>
      <rPr>
        <sz val="10"/>
        <rFont val="Arial"/>
        <family val="2"/>
        <charset val="238"/>
      </rPr>
      <t>izvajalec navede financerje, ki bodo sofinancirali projekt, npr. državo, mednarodno organizacijo, podjetje, NVO.</t>
    </r>
  </si>
  <si>
    <r>
      <rPr>
        <b/>
        <sz val="10"/>
        <rFont val="Arial"/>
        <family val="2"/>
        <charset val="238"/>
      </rPr>
      <t>Skupna vrednost projekta v EUR</t>
    </r>
    <r>
      <rPr>
        <sz val="10"/>
        <rFont val="Arial"/>
        <family val="2"/>
        <charset val="238"/>
      </rPr>
      <t xml:space="preserve"> je skupna vrednost projekta, ki vključuje vse financerje.</t>
    </r>
  </si>
  <si>
    <t>NEPOSREDNI ODHODKI MZEZ</t>
  </si>
  <si>
    <t>SKUPNA VREDNOST FINANCIRANJA MZEZ</t>
  </si>
  <si>
    <t>SKUPNA VREDNOST PROJEKTA</t>
  </si>
  <si>
    <r>
      <t xml:space="preserve">POSREDNI ODHODKI MZEZ </t>
    </r>
    <r>
      <rPr>
        <sz val="10"/>
        <rFont val="Arial"/>
        <family val="2"/>
        <charset val="238"/>
      </rPr>
      <t>(do 12 % vrednosti neposrednih odhodkov)</t>
    </r>
  </si>
  <si>
    <t>KONTROLNI IZRAČUN</t>
  </si>
  <si>
    <t>Delež celotne vrednosti financiranja MZEZ  v %</t>
  </si>
  <si>
    <t>NAVODILA ZA IZPOLNJEVANJE OBRAZCA FINANČNI NAČRT PROJEKTA</t>
  </si>
  <si>
    <t>Delež celotne vrednosti projekta v %</t>
  </si>
  <si>
    <t>10000 - Public Sector Institutions</t>
  </si>
  <si>
    <t>20000 - Non-Governmental Organisation (NGO) and Civil Society</t>
  </si>
  <si>
    <t>21000 - International NGO</t>
  </si>
  <si>
    <t>21064 - Clinton Health Access Initiative, Inc.</t>
  </si>
  <si>
    <t>21508 - Sustainable Energy for All</t>
  </si>
  <si>
    <t>21509 - AmplifyChange</t>
  </si>
  <si>
    <t>21027 - ITF Enhancing Human Security</t>
  </si>
  <si>
    <t>23000 - Developing country-based NGO</t>
  </si>
  <si>
    <t>30000 - Public-Private Partnerships (PPP) and Networks</t>
  </si>
  <si>
    <t>31000 - Public-Private Partnerships (PPP)</t>
  </si>
  <si>
    <t>30018 - Africa Finance Corporation</t>
  </si>
  <si>
    <t>30019 - Currency Exchange Fund N.V.</t>
  </si>
  <si>
    <t>30020 - Global Energy Efficiency and Renewable Energy Fund II</t>
  </si>
  <si>
    <t>32000 - Networks</t>
  </si>
  <si>
    <t>31007 - Drugs for Neglected Diseases initative</t>
  </si>
  <si>
    <t>31008 - Foundation for Innovative New Diagnostics</t>
  </si>
  <si>
    <t>40000 - Multilateral Organisations</t>
  </si>
  <si>
    <t>41000 - United Nations (UN) agency, fund or commission</t>
  </si>
  <si>
    <t>41100 - UN entities (core contributions reportable in full)</t>
  </si>
  <si>
    <t>41121 - United Nations Office of the High Commissioner for Refugees</t>
  </si>
  <si>
    <t>41149 - United Nations Development Coordination Office</t>
  </si>
  <si>
    <t>41200 - UN entities (core contributions reportable in TOSSD only)</t>
  </si>
  <si>
    <t>41201 - Comprehensive Nuclear Test Ban Treaty Organization</t>
  </si>
  <si>
    <t>41202 - International Civil Aviation Organization</t>
  </si>
  <si>
    <t>41203 - International Criminal Court</t>
  </si>
  <si>
    <t>41204 - International Residual Mechanism for Criminal Tribunals</t>
  </si>
  <si>
    <t>41205 - International Seabed Authority</t>
  </si>
  <si>
    <t>41206 - International Tribunal for the Law of the Sea</t>
  </si>
  <si>
    <t>41207 - Organization for the Prohibition of Chemical Weapons</t>
  </si>
  <si>
    <t>41208 - Department of Economic and Social Affairs</t>
  </si>
  <si>
    <t>41209 - Department of General Assembly and Conference Management</t>
  </si>
  <si>
    <t>41210 - Department of Global Communications</t>
  </si>
  <si>
    <t>41211 - Department of Management Strategy, Policy and Compliance, including UNOG, UNOV and UNON</t>
  </si>
  <si>
    <t>41212 - Department of Operational Support</t>
  </si>
  <si>
    <t>41213 - Department of Safety and Security</t>
  </si>
  <si>
    <t>41214 - Office of Counter-Terrorism</t>
  </si>
  <si>
    <t>41215 - United Nations Interregional Crime and Justice Research Institute</t>
  </si>
  <si>
    <t>41216 - International Maritime Organization</t>
  </si>
  <si>
    <t>41217 - World Trade Organisation</t>
  </si>
  <si>
    <t>41300 - Other UN (Core Contributions Reportable in Part)</t>
  </si>
  <si>
    <t>41150 - United Nations Institute for Disarmament Research</t>
  </si>
  <si>
    <t>41151 - International Agency for Research on Cancer</t>
  </si>
  <si>
    <t>41310 - United Nations Department of Peace Operations - UN peacekeeping operations [only MINURSO, MINUSCA, MINUSMA, MINUJUSTH, MONUSCO, UNAMID, UNIFIL, UNISFA, UNMIK, UNMIL, UNMISS, UNOCI]. Report contributions mission by mission in CRS++.</t>
  </si>
  <si>
    <t>41315 - United Nations Office for Disaster Risk Reduction</t>
  </si>
  <si>
    <t>41321 - World Health Organisation - Strategic Preparedness and Response Plan</t>
  </si>
  <si>
    <t>41400 - UN inter-agency pooled funds</t>
  </si>
  <si>
    <t>41141 - United Nations Peacebuilding Fund</t>
  </si>
  <si>
    <t>41401 - UN-Multi Partner Trust Fund Office</t>
  </si>
  <si>
    <t>41402 - Joint Sustainable Development Goals Fund</t>
  </si>
  <si>
    <t>41403 - COVID-19 Response and Recovery Multi-Partner Trust Fund</t>
  </si>
  <si>
    <t>41500 - UN single-agency thematic funds</t>
  </si>
  <si>
    <t>41148 - United Nations Department of Political and Peacebuilding Affairs, Trust Fund in Support of Political Affairs</t>
  </si>
  <si>
    <t>41600 - Existing UN channels not included in Standard I - UN entity- of the UN Data Cube reporting framework</t>
  </si>
  <si>
    <t>41700 - UN entities, non-core contributions</t>
  </si>
  <si>
    <t>41701 - International Labour Organisation - non-core</t>
  </si>
  <si>
    <t>42000 - European Union Institutions</t>
  </si>
  <si>
    <t>43007 - IMF’s Resilience and Sustainability Trust</t>
  </si>
  <si>
    <t>44008 - Partnership for Market Implementation</t>
  </si>
  <si>
    <t>46000 - Regional Development Banks</t>
  </si>
  <si>
    <t>46008 - Development Bank of Latin America</t>
  </si>
  <si>
    <t>46016 - European Bank for Reconstruction and Development - technical co-operation and special funds (ODA-eligible countries only)</t>
  </si>
  <si>
    <t>46017 - European Bank for Reconstruction and Development - technical co-operation and special funds (all EBRD countries of operations)</t>
  </si>
  <si>
    <t>46027 - Financial Fund for the Development of the River Plate Basin</t>
  </si>
  <si>
    <t>47000 - Other multilateral institutions</t>
  </si>
  <si>
    <t>47005 - African Union</t>
  </si>
  <si>
    <t>47080 - Organisation for Economic Co-operation and Development</t>
  </si>
  <si>
    <t>47095 - Educational Quality and Assessment Programme</t>
  </si>
  <si>
    <t>47114 - Asian Forest Cooperation Organisation</t>
  </si>
  <si>
    <t>47124 - International Anti-Corruption Academy</t>
  </si>
  <si>
    <t>47125 - International Centre for Genetic Engineering and Biotechnology</t>
  </si>
  <si>
    <t>47132 - Commonwealth Secretariat</t>
  </si>
  <si>
    <t>47146 - International Investment Bank</t>
  </si>
  <si>
    <t>47147 - International Finance Facility for Education</t>
  </si>
  <si>
    <t>47148 - World Organisation for Animal Health</t>
  </si>
  <si>
    <t>47149 - International Commission on Missing Persons</t>
  </si>
  <si>
    <t>47150 - Secretaría General Iberoamericana</t>
  </si>
  <si>
    <t>47400 - European Space Agency (ESA) programme 'Space in support of International Development Aid'</t>
  </si>
  <si>
    <t>51000 - University, college or other teaching institution, research institute or think-tank</t>
  </si>
  <si>
    <t>60000 - Private Sector Institutions</t>
  </si>
  <si>
    <t>43002 - International Monetary Fund - Poverty Reduction and Growth - Heavily Indebted Poor Countries Debt Relief Initiative Trust Fund [includes HIPC, Extended Credit Facility (ECF), and ECF-HIPC sub-accounts]</t>
  </si>
  <si>
    <t>11230 - Basic life skills for adults</t>
  </si>
  <si>
    <t>11231 - Basic life skills for youth</t>
  </si>
  <si>
    <t>11232 - Primary education equivalent for adults</t>
  </si>
  <si>
    <t>11260 - Lower secondary education</t>
  </si>
  <si>
    <t>11320 - Upper Secondary Education (modified and includes data from 11322)</t>
  </si>
  <si>
    <t>12110 - Health statistics and data</t>
  </si>
  <si>
    <t>12264 - COVID-19 control</t>
  </si>
  <si>
    <t>12340 - Promotion of mental health and well-being</t>
  </si>
  <si>
    <t>13010 - Population statistics and data</t>
  </si>
  <si>
    <t>15110 - Foreign affairs</t>
  </si>
  <si>
    <t>15110 - Diplomatic missions</t>
  </si>
  <si>
    <t>15110 - Administration of developing countries' foreign aid</t>
  </si>
  <si>
    <t>15110 - General personnel services</t>
  </si>
  <si>
    <t>15110 - Other general public services</t>
  </si>
  <si>
    <t>15110 - National monitoring and evaluation</t>
  </si>
  <si>
    <t>15110 - Meteorological services</t>
  </si>
  <si>
    <t>15110 - National standards development</t>
  </si>
  <si>
    <t>15110 - Executive office</t>
  </si>
  <si>
    <t>15110 - Government and civil society statistics and data</t>
  </si>
  <si>
    <t>15111 - Budget planning</t>
  </si>
  <si>
    <t>15111 - National audit</t>
  </si>
  <si>
    <t>15111 - Debt and aid management</t>
  </si>
  <si>
    <t>15112 - Local government finance</t>
  </si>
  <si>
    <t>15112 - Other central transfers to institutions</t>
  </si>
  <si>
    <t>15112 - Local government administration</t>
  </si>
  <si>
    <t>15114 - Tax collection</t>
  </si>
  <si>
    <t>15114 - Tax policy and administration support</t>
  </si>
  <si>
    <t>15114 - Other non-tax revenue mobilisation</t>
  </si>
  <si>
    <t>15130 - Justice, law and order policy, planning and administration</t>
  </si>
  <si>
    <t>15130 - Police</t>
  </si>
  <si>
    <t>15130 - Fire and rescue services</t>
  </si>
  <si>
    <t>15130 - Judicial affairs</t>
  </si>
  <si>
    <t>15130 - Ombudsman</t>
  </si>
  <si>
    <t>15130 - Immigration</t>
  </si>
  <si>
    <t>15130 - Prisons</t>
  </si>
  <si>
    <t>1513010 - Fight against transnational organised crime</t>
  </si>
  <si>
    <t>1513020 - Countering violent extremism</t>
  </si>
  <si>
    <t>1513030 - Cyber security</t>
  </si>
  <si>
    <t>1516010 - Transitional justice</t>
  </si>
  <si>
    <t>1516020 - International criminal justice</t>
  </si>
  <si>
    <t>15170 - Women's rights organisations and movements, and government institutions</t>
  </si>
  <si>
    <t>1520010 - Disarmament of Weapons of Mass Destruction (WMD)</t>
  </si>
  <si>
    <t>1520020 - Prevention of Violent Extremism</t>
  </si>
  <si>
    <t>16010 - Social protection and welfare services policy, planning and administration</t>
  </si>
  <si>
    <t>16010 - Social security (excl pensions)</t>
  </si>
  <si>
    <t>16010 - General pensions</t>
  </si>
  <si>
    <t>16010 - Civil service pensions</t>
  </si>
  <si>
    <t>16010 - Social services (incl youth development and women+ children)</t>
  </si>
  <si>
    <t>16061 - Culture and cultural diversity</t>
  </si>
  <si>
    <t>16061 - Recreation and sport</t>
  </si>
  <si>
    <t>16061 - Culture</t>
  </si>
  <si>
    <t>16070 - Labour rights</t>
  </si>
  <si>
    <t>16080 - Social dialogue</t>
  </si>
  <si>
    <t>21010 - Transport policy, planning and administration</t>
  </si>
  <si>
    <t>21010 - Public transport services</t>
  </si>
  <si>
    <t>21010 - Transport regulation</t>
  </si>
  <si>
    <t>21020 - Feeder road construction</t>
  </si>
  <si>
    <t>21020 - Feeder road maintenance</t>
  </si>
  <si>
    <t>21020 - National road construction</t>
  </si>
  <si>
    <t>21020 - National road maintenance</t>
  </si>
  <si>
    <t>22010 - Communications policy, planning and administration</t>
  </si>
  <si>
    <t>22010 - Postal services</t>
  </si>
  <si>
    <t>22010 - Information services</t>
  </si>
  <si>
    <t>22030 - Radio, television, print and online media</t>
  </si>
  <si>
    <t>22081 - Education and training in ICT, telecommunications and media</t>
  </si>
  <si>
    <t>23110 - Energy sector policy, planning and administration</t>
  </si>
  <si>
    <t>23110 - Energy regulation</t>
  </si>
  <si>
    <t>23230 - Solar energy for centralised grids</t>
  </si>
  <si>
    <t>23231 - Solar energy for isolated grids and standalone systems</t>
  </si>
  <si>
    <t>23232 - Solar energy - thermal applications</t>
  </si>
  <si>
    <t>23510 - Nuclear energy electric power plants and nuclear safety</t>
  </si>
  <si>
    <t>23630 - Electric power transmission and distribution (centralised grids)</t>
  </si>
  <si>
    <t>23631 - Electric power transmission and distribution (isolated mini-grids)</t>
  </si>
  <si>
    <t>23640 - Retail gas distribution</t>
  </si>
  <si>
    <t>23641 - Retail distribution of liquid or solid fossil fuels</t>
  </si>
  <si>
    <t>23642 - Electric mobility infrastructures</t>
  </si>
  <si>
    <t>25010 - Business policy and administration</t>
  </si>
  <si>
    <t>25040 - Responsible business conduct</t>
  </si>
  <si>
    <t>32167 - Energy manufacturing (fossil fuels)</t>
  </si>
  <si>
    <t>32173 - Modern biofuels manufacturing</t>
  </si>
  <si>
    <t>32174 - Clean cooking appliances manufacturing</t>
  </si>
  <si>
    <t>32262 - Oil and gas (upstream)</t>
  </si>
  <si>
    <t>41030 - Biodiversity</t>
  </si>
  <si>
    <t>43030 - Urban land policy and management</t>
  </si>
  <si>
    <t>43030 - Urban development</t>
  </si>
  <si>
    <t>43040 - Rural land policy and management</t>
  </si>
  <si>
    <t>43072 - Household food security programmes</t>
  </si>
  <si>
    <t>72010 - Basic Health Care Services in Emergencies</t>
  </si>
  <si>
    <t>72010 - Education in emergencies</t>
  </si>
  <si>
    <t xml:space="preserve">93010 - Refugees/asylum seekers in donor countries - food and shelter </t>
  </si>
  <si>
    <t>93010 - Refugees/asylum seekers in donor countries - training</t>
  </si>
  <si>
    <t>93010 - Refugees/asylum seekers in donor countries - health</t>
  </si>
  <si>
    <t>93010 - Refugees/asylum seekers in donor countries - other temporary sustenance</t>
  </si>
  <si>
    <t>93010 - Refugees/asylum seekers in donor countries - voluntary repatriation</t>
  </si>
  <si>
    <t>93010 - Refugees/asylum seekers in donor countries - transport</t>
  </si>
  <si>
    <t>93010 - Refugees/asylum seekers in donor countries - rescue at sea</t>
  </si>
  <si>
    <t>93010 - Refugees/asylum seekers in donor countries - administrative costs</t>
  </si>
  <si>
    <t>I01 - Support to refugees/protected persons in the provider country (up to 12 months of their stay) </t>
  </si>
  <si>
    <t>I02 - Support to refugees/protected persons in the provider country (beyond the 12-month period)</t>
  </si>
  <si>
    <t>I05 - Support to refugees/protected persons/migrants for their integration in the economy of provider countries</t>
  </si>
  <si>
    <t>J01 - (for SSC providers only) In-kind donations</t>
  </si>
  <si>
    <t>K01 - (for SSC providers only) Research and development</t>
  </si>
  <si>
    <t>K011 - (for SSC providers only) Scientific-related infrastructure</t>
  </si>
  <si>
    <t xml:space="preserve">K012 - (for SSC providers only) Research personnel </t>
  </si>
  <si>
    <t>K02 - RESEARCH AND DEVELOPMENT (R&amp;D)</t>
  </si>
  <si>
    <t>L01 - (for SSC providers only) Direct cash transfers under social development public programmes in partner countries</t>
  </si>
  <si>
    <r>
      <rPr>
        <b/>
        <sz val="10"/>
        <rFont val="Arial"/>
        <family val="2"/>
        <charset val="238"/>
      </rPr>
      <t>Prihodki v denarju:</t>
    </r>
    <r>
      <rPr>
        <sz val="10"/>
        <rFont val="Arial"/>
        <family val="2"/>
        <charset val="238"/>
      </rPr>
      <t xml:space="preserve"> izvajalec ločeno navede prihodke v denarju, ki jih zagotovi MZEZ, prihodke drugih javnih in zasebnih virov ter prihodke iz lastnih virov. Kot lastnih virov </t>
    </r>
    <r>
      <rPr>
        <b/>
        <u/>
        <sz val="10"/>
        <rFont val="Arial"/>
        <family val="2"/>
        <charset val="238"/>
      </rPr>
      <t>ne sme</t>
    </r>
    <r>
      <rPr>
        <sz val="10"/>
        <rFont val="Arial"/>
        <family val="2"/>
        <charset val="238"/>
      </rPr>
      <t xml:space="preserve"> prikazovati sredstev, ki jih je za isti namen pridobil iz drugih javnih sredstev.</t>
    </r>
  </si>
  <si>
    <t xml:space="preserve">Ključni (pod)cilji trajnostnega razvoja iz Agende za trajnostni razvoj do leta 2030 (na prvem mestu primarni, na drugem in tretjem mestu ostali (pod)cilji) </t>
  </si>
  <si>
    <t>Ministrstvo za zunanje in evropske zadeve Republike Slovenije</t>
  </si>
  <si>
    <t xml:space="preserve"> Razdelitev stroškov in navedba okvirne vrednosti</t>
  </si>
  <si>
    <t xml:space="preserve">Posredni stroški </t>
  </si>
  <si>
    <t>Najvišja vrednost financiranja MZEZ</t>
  </si>
  <si>
    <t>Razlika do vrednosti financiranja MZEZ</t>
  </si>
  <si>
    <r>
      <rPr>
        <b/>
        <sz val="10"/>
        <rFont val="Arial"/>
        <family val="2"/>
        <charset val="238"/>
      </rPr>
      <t xml:space="preserve">Naslov projekta </t>
    </r>
    <r>
      <rPr>
        <sz val="10"/>
        <rFont val="Arial"/>
        <family val="2"/>
        <charset val="238"/>
      </rPr>
      <t>mora biti enak naslovu v vsebinskem načrtu projekta.</t>
    </r>
  </si>
  <si>
    <r>
      <rPr>
        <b/>
        <sz val="10"/>
        <rFont val="Arial"/>
        <family val="2"/>
        <charset val="238"/>
      </rPr>
      <t xml:space="preserve">Vsebinska opredelitev projekta: </t>
    </r>
    <r>
      <rPr>
        <sz val="10"/>
        <rFont val="Arial"/>
        <family val="2"/>
        <charset val="238"/>
      </rPr>
      <t>iz seznama se izbere samo eno kodo, do katere izvajalec dostopi s klikom na drsnik na desni strani na koncu vrstice. Vsebinsko področje izhaja iz OECD-jeve klasifikacije uradne razvojne pomoči, ki je na voljo tudi v zavihku Seznam kod.</t>
    </r>
  </si>
  <si>
    <r>
      <rPr>
        <b/>
        <sz val="10"/>
        <rFont val="Arial"/>
        <family val="2"/>
        <charset val="238"/>
      </rPr>
      <t xml:space="preserve">Vrsta pomoči: </t>
    </r>
    <r>
      <rPr>
        <sz val="10"/>
        <rFont val="Arial"/>
        <family val="2"/>
        <charset val="238"/>
      </rPr>
      <t>iz seznama se izbere samo eno kodo, do katere izvajalec dostopi s klikom na drsnik na desni strani na koncu vrstice. OECD-jeve klasifikacije uradne razvojne pomoči so na voljo tudi v zavihku Seznam kod.</t>
    </r>
  </si>
  <si>
    <r>
      <t xml:space="preserve">Obdobje trajanja projekta </t>
    </r>
    <r>
      <rPr>
        <sz val="10"/>
        <rFont val="Arial"/>
        <family val="2"/>
        <charset val="238"/>
      </rPr>
      <t>se vpiše v obliki od DD. MM. LLLL. do  DD. MM. LLLL.</t>
    </r>
  </si>
  <si>
    <r>
      <rPr>
        <b/>
        <sz val="10"/>
        <rFont val="Arial"/>
        <family val="2"/>
        <charset val="238"/>
      </rPr>
      <t xml:space="preserve">Koda izvajalca: </t>
    </r>
    <r>
      <rPr>
        <sz val="10"/>
        <rFont val="Arial"/>
        <family val="2"/>
        <charset val="238"/>
      </rPr>
      <t xml:space="preserve">iz seznama se izbere samo eno kodo, do katere izvajalec dostopi s klikom na drsnik na desni strani na koncu vrstice. OECD-jeve klasifikacije uradne razvojne pomoči so na voljo tudi v zavihku Seznam kod. </t>
    </r>
  </si>
  <si>
    <t>Materialni vložki (in-kind/stvarni)</t>
  </si>
  <si>
    <r>
      <rPr>
        <b/>
        <sz val="10"/>
        <rFont val="Arial"/>
        <family val="2"/>
        <charset val="238"/>
      </rPr>
      <t>Materialni vložki (in-kind/stvarni):</t>
    </r>
    <r>
      <rPr>
        <sz val="10"/>
        <rFont val="Arial"/>
        <family val="2"/>
        <charset val="238"/>
      </rPr>
      <t xml:space="preserve"> izvajalec navede vse materialne vložke (in-kind/stvarne) v ocenjeni denarni protivrednosti. Te vložke se prikaže tudi na odhodkovni strani finančnega načrta.</t>
    </r>
  </si>
  <si>
    <r>
      <t xml:space="preserve">Navede se lahko </t>
    </r>
    <r>
      <rPr>
        <u/>
        <sz val="10"/>
        <rFont val="Arial"/>
        <family val="2"/>
        <charset val="238"/>
      </rPr>
      <t>do</t>
    </r>
    <r>
      <rPr>
        <sz val="10"/>
        <rFont val="Arial"/>
        <family val="2"/>
        <charset val="238"/>
      </rPr>
      <t xml:space="preserve"> tri (pod)cilje, ki so povezani z vsebino projekta, pri čemer je prvi navedeni primarni (pod)cilj.  </t>
    </r>
  </si>
  <si>
    <t xml:space="preserve">Tabela ima pri vseh seštevkih in odstotkih formule. Izvajalec naj dodaja vrstice med obstoječe vrstice. Formule za izračune je treba pri dodajanju vrstic preveriti oz. ustrezno popraviti. </t>
  </si>
  <si>
    <t>Prostovoljci</t>
  </si>
  <si>
    <t>Inkind</t>
  </si>
  <si>
    <t>Stroški dela skupaj</t>
  </si>
  <si>
    <t>Stroški potovanj skupaj</t>
  </si>
  <si>
    <t>Produkcijski stroški skupaj</t>
  </si>
  <si>
    <t>Vrednost načrtovanih odhodkov MZEZ</t>
  </si>
  <si>
    <t>STROŠKI DELA</t>
  </si>
  <si>
    <t>STROŠKI POTOVANJ</t>
  </si>
  <si>
    <t>PRODUKCIJSKI STROŠKI</t>
  </si>
  <si>
    <t>SKUPAJ PRIHODKI MZEZ</t>
  </si>
  <si>
    <t>SKUPAJ PRIHODKI VSEH FINANCERJEV</t>
  </si>
  <si>
    <t>NEPOSREDNI ODHODKI</t>
  </si>
  <si>
    <t>POSREDNI ODHODKI (do 12 % vrednosti financiranja MZEZ za neposredne odhodke)</t>
  </si>
  <si>
    <t>PRIHODKI PROJEKTA</t>
  </si>
  <si>
    <t>NAČRTOVANI ODHODKI PROJEKTA</t>
  </si>
  <si>
    <t xml:space="preserve">METODOLOGIJA DOLOČANJA OZNAČEVALCEV </t>
  </si>
  <si>
    <t xml:space="preserve">OPISOV OZNAČEVALCEV PO POSAMEZNIH POLITIKAH </t>
  </si>
  <si>
    <t>Z označevalci ovrednotimo vpliv posameznega projekta v podporo pomembnejšim politikam mednarodnega razvojnega sodelovanja (skrb za okolje, prilagajanje podnebnim spremembam, blaženje podnebnih sprememb, enakost spolov).</t>
  </si>
  <si>
    <t>Izvajalec v vsebinskem načrtu projekta opredeli cilj projekta s kazalniki, pričakovane rezultate projekta s kazalniki in aktivnosti v okviru posameznih rezultatov. Izvajalec v finančnem načrtu navede vrednosti posameznih označevalcev, upoštevajoč predlog projekta. Ministrstvo ima pri pregledu projektne dokumentacije pravico, da vrednost označevalca po dogovoru z izvajalcem spremeni, če za to obstajajo tehtni razlogi.</t>
  </si>
  <si>
    <t>Sistem vrednotenja označevalcev</t>
  </si>
  <si>
    <t>Označevalec 2: doseganje ciljev posamezne politike je poglavitni cilj projekta. Označevalec 2 se uporabi pri projektih, kjer je cilj projekta neposredno doseganje ciljev posamezne politike. Specifični cilj projekta, kot je določen v projektu, je v tem primeru enak ciljem posamezne politike.</t>
  </si>
  <si>
    <t>Označevalec 1: doseganje ciljev posamezne politike je pomemben cilj projekta. Označevalec 1 se uporabi za projekte, za katere so cilji posamezne politike pomembni, ne pa tudi poglavitni za izvedbo projekta.</t>
  </si>
  <si>
    <t>Označevalec 0: projekt ne vpliva na doseganje ciljev posamezne politike. Označevalec 0 se uporabi za projekte, katerih specifični cilj ne prispeva k ciljem posamezne politike.</t>
  </si>
  <si>
    <t>-</t>
  </si>
  <si>
    <t>Izvajalec ob pripravi projekta oceni vpliv projektnih aktivnosti na okolje, na podlagi katerih utemelji izbrano vrednost označevalca 0, 1 ali 2. Če sta označevalca za podnebne spremembe 2 ali 1, je tudi označevalec za okolje 2 ali 1.</t>
  </si>
  <si>
    <t>Izvajalec lahko izbere vrednost označevalca 1 tudi v primeru, če pri izvajanju vključi vsaj eno od naštetih aktivnosti in na ta način spodbuja ciljne skupine k spremembi navad za ohranjanje okolja: čistilne akcije, ločevanje odpadkov, izobraževalni program z okoljsko tematiko, elektronska komunikacija, kjer je to le možno, uporaba recikliranega papirja, uporaba stekla namesto plastike, spodbujanje uporabe lokalnih prevozov oziroma prevozov z avtomobili namesto letalskih prevozov, lokalni prevoz s kolesi, varčevanje z energijo, uporaba obnovljivih virov energije, spodbujanje odgovornega potrošništva, uporabo lokalno pridelanih proizvodov in drugo.</t>
  </si>
  <si>
    <t>Z označevalcem se označuje oceno vpliva projekta na zmanjševanje izpostavljenosti naravnih ali človekovih sistemov na pričakovane podnebne spremembe: zbiranje in širjenje informacij, oblikovanje in širjenje znanja, izgradnja zmogljivosti, načrtovanja in izvajanja aktivnosti za prilagoditev na negativne učinke podnebnih sprememb. Če je označevalec za podnebne spremembe / prilagajanje 2 ali 1, je tudi označevalec za okolje 2 ali 1.</t>
  </si>
  <si>
    <t>Z označevalcem se označuje oceno vpliva projekta na stabilizacijo koncentracije toplogrednih plinov v ozračju (zmanjšanje izpustov in / ali njihovo izločanje iz ozračja). Če je označevalec za podnebne spremembe / blaženje 2 ali 1, je tudi označevalec za okolje 2 ali 1.</t>
  </si>
  <si>
    <t>Izvajalec ob pripravi projekta oceni vpliv projektnih aktivnosti na enakost spolov, na podlagi katerih utemelji izbrano vrednost označevalca 0, 1 ali 2.</t>
  </si>
  <si>
    <t xml:space="preserve">Izvajalec izbere vrednost označevalca 0, če aktivnosti projekta prispevajo k doseganju enakosti spolov, kar je bilo ugotovljeno na podlagi opravljene analize. Analizo na podlagi spola je potrebno opraviti za vse projekte. Analiza na podlagi spola zajema analizo razlik med ženskami in moškimi, deklicami in dečki glede porazdelitve virov, priložnosti, omejitev in moči v določenem kontekstu. Ugotovitve analize so vključene v načrtovanje projekta z namenom, da aktivnosti projekta ne bi škodile ženskam / deklicam ali moškim / dečkom, ne bi povečevale neenakosti med spoloma ter da bi zagotovile enake koristi projekta tako za ženske kot za moške. Podatki za aktivnosti se zbirajo tudi po spolu. V okviru projekta je podana zaveza k spremljanju in poročanju o rezultatih z vidika enakosti spolov, tudi v fazi evalvacije. </t>
  </si>
  <si>
    <t>Izvajalec izbere vrednost označevalca 1, če je vidik spola vključen v projekt, , ni pa specifičen cilj projekta. Projekt je načrtovan tako, da ima pozitiven vpliv na povečanje enakosti spolov in opolnomočenje žensk in deklet, na zmanjšanje diskriminacije ali neenakosti ali na zadovoljevanje posebnih potreb glede na spol. Ugotovitve ocene vključenosti spola na podlagi ustrezne analize, so vključene v načrtovanje projekta, z namenom, da aktivnosti projekta ne bi škodile ženskam / deklicam ali moškim / dečkom; ne bi povečevale neenakosti med spoloma ter da bi zagotovile enake koristi projekta tako za ženske kot za moške. V okviru projekta se mora izvajati vsaj ena aktivnost, namenjena krepitvi moči žensk oziroma deklic, na kar kaže vsaj en kazalnik. V aktivnosti se enakovredno vključujejo ženske in moški.</t>
  </si>
  <si>
    <t>Izvajalec izbere vrednost označevalca 2, če je enakost spolov specifični cilj projekta in je podlaga za zasnovo in pričakovane rezultate. Zasnovan je s poglavitnim namenom uveljavljanja enakosti spolov in / ali krepitve moči žensk in deklic, zmanjševanja diskriminacije ali neenakosti oziroma zadovoljevanja posebnih potreb glede na spol. Projekta brez tega cilja ne bi bilo mogoče izvesti. Minimalna merila morajo biti za vrednost označevalca 2 izpolnjena v celoti, in sicer: opravljena je bila ocena vključenosti spola na podlagi ustrezne analize; ugotovitve ocene so bile vključene v načrtovanje projekta z namenom, da aktivnosti projekta ne bi škodile  ženskam / deklicam ali moškim / dečkom ali povečale neenakosti med spoloma;  vidik spola je pozitivno vključen v projekt, zgolj če aktivnosti projekta pripomorejo k premagovanju ovir za polno vključenost žensk, če se v aktivnosti enakovredno vključuje ženske in moške, če se zagotavlja enake koristi projekta tako za ženske kot za moške in če prispeva k spodbujanju enakosti med spoloma po končanju projekta. O rezultatih z vidika spola se ustrezno poroča.</t>
  </si>
  <si>
    <t xml:space="preserve"> Primera projektov, ki bosta označena z vrednostjo označevalca 0:</t>
  </si>
  <si>
    <t>Primeri projektov, ki bodo označeni z vrednostjo označevalca 1:</t>
  </si>
  <si>
    <t>Primeri projektov, ki bodo označeni z vrednostjo označevalca 2:</t>
  </si>
  <si>
    <t>https://webfs.oecd.org/oda/DataCollection/Resources/DAC-CRS-CODES.xlsx</t>
  </si>
  <si>
    <r>
      <rPr>
        <b/>
        <sz val="10"/>
        <rFont val="Arial"/>
        <family val="2"/>
        <charset val="238"/>
      </rPr>
      <t xml:space="preserve">Partnerska država </t>
    </r>
    <r>
      <rPr>
        <sz val="10"/>
        <rFont val="Arial"/>
        <family val="2"/>
        <charset val="238"/>
      </rPr>
      <t>se</t>
    </r>
    <r>
      <rPr>
        <b/>
        <sz val="10"/>
        <rFont val="Arial"/>
        <family val="2"/>
        <charset val="238"/>
      </rPr>
      <t xml:space="preserve"> </t>
    </r>
    <r>
      <rPr>
        <sz val="10"/>
        <rFont val="Arial"/>
        <family val="2"/>
        <charset val="238"/>
      </rPr>
      <t>izbere iz seznama, do katerega izvajalec dostopi s klikom na drsnik na desni strani na koncu vrstice. Država prejemnica je iz OECD-jevega seznama prejemnic uradne razvojne pomoči 
https://www.oecd.org/content/dam/oecd/en/topics/policy-sub-issues/oda-eligibility-and-conditions/DAC-List-of-ODA-Recipients-for-reporting-2025-flows.pdf</t>
    </r>
  </si>
  <si>
    <r>
      <rPr>
        <b/>
        <sz val="10"/>
        <rFont val="Arial"/>
        <family val="2"/>
        <charset val="238"/>
      </rPr>
      <t xml:space="preserve">Vpliv na okolje </t>
    </r>
    <r>
      <rPr>
        <sz val="10"/>
        <rFont val="Arial"/>
        <family val="2"/>
        <charset val="238"/>
      </rPr>
      <t>se izbere iz seznama, do katerega izvajalec dostopi s klikom na drsnik na koncu vrstice. Podrobnejša navodila so v zavihku Opis označevalcev.</t>
    </r>
  </si>
  <si>
    <r>
      <rPr>
        <b/>
        <sz val="10"/>
        <rFont val="Arial"/>
        <family val="2"/>
        <charset val="238"/>
      </rPr>
      <t>Vpliv na podnebne spremembe (prilagajanje)</t>
    </r>
    <r>
      <rPr>
        <sz val="10"/>
        <rFont val="Arial"/>
        <family val="2"/>
        <charset val="238"/>
      </rPr>
      <t xml:space="preserve"> se izbere iz seznama, do katerega izvajalec dostopi s klikom na drsnik na desni strani na koncu vrstice. Podrobnejša navodila so v zavihku Opis označevalcev.</t>
    </r>
  </si>
  <si>
    <r>
      <rPr>
        <b/>
        <sz val="10"/>
        <rFont val="Arial"/>
        <family val="2"/>
        <charset val="238"/>
      </rPr>
      <t>Vpliv na podnebne spremembe (blaženje)</t>
    </r>
    <r>
      <rPr>
        <sz val="10"/>
        <rFont val="Arial"/>
        <family val="2"/>
        <charset val="238"/>
      </rPr>
      <t xml:space="preserve"> se izbere iz seznama, do katerega izvajalec dostopi s klikom na drsnik na desni strani na koncu vrstice. Podrobnejša navodila so v zavihku Opis označevalcev.</t>
    </r>
  </si>
  <si>
    <r>
      <rPr>
        <b/>
        <sz val="10"/>
        <rFont val="Arial"/>
        <family val="2"/>
        <charset val="238"/>
      </rPr>
      <t xml:space="preserve">Vpliv na enakost spolov </t>
    </r>
    <r>
      <rPr>
        <sz val="10"/>
        <rFont val="Arial"/>
        <family val="2"/>
        <charset val="238"/>
      </rPr>
      <t>se izbere iz seznama, do katerega izvajalec dostopi s klikom na drsnik na desni strani na koncu vrstice. Podrobnejša navodila so v zavihku Opis označevalcev.</t>
    </r>
  </si>
  <si>
    <r>
      <rPr>
        <b/>
        <sz val="10"/>
        <rFont val="Arial"/>
        <family val="2"/>
        <charset val="238"/>
      </rPr>
      <t>Ključni (pod)cilji</t>
    </r>
    <r>
      <rPr>
        <sz val="10"/>
        <rFont val="Arial"/>
        <family val="2"/>
        <charset val="238"/>
      </rPr>
      <t xml:space="preserve"> trajnostnega razvoja iz Agende za trajnostni razvoj do leta 2030 se izberejo iz seznama, do katerega izvajalec dostopa preko spletne strani https://www.gov.si/assets/ministrstva/MZZ/Dokumenti/multilaterala/razvojno-sodelovanje/publikacije/Agenda_za_trajnostni_razvoj_2030.pdf</t>
    </r>
  </si>
  <si>
    <t>Vrednost financiranja MZEZ v EUR</t>
  </si>
  <si>
    <t>Vrednost financiranja MZEZ v EUR po letih</t>
  </si>
  <si>
    <t>Vrednost financiranja MZEZ v EUR.</t>
  </si>
  <si>
    <r>
      <rPr>
        <b/>
        <sz val="10"/>
        <rFont val="Arial"/>
        <family val="2"/>
        <charset val="238"/>
      </rPr>
      <t>Skupaj prihodki:</t>
    </r>
    <r>
      <rPr>
        <sz val="10"/>
        <rFont val="Arial"/>
        <family val="2"/>
        <charset val="238"/>
      </rPr>
      <t xml:space="preserve"> seštevek prihodkov vseh financerjev.</t>
    </r>
  </si>
  <si>
    <r>
      <rPr>
        <b/>
        <sz val="10"/>
        <rFont val="Arial"/>
        <family val="2"/>
        <charset val="238"/>
      </rPr>
      <t>Skupaj prihodki MZEZ:</t>
    </r>
    <r>
      <rPr>
        <sz val="10"/>
        <rFont val="Arial"/>
        <family val="2"/>
        <charset val="238"/>
      </rPr>
      <t xml:space="preserve"> seštevek vseh prihodkov, predvidenih za financiranje MZEZ.</t>
    </r>
  </si>
  <si>
    <r>
      <t>Navesti</t>
    </r>
    <r>
      <rPr>
        <b/>
        <sz val="10"/>
        <rFont val="Arial"/>
        <family val="2"/>
        <charset val="238"/>
      </rPr>
      <t xml:space="preserve"> vse odhodke</t>
    </r>
    <r>
      <rPr>
        <sz val="10"/>
        <rFont val="Arial"/>
        <family val="2"/>
        <charset val="238"/>
      </rPr>
      <t xml:space="preserve"> projekta vseh financerjev.</t>
    </r>
  </si>
  <si>
    <r>
      <rPr>
        <b/>
        <sz val="10"/>
        <rFont val="Arial"/>
        <family val="2"/>
        <charset val="238"/>
      </rPr>
      <t>Neposredni odhodki</t>
    </r>
    <r>
      <rPr>
        <sz val="10"/>
        <rFont val="Arial"/>
        <family val="2"/>
        <charset val="238"/>
      </rPr>
      <t xml:space="preserve"> so stroški, ki so neposredno povezani z izvedbo projekta. Kategorije neposrednih odhodkov so: stroški dela, stroški potovanj in produkcijski stroški. </t>
    </r>
  </si>
  <si>
    <r>
      <t xml:space="preserve">Produkcijski stroški </t>
    </r>
    <r>
      <rPr>
        <sz val="10"/>
        <rFont val="Arial"/>
        <family val="2"/>
        <charset val="238"/>
      </rPr>
      <t xml:space="preserve">so podrobno navedeni v navodilih. </t>
    </r>
  </si>
  <si>
    <r>
      <t xml:space="preserve">Spremembe finančnega načrta po podpisu pogodbe </t>
    </r>
    <r>
      <rPr>
        <sz val="10"/>
        <rFont val="Arial"/>
        <family val="2"/>
        <charset val="238"/>
      </rPr>
      <t xml:space="preserve">so podrobno navedene v navodlih.
</t>
    </r>
  </si>
  <si>
    <r>
      <rPr>
        <b/>
        <sz val="10"/>
        <rFont val="Arial"/>
        <family val="2"/>
        <charset val="238"/>
      </rPr>
      <t>Posredni odhodki</t>
    </r>
    <r>
      <rPr>
        <sz val="10"/>
        <rFont val="Arial"/>
        <family val="2"/>
        <charset val="238"/>
      </rPr>
      <t xml:space="preserve"> višina posrednih odhodkov je </t>
    </r>
    <r>
      <rPr>
        <u/>
        <sz val="10"/>
        <rFont val="Arial"/>
        <family val="2"/>
        <charset val="238"/>
      </rPr>
      <t>dogovorjen odstotek</t>
    </r>
    <r>
      <rPr>
        <sz val="10"/>
        <rFont val="Arial"/>
        <family val="2"/>
        <charset val="238"/>
      </rPr>
      <t xml:space="preserve"> vrednosti financiranja MZEZ za neposredne odhodke, tj. do 12 %. Izvajalec med posredne odhodke vključi tudi vse operativne stroške lokalnega partnerja. </t>
    </r>
  </si>
  <si>
    <r>
      <rPr>
        <b/>
        <sz val="10"/>
        <rFont val="Arial"/>
        <family val="2"/>
        <charset val="238"/>
      </rPr>
      <t xml:space="preserve">Kontrolni izračun </t>
    </r>
    <r>
      <rPr>
        <sz val="10"/>
        <rFont val="Arial"/>
        <family val="2"/>
        <charset val="238"/>
      </rPr>
      <t>prikazuje najvišjo vrednost financiranja MZEZ za neposredne in posredne odhodke (stolpec D) in vrednost načrtovanih odhodkov izvajalca za sredstva MZEZ (stolpec E). Stolpec F prikazuje razliko med najvišjo vrednostjo financiranja MZEZ in načrtovanimi odhodki.</t>
    </r>
  </si>
  <si>
    <r>
      <rPr>
        <b/>
        <sz val="10"/>
        <rFont val="Arial"/>
        <family val="2"/>
        <charset val="238"/>
      </rPr>
      <t xml:space="preserve">Skupna vrednost financiranja MZEZ (stoplec E) </t>
    </r>
    <r>
      <rPr>
        <sz val="10"/>
        <rFont val="Arial"/>
        <family val="2"/>
        <charset val="238"/>
      </rPr>
      <t>bo izračunana samodejno.</t>
    </r>
  </si>
  <si>
    <r>
      <t>Skupna vrednost projekta (</t>
    </r>
    <r>
      <rPr>
        <sz val="10"/>
        <rFont val="Arial"/>
        <family val="2"/>
        <charset val="238"/>
      </rPr>
      <t>stolpec E) bo izračunana samodejno in vključuje vrednosti vseh financerjev.</t>
    </r>
  </si>
  <si>
    <r>
      <t xml:space="preserve">Posredni stroški </t>
    </r>
    <r>
      <rPr>
        <sz val="10"/>
        <rFont val="Arial"/>
        <family val="2"/>
        <charset val="238"/>
      </rPr>
      <t xml:space="preserve">(stolpec F) se izračunajo samodejno glede na višino odstotka, ki ga v stolpec G vpiše izvajalec in ne sme presegati 12 % vrednosti financiranja MZEZ za neposredne stroške. </t>
    </r>
  </si>
  <si>
    <r>
      <rPr>
        <b/>
        <sz val="10"/>
        <rFont val="Arial"/>
        <family val="2"/>
        <charset val="238"/>
      </rPr>
      <t xml:space="preserve">Vrsta predvidenega odhodka </t>
    </r>
    <r>
      <rPr>
        <sz val="10"/>
        <rFont val="Arial"/>
        <family val="2"/>
        <charset val="238"/>
      </rPr>
      <t xml:space="preserve">(stoplec A): pod vsako kategorijo stroškov izvajalec navede vse predvidene stroške projekta. </t>
    </r>
  </si>
  <si>
    <r>
      <rPr>
        <b/>
        <sz val="10"/>
        <rFont val="Arial"/>
        <family val="2"/>
        <charset val="238"/>
      </rPr>
      <t xml:space="preserve">Predvideni odhodek v EUR </t>
    </r>
    <r>
      <rPr>
        <sz val="10"/>
        <rFont val="Arial"/>
        <family val="2"/>
        <charset val="238"/>
      </rPr>
      <t xml:space="preserve">(stolpec B) predstavlja skupno višino </t>
    </r>
    <r>
      <rPr>
        <b/>
        <sz val="10"/>
        <rFont val="Arial"/>
        <family val="2"/>
        <charset val="238"/>
      </rPr>
      <t>vseh</t>
    </r>
    <r>
      <rPr>
        <sz val="10"/>
        <rFont val="Arial"/>
        <family val="2"/>
        <charset val="238"/>
      </rPr>
      <t xml:space="preserve"> odhodkov </t>
    </r>
    <r>
      <rPr>
        <b/>
        <sz val="10"/>
        <rFont val="Arial"/>
        <family val="2"/>
        <charset val="238"/>
      </rPr>
      <t>vseh</t>
    </r>
    <r>
      <rPr>
        <sz val="10"/>
        <rFont val="Arial"/>
        <family val="2"/>
        <charset val="238"/>
      </rPr>
      <t xml:space="preserve"> financerjev (brez posrednih odhodkov).</t>
    </r>
  </si>
  <si>
    <r>
      <rPr>
        <b/>
        <sz val="10"/>
        <rFont val="Arial"/>
        <family val="2"/>
        <charset val="238"/>
      </rPr>
      <t xml:space="preserve">Razdelati stroške in navesti okvirne vrednosti </t>
    </r>
    <r>
      <rPr>
        <sz val="10"/>
        <rFont val="Arial"/>
        <family val="2"/>
        <charset val="238"/>
      </rPr>
      <t>(stolpec D in E): izvajalec navede skupno število predvidenih opravljenih mesecev/ur po poziciji (vodja projekta tri mesece x 3.500, strokovni sodelavec dva meseca x 2.500, računovodja dva meseca 1.500, itd.).</t>
    </r>
  </si>
  <si>
    <r>
      <rPr>
        <b/>
        <sz val="10"/>
        <rFont val="Arial"/>
        <family val="2"/>
        <charset val="238"/>
      </rPr>
      <t>Predvideni odhodek, ki ga krije MZEZ</t>
    </r>
    <r>
      <rPr>
        <sz val="10"/>
        <rFont val="Arial"/>
        <family val="2"/>
        <charset val="238"/>
      </rPr>
      <t xml:space="preserve"> (stolpec F): izvajalec navede zneske/stroške, ki jih v okviru posameznih odhodkov krije MZEZ. Samodejno se sešteje znesek znotraj posamezne kategorije stroškov: stroški dela, stroški potovanj, produkcijski stroški. Ti pa se nato seštejejo v vrstici "Skupaj" in predstavljajo skupne predvidene odhodke, ki jih krije MZEZ. </t>
    </r>
    <r>
      <rPr>
        <b/>
        <sz val="10"/>
        <rFont val="Arial"/>
        <family val="2"/>
        <charset val="238"/>
      </rPr>
      <t>Izvajalec vedno izpolni ta stolpec, tudi če je financer samo MZEZ.</t>
    </r>
  </si>
  <si>
    <r>
      <t xml:space="preserve">Dodatna navodila za izpolnjevanje obrazca so v Navodilih za pripravo projektnih predlogov in vsebinskih ter finančnih poročil o izvajanju projektov mednarodnega razvojnega sodelovanja in humanitarne pomoči, ki so objavljena na spletni strani ministrstva </t>
    </r>
    <r>
      <rPr>
        <sz val="10"/>
        <rFont val="Arial"/>
        <family val="2"/>
        <charset val="238"/>
      </rPr>
      <t>(v nadaljevanju navodila).</t>
    </r>
  </si>
  <si>
    <t>Delež celotne vrednosti financiranja MZEZ za neposredne odhodke v %</t>
  </si>
  <si>
    <t>1. razlika sprememb predvidenih neposrednih odhodkov v EUR</t>
  </si>
  <si>
    <t>2. razlika sprememb predvidenih neposrednih odhodkov v EUR</t>
  </si>
  <si>
    <t xml:space="preserve">NOVA </t>
  </si>
  <si>
    <t>NOVA</t>
  </si>
  <si>
    <t>NOVA vrednost po 1 spremembi neposrednih odhodkov MZEZ  v EUR</t>
  </si>
  <si>
    <t>NOVA vrednost po 2 spremembi neposrednih odhodkov MZEZ  v EUR</t>
  </si>
  <si>
    <t>1. razlika sprememb predvidenih neposrednih odhodkov MZEZ v EUR</t>
  </si>
  <si>
    <t>2. razlika sprememb predvidenih neposrednih odhodkov MZEZ v EUR</t>
  </si>
  <si>
    <r>
      <t>Materialni vložki (in-kind/stvarni):</t>
    </r>
    <r>
      <rPr>
        <sz val="10"/>
        <rFont val="Arial"/>
        <family val="2"/>
        <charset val="238"/>
      </rPr>
      <t xml:space="preserve"> izvajalec navede vse materialne vložke (in-kind/stvarne) v ocenjeni denarni protivrednosti. Te vložke se prikaže tudi na odhodkovni strani finančnega načrta.</t>
    </r>
  </si>
  <si>
    <t>Ime/naziv (so)financerja</t>
  </si>
  <si>
    <r>
      <t xml:space="preserve">Skupna vrednost projekta </t>
    </r>
    <r>
      <rPr>
        <sz val="10"/>
        <rFont val="Arial"/>
        <family val="2"/>
        <charset val="238"/>
      </rPr>
      <t>(stolpec E) bo izračunana samodejno in vključuje vrednosti vseh financerjev.</t>
    </r>
  </si>
  <si>
    <r>
      <rPr>
        <b/>
        <sz val="10"/>
        <rFont val="Arial"/>
        <family val="2"/>
        <charset val="238"/>
      </rPr>
      <t>Posredni odhodki</t>
    </r>
    <r>
      <rPr>
        <sz val="10"/>
        <rFont val="Arial"/>
        <family val="2"/>
        <charset val="238"/>
      </rPr>
      <t xml:space="preserve">: višina posrednih odhodkov je dogovorjen odstotek vrednosti financiranja MZEZ za neposredne odhodke, tj. do 12 %. Za NVO velja, da med posredne odhodke vključi tudi vse operativne stroške lokalnega partnerja. </t>
    </r>
  </si>
  <si>
    <r>
      <rPr>
        <b/>
        <sz val="10"/>
        <rFont val="Arial"/>
        <family val="2"/>
        <charset val="238"/>
      </rPr>
      <t>Prihodki v denarju:</t>
    </r>
    <r>
      <rPr>
        <sz val="10"/>
        <rFont val="Arial"/>
        <family val="2"/>
        <charset val="238"/>
      </rPr>
      <t xml:space="preserve"> izvajalec ločeno navede prihodke v denarju, ki jih zagotovi MZEZ, prihodke drugih javnih in zasebnih virov ter prihodke iz lastnih virov. Kot lastnih virov </t>
    </r>
    <r>
      <rPr>
        <b/>
        <u/>
        <sz val="10"/>
        <rFont val="Arial"/>
        <family val="2"/>
        <charset val="238"/>
      </rPr>
      <t>ne sme</t>
    </r>
    <r>
      <rPr>
        <sz val="10"/>
        <rFont val="Arial"/>
        <family val="2"/>
        <charset val="238"/>
      </rPr>
      <t xml:space="preserve"> prikazovati sredstev, ki jih je za isti namen pridobil iz drugih javnih virov</t>
    </r>
    <r>
      <rPr>
        <sz val="10"/>
        <color rgb="FFFF0000"/>
        <rFont val="Arial"/>
        <family val="2"/>
        <charset val="238"/>
      </rPr>
      <t>.</t>
    </r>
  </si>
  <si>
    <r>
      <rPr>
        <b/>
        <sz val="10"/>
        <rFont val="Arial"/>
        <family val="2"/>
        <charset val="238"/>
      </rPr>
      <t xml:space="preserve">Razdelitev stroškov in navedba okvirne vrednosti </t>
    </r>
    <r>
      <rPr>
        <sz val="10"/>
        <rFont val="Arial"/>
        <family val="2"/>
        <charset val="238"/>
      </rPr>
      <t>(stolpec D in E): izvajalec navede skupno število predvidenih opravljenih mesecev/ur po poziciji (vodja projekta tri mesece x 3.500, strokovni sodelavec dva meseca x 2.500, računovodja dva meseca 1.500, itd.).</t>
    </r>
  </si>
  <si>
    <r>
      <t xml:space="preserve">Produkcijski stroški </t>
    </r>
    <r>
      <rPr>
        <sz val="10"/>
        <rFont val="Arial"/>
        <family val="2"/>
        <charset val="238"/>
      </rPr>
      <t xml:space="preserve">so podrobno opredeljeni v navodilih. </t>
    </r>
  </si>
  <si>
    <r>
      <t xml:space="preserve">Spremembe finančnega načrta po podpisu pogodbe </t>
    </r>
    <r>
      <rPr>
        <sz val="10"/>
        <rFont val="Arial"/>
        <family val="2"/>
        <charset val="238"/>
      </rPr>
      <t xml:space="preserve">so podrobno opredeljene v navodlih.
</t>
    </r>
  </si>
  <si>
    <r>
      <t xml:space="preserve">Posredni stroški </t>
    </r>
    <r>
      <rPr>
        <sz val="10"/>
        <rFont val="Arial"/>
        <family val="2"/>
        <charset val="238"/>
      </rPr>
      <t xml:space="preserve">(stolpec F) se izračunajo samodejno glede na višino odstotka, ki ga v stolpec G vpiše izvajalec in ne sme presegati 12 % vrednosti financiranja MZEZ za neposredne odhodke. </t>
    </r>
  </si>
  <si>
    <r>
      <t>Obvezno navesti</t>
    </r>
    <r>
      <rPr>
        <b/>
        <sz val="10"/>
        <rFont val="Arial"/>
        <family val="2"/>
        <charset val="238"/>
      </rPr>
      <t xml:space="preserve"> vse prihodke vseh sofinancerjev v EUR.</t>
    </r>
    <r>
      <rPr>
        <sz val="10"/>
        <rFont val="Arial"/>
        <family val="2"/>
        <charset val="238"/>
      </rPr>
      <t xml:space="preserve"> V stolpec G vnesti končno vrednost, za katero bo zaprosil pri MZEZ in vrednost, ki jo bo prejel od drugih financerjev.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</si>
</sst>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_ ;[Red]\-#,##0.00\ "/>
    <numFmt numFmtId="165" formatCode="#,##0_ ;[Red]\-#,##0\ "/>
  </numFmts>
  <fonts count="36" x14ac:knownFonts="1">
    <font>
      <sz val="10"/>
      <name val="Arial"/>
      <charset val="238"/>
    </font>
    <font>
      <sz val="10"/>
      <color theme="1"/>
      <name val="Arial"/>
      <family val="2"/>
      <charset val="238"/>
    </font>
    <font>
      <sz val="10"/>
      <name val="Arial"/>
      <family val="2"/>
      <charset val="238"/>
    </font>
    <font>
      <b/>
      <sz val="10"/>
      <name val="Arial"/>
      <family val="2"/>
      <charset val="238"/>
    </font>
    <font>
      <sz val="10"/>
      <name val="Arial"/>
      <family val="2"/>
      <charset val="238"/>
    </font>
    <font>
      <sz val="8"/>
      <name val="Arial"/>
      <family val="2"/>
      <charset val="238"/>
    </font>
    <font>
      <u/>
      <sz val="10"/>
      <color indexed="12"/>
      <name val="Arial"/>
      <family val="2"/>
      <charset val="238"/>
    </font>
    <font>
      <sz val="10"/>
      <name val="Arial"/>
      <family val="2"/>
    </font>
    <font>
      <sz val="10"/>
      <color indexed="8"/>
      <name val="Arial"/>
      <family val="2"/>
      <charset val="238"/>
    </font>
    <font>
      <sz val="10"/>
      <color indexed="8"/>
      <name val="Arial"/>
      <family val="2"/>
    </font>
    <font>
      <sz val="10"/>
      <color indexed="9"/>
      <name val="Arial"/>
      <family val="2"/>
      <charset val="238"/>
    </font>
    <font>
      <sz val="10"/>
      <color indexed="9"/>
      <name val="Arial"/>
      <family val="2"/>
    </font>
    <font>
      <sz val="10"/>
      <color indexed="17"/>
      <name val="Arial"/>
      <family val="2"/>
      <charset val="238"/>
    </font>
    <font>
      <sz val="10"/>
      <color indexed="17"/>
      <name val="Arial"/>
      <family val="2"/>
    </font>
    <font>
      <b/>
      <sz val="10"/>
      <color indexed="63"/>
      <name val="Arial"/>
      <family val="2"/>
      <charset val="238"/>
    </font>
    <font>
      <b/>
      <sz val="18"/>
      <color indexed="56"/>
      <name val="Cambria"/>
      <family val="2"/>
      <charset val="238"/>
    </font>
    <font>
      <sz val="10"/>
      <color indexed="10"/>
      <name val="Arial"/>
      <family val="2"/>
      <charset val="238"/>
    </font>
    <font>
      <b/>
      <sz val="10"/>
      <color indexed="63"/>
      <name val="Arial"/>
      <family val="2"/>
    </font>
    <font>
      <b/>
      <sz val="18"/>
      <color indexed="56"/>
      <name val="Cambria"/>
      <family val="2"/>
    </font>
    <font>
      <sz val="10"/>
      <color indexed="10"/>
      <name val="Arial"/>
      <family val="2"/>
    </font>
    <font>
      <b/>
      <u/>
      <sz val="10"/>
      <name val="Arial"/>
      <family val="2"/>
      <charset val="238"/>
    </font>
    <font>
      <sz val="11"/>
      <name val="Calibri"/>
      <family val="2"/>
      <charset val="238"/>
    </font>
    <font>
      <sz val="10"/>
      <name val="Arial"/>
      <family val="2"/>
      <charset val="238"/>
    </font>
    <font>
      <u/>
      <sz val="10"/>
      <name val="Arial"/>
      <family val="2"/>
      <charset val="238"/>
    </font>
    <font>
      <u/>
      <sz val="10"/>
      <color indexed="12"/>
      <name val="Arial"/>
      <family val="2"/>
    </font>
    <font>
      <b/>
      <sz val="10"/>
      <name val="Arial"/>
      <family val="2"/>
    </font>
    <font>
      <sz val="10"/>
      <color theme="1"/>
      <name val="Arial"/>
      <family val="2"/>
    </font>
    <font>
      <sz val="10"/>
      <color rgb="FFFF0000"/>
      <name val="Arial"/>
      <family val="2"/>
      <charset val="238"/>
    </font>
    <font>
      <sz val="10"/>
      <name val="Calibri"/>
      <family val="2"/>
      <scheme val="minor"/>
    </font>
    <font>
      <b/>
      <sz val="10"/>
      <color rgb="FFFF0000"/>
      <name val="Arial"/>
      <family val="2"/>
      <charset val="238"/>
    </font>
    <font>
      <sz val="10"/>
      <color theme="0" tint="-0.499984740745262"/>
      <name val="Arial"/>
      <family val="2"/>
      <charset val="238"/>
    </font>
    <font>
      <b/>
      <sz val="10"/>
      <color rgb="FF00B0F0"/>
      <name val="Arial"/>
      <family val="2"/>
      <charset val="238"/>
    </font>
    <font>
      <sz val="11"/>
      <color rgb="FF000000"/>
      <name val="Calibri"/>
      <family val="2"/>
      <charset val="238"/>
    </font>
    <font>
      <b/>
      <sz val="10"/>
      <color theme="0"/>
      <name val="Arial"/>
      <family val="2"/>
      <charset val="238"/>
    </font>
    <font>
      <sz val="10"/>
      <color theme="0"/>
      <name val="Arial"/>
      <family val="2"/>
      <charset val="238"/>
    </font>
    <font>
      <b/>
      <strike/>
      <sz val="10"/>
      <color theme="0"/>
      <name val="Arial"/>
      <family val="2"/>
      <charset val="23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9"/>
        <bgColor indexed="64"/>
      </patternFill>
    </fill>
    <fill>
      <patternFill patternType="solid">
        <fgColor theme="0"/>
        <bgColor indexed="64"/>
      </patternFill>
    </fill>
    <fill>
      <patternFill patternType="solid">
        <fgColor rgb="FFBFD730"/>
        <bgColor indexed="64"/>
      </patternFill>
    </fill>
    <fill>
      <patternFill patternType="solid">
        <fgColor rgb="FF67C18C"/>
        <bgColor indexed="64"/>
      </patternFill>
    </fill>
    <fill>
      <patternFill patternType="solid">
        <fgColor rgb="FFFFFF00"/>
        <bgColor indexed="64"/>
      </patternFill>
    </fill>
    <fill>
      <patternFill patternType="solid">
        <fgColor theme="6" tint="0.79998168889431442"/>
        <bgColor indexed="64"/>
      </patternFill>
    </fill>
    <fill>
      <patternFill patternType="solid">
        <fgColor rgb="FF1B75BC"/>
        <bgColor indexed="64"/>
      </patternFill>
    </fill>
    <fill>
      <patternFill patternType="solid">
        <fgColor rgb="FF00B0D8"/>
        <bgColor indexed="64"/>
      </patternFill>
    </fill>
    <fill>
      <patternFill patternType="solid">
        <fgColor theme="9"/>
        <bgColor indexed="64"/>
      </patternFill>
    </fill>
  </fills>
  <borders count="21">
    <border>
      <left/>
      <right/>
      <top/>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style="thick">
        <color indexed="64"/>
      </top>
      <bottom style="thin">
        <color indexed="64"/>
      </bottom>
      <diagonal/>
    </border>
    <border>
      <left style="thin">
        <color indexed="64"/>
      </left>
      <right style="thin">
        <color indexed="64"/>
      </right>
      <top style="thin">
        <color indexed="64"/>
      </top>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s>
  <cellStyleXfs count="59">
    <xf numFmtId="0" fontId="0"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9" fillId="2"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2" fillId="4" borderId="0" applyNumberFormat="0" applyBorder="0" applyAlignment="0" applyProtection="0"/>
    <xf numFmtId="0" fontId="13" fillId="4" borderId="0" applyNumberFormat="0" applyBorder="0" applyAlignment="0" applyProtection="0"/>
    <xf numFmtId="0" fontId="6"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14" fillId="16" borderId="1" applyNumberFormat="0" applyAlignment="0" applyProtection="0"/>
    <xf numFmtId="0" fontId="15" fillId="0" borderId="0" applyNumberFormat="0" applyFill="0" applyBorder="0" applyAlignment="0" applyProtection="0"/>
    <xf numFmtId="0" fontId="7" fillId="0" borderId="0"/>
    <xf numFmtId="0" fontId="9" fillId="0" borderId="0"/>
    <xf numFmtId="0" fontId="26" fillId="0" borderId="0"/>
    <xf numFmtId="0" fontId="22" fillId="0" borderId="0"/>
    <xf numFmtId="0" fontId="4" fillId="0" borderId="0"/>
    <xf numFmtId="0" fontId="4" fillId="0" borderId="0"/>
    <xf numFmtId="0" fontId="16" fillId="0" borderId="0" applyNumberFormat="0" applyFill="0" applyBorder="0" applyAlignment="0" applyProtection="0"/>
    <xf numFmtId="0" fontId="17" fillId="16" borderId="1" applyNumberFormat="0" applyAlignment="0" applyProtection="0"/>
    <xf numFmtId="9" fontId="2" fillId="0" borderId="0" applyFont="0" applyFill="0" applyBorder="0" applyAlignment="0" applyProtection="0"/>
    <xf numFmtId="0" fontId="7" fillId="0" borderId="0"/>
    <xf numFmtId="0" fontId="18" fillId="0" borderId="0" applyNumberFormat="0" applyFill="0" applyBorder="0" applyAlignment="0" applyProtection="0"/>
    <xf numFmtId="0" fontId="19" fillId="0" borderId="0" applyNumberFormat="0" applyFill="0" applyBorder="0" applyAlignment="0" applyProtection="0"/>
    <xf numFmtId="0" fontId="2" fillId="0" borderId="0"/>
    <xf numFmtId="0" fontId="7" fillId="0" borderId="0"/>
    <xf numFmtId="0" fontId="26" fillId="0" borderId="0"/>
    <xf numFmtId="0" fontId="24" fillId="0" borderId="0" applyNumberFormat="0" applyFill="0" applyBorder="0" applyAlignment="0" applyProtection="0">
      <alignment vertical="top"/>
      <protection locked="0"/>
    </xf>
  </cellStyleXfs>
  <cellXfs count="241">
    <xf numFmtId="0" fontId="0" fillId="0" borderId="0" xfId="0"/>
    <xf numFmtId="0" fontId="3" fillId="0" borderId="0" xfId="0" applyFont="1"/>
    <xf numFmtId="0" fontId="4" fillId="0" borderId="0" xfId="0" applyFont="1"/>
    <xf numFmtId="3" fontId="0" fillId="0" borderId="0" xfId="0" applyNumberFormat="1"/>
    <xf numFmtId="0" fontId="7" fillId="0" borderId="0" xfId="0" applyFont="1"/>
    <xf numFmtId="0" fontId="21" fillId="0" borderId="0" xfId="0" applyFont="1" applyAlignment="1">
      <alignment vertical="center"/>
    </xf>
    <xf numFmtId="0" fontId="4" fillId="0" borderId="0" xfId="0" applyFont="1" applyAlignment="1">
      <alignment vertical="center"/>
    </xf>
    <xf numFmtId="0" fontId="3" fillId="21" borderId="0" xfId="0" applyFont="1" applyFill="1"/>
    <xf numFmtId="0" fontId="4" fillId="21" borderId="0" xfId="0" applyFont="1" applyFill="1"/>
    <xf numFmtId="0" fontId="0" fillId="21" borderId="0" xfId="0" applyFill="1"/>
    <xf numFmtId="0" fontId="28" fillId="0" borderId="2" xfId="0" applyFont="1" applyBorder="1" applyAlignment="1">
      <alignment vertical="center"/>
    </xf>
    <xf numFmtId="0" fontId="7" fillId="0" borderId="0" xfId="43"/>
    <xf numFmtId="0" fontId="7" fillId="18" borderId="10" xfId="43" applyFill="1" applyBorder="1"/>
    <xf numFmtId="0" fontId="7" fillId="18" borderId="3" xfId="43" applyFill="1" applyBorder="1"/>
    <xf numFmtId="0" fontId="7" fillId="18" borderId="4" xfId="43" applyFill="1" applyBorder="1"/>
    <xf numFmtId="0" fontId="7" fillId="18" borderId="5" xfId="43" applyFill="1" applyBorder="1"/>
    <xf numFmtId="0" fontId="7" fillId="18" borderId="6" xfId="43" applyFill="1" applyBorder="1"/>
    <xf numFmtId="0" fontId="7" fillId="18" borderId="7" xfId="43" applyFill="1" applyBorder="1"/>
    <xf numFmtId="0" fontId="7" fillId="18" borderId="8" xfId="43" applyFill="1" applyBorder="1"/>
    <xf numFmtId="0" fontId="7" fillId="18" borderId="9" xfId="43" applyFill="1" applyBorder="1"/>
    <xf numFmtId="0" fontId="4" fillId="0" borderId="0" xfId="47"/>
    <xf numFmtId="0" fontId="7" fillId="18" borderId="0" xfId="43" applyFill="1"/>
    <xf numFmtId="0" fontId="32" fillId="0" borderId="0" xfId="0" applyFont="1" applyAlignment="1">
      <alignment vertical="center"/>
    </xf>
    <xf numFmtId="0" fontId="2" fillId="0" borderId="0" xfId="0" applyFont="1" applyAlignment="1">
      <alignment vertical="center"/>
    </xf>
    <xf numFmtId="164" fontId="2" fillId="0" borderId="0" xfId="0" applyNumberFormat="1" applyFont="1" applyAlignment="1" applyProtection="1">
      <alignment vertical="center"/>
      <protection locked="0"/>
    </xf>
    <xf numFmtId="164" fontId="2" fillId="0" borderId="0" xfId="0" applyNumberFormat="1" applyFont="1" applyFill="1" applyAlignment="1" applyProtection="1">
      <alignment vertical="center"/>
      <protection locked="0"/>
    </xf>
    <xf numFmtId="164" fontId="3" fillId="0" borderId="0" xfId="0" applyNumberFormat="1" applyFont="1" applyAlignment="1">
      <alignment horizontal="left" vertical="center"/>
    </xf>
    <xf numFmtId="164" fontId="2" fillId="0" borderId="0" xfId="0" applyNumberFormat="1" applyFont="1" applyAlignment="1">
      <alignment vertical="center"/>
    </xf>
    <xf numFmtId="164" fontId="2" fillId="0" borderId="0" xfId="0" applyNumberFormat="1" applyFont="1" applyFill="1" applyAlignment="1" applyProtection="1">
      <alignment horizontal="center" vertical="center"/>
      <protection locked="0"/>
    </xf>
    <xf numFmtId="164" fontId="3" fillId="0" borderId="0" xfId="0" applyNumberFormat="1" applyFont="1" applyFill="1" applyAlignment="1" applyProtection="1">
      <alignment horizontal="center" vertical="center"/>
      <protection locked="0"/>
    </xf>
    <xf numFmtId="164" fontId="33" fillId="23" borderId="2" xfId="0" applyNumberFormat="1" applyFont="1" applyFill="1" applyBorder="1" applyAlignment="1" applyProtection="1">
      <alignment vertical="center"/>
      <protection locked="0"/>
    </xf>
    <xf numFmtId="164" fontId="33" fillId="23" borderId="12" xfId="0" applyNumberFormat="1" applyFont="1" applyFill="1" applyBorder="1" applyAlignment="1" applyProtection="1">
      <alignment vertical="center"/>
      <protection locked="0"/>
    </xf>
    <xf numFmtId="164" fontId="33" fillId="23" borderId="13" xfId="0" applyNumberFormat="1" applyFont="1" applyFill="1" applyBorder="1" applyAlignment="1" applyProtection="1">
      <alignment vertical="center"/>
      <protection locked="0"/>
    </xf>
    <xf numFmtId="164" fontId="27" fillId="0" borderId="0" xfId="0" applyNumberFormat="1" applyFont="1" applyFill="1" applyAlignment="1" applyProtection="1">
      <alignment horizontal="left" vertical="center"/>
      <protection locked="0"/>
    </xf>
    <xf numFmtId="164" fontId="2" fillId="0" borderId="0" xfId="0" applyNumberFormat="1" applyFont="1" applyFill="1" applyAlignment="1" applyProtection="1">
      <alignment horizontal="left" vertical="center"/>
      <protection locked="0"/>
    </xf>
    <xf numFmtId="0" fontId="27" fillId="0" borderId="0" xfId="0" applyFont="1" applyFill="1" applyAlignment="1" applyProtection="1">
      <alignment horizontal="left" vertical="center"/>
      <protection locked="0"/>
    </xf>
    <xf numFmtId="0" fontId="2" fillId="0" borderId="0" xfId="0" applyFont="1" applyFill="1" applyAlignment="1" applyProtection="1">
      <alignment vertical="center"/>
      <protection locked="0"/>
    </xf>
    <xf numFmtId="0" fontId="2" fillId="0" borderId="0" xfId="0" applyFont="1" applyAlignment="1" applyProtection="1">
      <alignment vertical="center"/>
      <protection locked="0"/>
    </xf>
    <xf numFmtId="164" fontId="2" fillId="0" borderId="2" xfId="0" applyNumberFormat="1" applyFont="1" applyBorder="1" applyAlignment="1" applyProtection="1">
      <alignment horizontal="center" vertical="center"/>
      <protection locked="0"/>
    </xf>
    <xf numFmtId="165" fontId="2" fillId="0" borderId="0" xfId="0" applyNumberFormat="1" applyFont="1" applyFill="1" applyAlignment="1" applyProtection="1">
      <alignment horizontal="left" vertical="center"/>
      <protection locked="0"/>
    </xf>
    <xf numFmtId="164" fontId="1" fillId="0" borderId="2" xfId="0" applyNumberFormat="1" applyFont="1" applyBorder="1" applyAlignment="1" applyProtection="1">
      <alignment horizontal="left" vertical="center"/>
      <protection locked="0"/>
    </xf>
    <xf numFmtId="0" fontId="2" fillId="0" borderId="2" xfId="0" applyFont="1" applyBorder="1" applyAlignment="1" applyProtection="1">
      <alignment horizontal="center" vertical="center"/>
      <protection locked="0"/>
    </xf>
    <xf numFmtId="165" fontId="2" fillId="0" borderId="2" xfId="0" applyNumberFormat="1" applyFont="1" applyBorder="1" applyAlignment="1" applyProtection="1">
      <alignment vertical="center"/>
      <protection locked="0"/>
    </xf>
    <xf numFmtId="165" fontId="2" fillId="19" borderId="2" xfId="0" applyNumberFormat="1" applyFont="1" applyFill="1" applyBorder="1" applyAlignment="1" applyProtection="1">
      <alignment vertical="center"/>
      <protection locked="0"/>
    </xf>
    <xf numFmtId="164" fontId="27" fillId="0" borderId="0" xfId="0" applyNumberFormat="1" applyFont="1" applyAlignment="1" applyProtection="1">
      <alignment vertical="center"/>
      <protection locked="0"/>
    </xf>
    <xf numFmtId="164" fontId="27" fillId="0" borderId="0" xfId="0" applyNumberFormat="1" applyFont="1" applyFill="1" applyAlignment="1" applyProtection="1">
      <alignment vertical="center"/>
      <protection locked="0"/>
    </xf>
    <xf numFmtId="164" fontId="2" fillId="0" borderId="0" xfId="0" applyNumberFormat="1" applyFont="1" applyAlignment="1" applyProtection="1">
      <alignment horizontal="left" vertical="center"/>
      <protection locked="0"/>
    </xf>
    <xf numFmtId="164" fontId="33" fillId="23" borderId="12" xfId="0" applyNumberFormat="1" applyFont="1" applyFill="1" applyBorder="1" applyAlignment="1" applyProtection="1">
      <alignment horizontal="left" vertical="center"/>
      <protection locked="0"/>
    </xf>
    <xf numFmtId="164" fontId="33" fillId="23" borderId="13" xfId="0" applyNumberFormat="1" applyFont="1" applyFill="1" applyBorder="1" applyAlignment="1" applyProtection="1">
      <alignment horizontal="left" vertical="center"/>
      <protection locked="0"/>
    </xf>
    <xf numFmtId="164" fontId="33" fillId="23" borderId="14" xfId="0" applyNumberFormat="1" applyFont="1" applyFill="1" applyBorder="1" applyAlignment="1" applyProtection="1">
      <alignment horizontal="left" vertical="center"/>
      <protection locked="0"/>
    </xf>
    <xf numFmtId="164" fontId="2" fillId="17" borderId="0" xfId="0" applyNumberFormat="1" applyFont="1" applyFill="1" applyAlignment="1" applyProtection="1">
      <alignment vertical="center"/>
      <protection locked="0"/>
    </xf>
    <xf numFmtId="165" fontId="33" fillId="23" borderId="2" xfId="0" applyNumberFormat="1" applyFont="1" applyFill="1" applyBorder="1" applyAlignment="1" applyProtection="1">
      <alignment vertical="center"/>
      <protection locked="0"/>
    </xf>
    <xf numFmtId="165" fontId="3" fillId="19" borderId="2" xfId="0" applyNumberFormat="1" applyFont="1" applyFill="1" applyBorder="1" applyAlignment="1" applyProtection="1">
      <alignment vertical="center"/>
      <protection locked="0"/>
    </xf>
    <xf numFmtId="164" fontId="2" fillId="0" borderId="0" xfId="0" applyNumberFormat="1" applyFont="1" applyAlignment="1" applyProtection="1">
      <alignment vertical="center" wrapText="1"/>
      <protection locked="0"/>
    </xf>
    <xf numFmtId="164" fontId="2" fillId="0" borderId="0" xfId="0" applyNumberFormat="1" applyFont="1" applyFill="1" applyAlignment="1" applyProtection="1">
      <alignment vertical="center" wrapText="1"/>
      <protection locked="0"/>
    </xf>
    <xf numFmtId="164" fontId="2" fillId="0" borderId="2" xfId="0" applyNumberFormat="1" applyFont="1" applyFill="1" applyBorder="1" applyAlignment="1" applyProtection="1">
      <alignment vertical="center"/>
      <protection locked="0"/>
    </xf>
    <xf numFmtId="164" fontId="2" fillId="0" borderId="0" xfId="0" applyNumberFormat="1" applyFont="1" applyFill="1" applyAlignment="1" applyProtection="1">
      <alignment vertical="center"/>
      <protection locked="0"/>
    </xf>
    <xf numFmtId="164" fontId="2" fillId="0" borderId="2" xfId="0" applyNumberFormat="1" applyFont="1" applyBorder="1" applyAlignment="1" applyProtection="1">
      <alignment vertical="center"/>
      <protection locked="0"/>
    </xf>
    <xf numFmtId="165" fontId="2" fillId="0" borderId="14" xfId="0" applyNumberFormat="1" applyFont="1" applyBorder="1" applyAlignment="1" applyProtection="1">
      <alignment vertical="center"/>
      <protection locked="0"/>
    </xf>
    <xf numFmtId="164" fontId="3" fillId="0" borderId="12" xfId="0" applyNumberFormat="1" applyFont="1" applyBorder="1" applyAlignment="1" applyProtection="1">
      <alignment vertical="center" wrapText="1"/>
      <protection locked="0"/>
    </xf>
    <xf numFmtId="9" fontId="27" fillId="0" borderId="2" xfId="0" applyNumberFormat="1" applyFont="1" applyBorder="1" applyAlignment="1" applyProtection="1">
      <alignment vertical="center"/>
      <protection locked="0"/>
    </xf>
    <xf numFmtId="164" fontId="2" fillId="0" borderId="12" xfId="0" applyNumberFormat="1" applyFont="1" applyBorder="1" applyAlignment="1" applyProtection="1">
      <alignment vertical="center"/>
      <protection locked="0"/>
    </xf>
    <xf numFmtId="165" fontId="27" fillId="0" borderId="2" xfId="0" applyNumberFormat="1" applyFont="1" applyBorder="1" applyAlignment="1" applyProtection="1">
      <alignment vertical="center"/>
      <protection locked="0"/>
    </xf>
    <xf numFmtId="164" fontId="27" fillId="0" borderId="2" xfId="0" applyNumberFormat="1" applyFont="1" applyFill="1" applyBorder="1" applyAlignment="1" applyProtection="1">
      <alignment vertical="center"/>
      <protection locked="0"/>
    </xf>
    <xf numFmtId="165" fontId="2" fillId="18" borderId="2" xfId="0" applyNumberFormat="1" applyFont="1" applyFill="1" applyBorder="1" applyAlignment="1" applyProtection="1">
      <alignment vertical="center"/>
      <protection locked="0"/>
    </xf>
    <xf numFmtId="164" fontId="2" fillId="0" borderId="2" xfId="0" applyNumberFormat="1" applyFont="1" applyFill="1" applyBorder="1" applyAlignment="1" applyProtection="1">
      <alignment horizontal="right" vertical="center"/>
      <protection locked="0"/>
    </xf>
    <xf numFmtId="164" fontId="2" fillId="19" borderId="17" xfId="0" applyNumberFormat="1" applyFont="1" applyFill="1" applyBorder="1" applyAlignment="1" applyProtection="1">
      <alignment vertical="center"/>
      <protection locked="0"/>
    </xf>
    <xf numFmtId="165" fontId="3" fillId="19" borderId="10" xfId="0" applyNumberFormat="1" applyFont="1" applyFill="1" applyBorder="1" applyAlignment="1" applyProtection="1">
      <alignment vertical="center"/>
      <protection locked="0"/>
    </xf>
    <xf numFmtId="10" fontId="2" fillId="19" borderId="17" xfId="0" applyNumberFormat="1" applyFont="1" applyFill="1" applyBorder="1" applyAlignment="1" applyProtection="1">
      <alignment vertical="center"/>
      <protection locked="0"/>
    </xf>
    <xf numFmtId="165" fontId="2" fillId="0" borderId="13" xfId="0" applyNumberFormat="1" applyFont="1" applyBorder="1" applyAlignment="1" applyProtection="1">
      <alignment vertical="center"/>
      <protection locked="0"/>
    </xf>
    <xf numFmtId="165" fontId="2" fillId="0" borderId="12" xfId="0" applyNumberFormat="1" applyFont="1" applyBorder="1" applyAlignment="1" applyProtection="1">
      <alignment vertical="center"/>
      <protection locked="0"/>
    </xf>
    <xf numFmtId="164" fontId="2" fillId="18" borderId="0" xfId="0" applyNumberFormat="1" applyFont="1" applyFill="1" applyAlignment="1" applyProtection="1">
      <alignment vertical="center"/>
      <protection locked="0"/>
    </xf>
    <xf numFmtId="9" fontId="2" fillId="0" borderId="2" xfId="0" applyNumberFormat="1" applyFont="1" applyBorder="1" applyAlignment="1" applyProtection="1">
      <alignment vertical="center"/>
      <protection locked="0"/>
    </xf>
    <xf numFmtId="164" fontId="2" fillId="19" borderId="15" xfId="0" applyNumberFormat="1" applyFont="1" applyFill="1" applyBorder="1" applyAlignment="1" applyProtection="1">
      <alignment vertical="center"/>
      <protection locked="0"/>
    </xf>
    <xf numFmtId="10" fontId="2" fillId="19" borderId="15" xfId="0" applyNumberFormat="1" applyFont="1" applyFill="1" applyBorder="1" applyAlignment="1" applyProtection="1">
      <alignment vertical="center"/>
      <protection locked="0"/>
    </xf>
    <xf numFmtId="164" fontId="2" fillId="0" borderId="12" xfId="0" applyNumberFormat="1" applyFont="1" applyFill="1" applyBorder="1" applyAlignment="1" applyProtection="1">
      <alignment vertical="center"/>
      <protection locked="0"/>
    </xf>
    <xf numFmtId="164" fontId="2" fillId="0" borderId="2" xfId="51" applyNumberFormat="1" applyFont="1" applyFill="1" applyBorder="1" applyAlignment="1" applyProtection="1">
      <alignment vertical="center"/>
      <protection locked="0"/>
    </xf>
    <xf numFmtId="10" fontId="31" fillId="0" borderId="0" xfId="0" applyNumberFormat="1" applyFont="1" applyAlignment="1" applyProtection="1">
      <alignment vertical="center"/>
      <protection locked="0"/>
    </xf>
    <xf numFmtId="164" fontId="31" fillId="0" borderId="0" xfId="0" applyNumberFormat="1" applyFont="1" applyAlignment="1" applyProtection="1">
      <alignment vertical="center"/>
      <protection locked="0"/>
    </xf>
    <xf numFmtId="164" fontId="30" fillId="22" borderId="2" xfId="0" applyNumberFormat="1" applyFont="1" applyFill="1" applyBorder="1" applyAlignment="1" applyProtection="1">
      <alignment vertical="center" wrapText="1"/>
      <protection locked="0"/>
    </xf>
    <xf numFmtId="164" fontId="3" fillId="0" borderId="0" xfId="0" applyNumberFormat="1" applyFont="1" applyAlignment="1" applyProtection="1">
      <alignment horizontal="center" vertical="center" wrapText="1"/>
      <protection locked="0"/>
    </xf>
    <xf numFmtId="164" fontId="3" fillId="19" borderId="2" xfId="0" applyNumberFormat="1" applyFont="1" applyFill="1" applyBorder="1" applyAlignment="1" applyProtection="1">
      <alignment horizontal="left" vertical="center"/>
      <protection locked="0"/>
    </xf>
    <xf numFmtId="165" fontId="2" fillId="19" borderId="2" xfId="0" applyNumberFormat="1" applyFont="1" applyFill="1" applyBorder="1" applyAlignment="1" applyProtection="1">
      <alignment horizontal="right" vertical="center" wrapText="1"/>
      <protection locked="0"/>
    </xf>
    <xf numFmtId="165" fontId="30" fillId="22" borderId="2" xfId="0" applyNumberFormat="1" applyFont="1" applyFill="1" applyBorder="1" applyAlignment="1" applyProtection="1">
      <alignment vertical="center"/>
      <protection locked="0"/>
    </xf>
    <xf numFmtId="164" fontId="29" fillId="19" borderId="2" xfId="0" applyNumberFormat="1" applyFont="1" applyFill="1" applyBorder="1" applyAlignment="1" applyProtection="1">
      <alignment horizontal="left" vertical="center"/>
      <protection locked="0"/>
    </xf>
    <xf numFmtId="164" fontId="31" fillId="0" borderId="0" xfId="0" applyNumberFormat="1" applyFont="1" applyFill="1" applyAlignment="1" applyProtection="1">
      <alignment horizontal="left" vertical="center"/>
      <protection locked="0"/>
    </xf>
    <xf numFmtId="164" fontId="3" fillId="19" borderId="12" xfId="0" applyNumberFormat="1" applyFont="1" applyFill="1" applyBorder="1" applyAlignment="1" applyProtection="1">
      <alignment horizontal="left" vertical="center" wrapText="1"/>
      <protection locked="0"/>
    </xf>
    <xf numFmtId="164" fontId="3" fillId="19" borderId="13" xfId="0" applyNumberFormat="1" applyFont="1" applyFill="1" applyBorder="1" applyAlignment="1" applyProtection="1">
      <alignment horizontal="left" vertical="center" wrapText="1"/>
      <protection locked="0"/>
    </xf>
    <xf numFmtId="164" fontId="3" fillId="19" borderId="14" xfId="0" applyNumberFormat="1" applyFont="1" applyFill="1" applyBorder="1" applyAlignment="1" applyProtection="1">
      <alignment horizontal="left" vertical="center" wrapText="1"/>
      <protection locked="0"/>
    </xf>
    <xf numFmtId="165" fontId="1" fillId="19" borderId="2" xfId="0" applyNumberFormat="1" applyFont="1" applyFill="1" applyBorder="1" applyAlignment="1" applyProtection="1">
      <alignment vertical="center"/>
      <protection locked="0"/>
    </xf>
    <xf numFmtId="165" fontId="2" fillId="0" borderId="0" xfId="0" applyNumberFormat="1" applyFont="1" applyAlignment="1" applyProtection="1">
      <alignment vertical="center"/>
      <protection locked="0"/>
    </xf>
    <xf numFmtId="165" fontId="33" fillId="23" borderId="2" xfId="0" applyNumberFormat="1" applyFont="1" applyFill="1" applyBorder="1" applyAlignment="1" applyProtection="1">
      <alignment horizontal="right" vertical="center" wrapText="1"/>
      <protection locked="0"/>
    </xf>
    <xf numFmtId="165" fontId="34" fillId="23" borderId="2" xfId="0" applyNumberFormat="1" applyFont="1" applyFill="1" applyBorder="1" applyAlignment="1" applyProtection="1">
      <alignment vertical="center"/>
      <protection locked="0"/>
    </xf>
    <xf numFmtId="165" fontId="3" fillId="0" borderId="0" xfId="0" applyNumberFormat="1" applyFont="1" applyAlignment="1" applyProtection="1">
      <alignment horizontal="center" vertical="center" wrapText="1"/>
      <protection locked="0"/>
    </xf>
    <xf numFmtId="164" fontId="20" fillId="18" borderId="10" xfId="0" applyNumberFormat="1" applyFont="1" applyFill="1" applyBorder="1" applyAlignment="1" applyProtection="1">
      <alignment vertical="center"/>
      <protection locked="0"/>
    </xf>
    <xf numFmtId="164" fontId="2" fillId="18" borderId="3" xfId="0" applyNumberFormat="1" applyFont="1" applyFill="1" applyBorder="1" applyAlignment="1" applyProtection="1">
      <alignment vertical="center"/>
      <protection locked="0"/>
    </xf>
    <xf numFmtId="164" fontId="2" fillId="18" borderId="4" xfId="0" applyNumberFormat="1" applyFont="1" applyFill="1" applyBorder="1" applyAlignment="1" applyProtection="1">
      <alignment vertical="center"/>
      <protection locked="0"/>
    </xf>
    <xf numFmtId="164" fontId="2" fillId="18" borderId="5" xfId="0" applyNumberFormat="1" applyFont="1" applyFill="1" applyBorder="1" applyAlignment="1" applyProtection="1">
      <alignment vertical="center"/>
      <protection locked="0"/>
    </xf>
    <xf numFmtId="164" fontId="2" fillId="18" borderId="6" xfId="0" applyNumberFormat="1" applyFont="1" applyFill="1" applyBorder="1" applyAlignment="1" applyProtection="1">
      <alignment vertical="center"/>
      <protection locked="0"/>
    </xf>
    <xf numFmtId="164" fontId="3" fillId="18" borderId="5" xfId="0" applyNumberFormat="1" applyFont="1" applyFill="1" applyBorder="1" applyAlignment="1" applyProtection="1">
      <alignment vertical="center"/>
      <protection locked="0"/>
    </xf>
    <xf numFmtId="164" fontId="2" fillId="18" borderId="8" xfId="0" applyNumberFormat="1" applyFont="1" applyFill="1" applyBorder="1" applyAlignment="1" applyProtection="1">
      <alignment vertical="center"/>
      <protection locked="0"/>
    </xf>
    <xf numFmtId="164" fontId="2" fillId="18" borderId="7" xfId="0" applyNumberFormat="1" applyFont="1" applyFill="1" applyBorder="1" applyAlignment="1" applyProtection="1">
      <alignment vertical="center"/>
      <protection locked="0"/>
    </xf>
    <xf numFmtId="164" fontId="2" fillId="18" borderId="9" xfId="0" applyNumberFormat="1" applyFont="1" applyFill="1" applyBorder="1" applyAlignment="1" applyProtection="1">
      <alignment vertical="center"/>
      <protection locked="0"/>
    </xf>
    <xf numFmtId="164" fontId="3" fillId="0" borderId="12" xfId="0" applyNumberFormat="1" applyFont="1" applyFill="1" applyBorder="1" applyAlignment="1" applyProtection="1">
      <alignment horizontal="left" vertical="center" wrapText="1"/>
      <protection locked="0"/>
    </xf>
    <xf numFmtId="164" fontId="3" fillId="0" borderId="13" xfId="0" applyNumberFormat="1" applyFont="1" applyFill="1" applyBorder="1" applyAlignment="1" applyProtection="1">
      <alignment horizontal="left" vertical="center" wrapText="1"/>
      <protection locked="0"/>
    </xf>
    <xf numFmtId="164" fontId="3" fillId="0" borderId="14" xfId="0" applyNumberFormat="1" applyFont="1" applyFill="1" applyBorder="1" applyAlignment="1" applyProtection="1">
      <alignment horizontal="left" vertical="center" wrapText="1"/>
      <protection locked="0"/>
    </xf>
    <xf numFmtId="164" fontId="3" fillId="25" borderId="0" xfId="0" applyNumberFormat="1" applyFont="1" applyFill="1" applyAlignment="1" applyProtection="1">
      <alignment horizontal="left" vertical="center"/>
      <protection locked="0"/>
    </xf>
    <xf numFmtId="164" fontId="3" fillId="25" borderId="0" xfId="0" applyNumberFormat="1" applyFont="1" applyFill="1" applyAlignment="1" applyProtection="1">
      <alignment horizontal="center" vertical="center"/>
      <protection locked="0"/>
    </xf>
    <xf numFmtId="164" fontId="2" fillId="25" borderId="0" xfId="0" applyNumberFormat="1" applyFont="1" applyFill="1" applyAlignment="1" applyProtection="1">
      <alignment vertical="center"/>
      <protection locked="0"/>
    </xf>
    <xf numFmtId="164" fontId="3" fillId="25" borderId="2" xfId="0" applyNumberFormat="1" applyFont="1" applyFill="1" applyBorder="1" applyAlignment="1" applyProtection="1">
      <alignment vertical="center"/>
      <protection locked="0"/>
    </xf>
    <xf numFmtId="164" fontId="2" fillId="25" borderId="2" xfId="0" applyNumberFormat="1" applyFont="1" applyFill="1" applyBorder="1" applyAlignment="1" applyProtection="1">
      <alignment vertical="center" wrapText="1"/>
      <protection locked="0"/>
    </xf>
    <xf numFmtId="164" fontId="33" fillId="24" borderId="2" xfId="0" applyNumberFormat="1" applyFont="1" applyFill="1" applyBorder="1" applyAlignment="1" applyProtection="1">
      <alignment vertical="center"/>
      <protection locked="0"/>
    </xf>
    <xf numFmtId="0" fontId="33" fillId="24" borderId="2" xfId="0" applyFont="1" applyFill="1" applyBorder="1" applyAlignment="1" applyProtection="1">
      <alignment horizontal="left" vertical="center"/>
      <protection locked="0"/>
    </xf>
    <xf numFmtId="164" fontId="33" fillId="24" borderId="11" xfId="0" applyNumberFormat="1" applyFont="1" applyFill="1" applyBorder="1" applyAlignment="1" applyProtection="1">
      <alignment horizontal="left" vertical="center" wrapText="1"/>
      <protection locked="0"/>
    </xf>
    <xf numFmtId="164" fontId="33" fillId="24" borderId="17" xfId="0" applyNumberFormat="1" applyFont="1" applyFill="1" applyBorder="1" applyAlignment="1" applyProtection="1">
      <alignment horizontal="left" vertical="center" wrapText="1"/>
      <protection locked="0"/>
    </xf>
    <xf numFmtId="10" fontId="34" fillId="24" borderId="16" xfId="0" applyNumberFormat="1" applyFont="1" applyFill="1" applyBorder="1" applyAlignment="1" applyProtection="1">
      <alignment horizontal="right" vertical="center" wrapText="1"/>
      <protection locked="0"/>
    </xf>
    <xf numFmtId="165" fontId="33" fillId="24" borderId="16" xfId="0" applyNumberFormat="1" applyFont="1" applyFill="1" applyBorder="1" applyAlignment="1" applyProtection="1">
      <alignment vertical="center"/>
      <protection locked="0"/>
    </xf>
    <xf numFmtId="10" fontId="34" fillId="24" borderId="7" xfId="0" applyNumberFormat="1" applyFont="1" applyFill="1" applyBorder="1" applyAlignment="1" applyProtection="1">
      <alignment vertical="center"/>
      <protection locked="0"/>
    </xf>
    <xf numFmtId="165" fontId="34" fillId="24" borderId="12" xfId="0" applyNumberFormat="1" applyFont="1" applyFill="1" applyBorder="1" applyAlignment="1" applyProtection="1">
      <alignment vertical="center"/>
      <protection locked="0"/>
    </xf>
    <xf numFmtId="10" fontId="34" fillId="24" borderId="2" xfId="0" applyNumberFormat="1" applyFont="1" applyFill="1" applyBorder="1" applyAlignment="1" applyProtection="1">
      <alignment vertical="center"/>
      <protection locked="0"/>
    </xf>
    <xf numFmtId="0" fontId="21" fillId="0" borderId="0" xfId="0" applyFont="1"/>
    <xf numFmtId="0" fontId="2" fillId="0" borderId="0" xfId="0" applyFont="1" applyAlignment="1">
      <alignment vertical="center" wrapText="1"/>
    </xf>
    <xf numFmtId="164" fontId="3" fillId="0" borderId="0" xfId="0" applyNumberFormat="1" applyFont="1" applyFill="1" applyAlignment="1" applyProtection="1">
      <alignment vertical="center" wrapText="1"/>
      <protection locked="0"/>
    </xf>
    <xf numFmtId="164" fontId="3" fillId="0" borderId="0" xfId="0" applyNumberFormat="1" applyFont="1" applyFill="1" applyAlignment="1" applyProtection="1">
      <alignment horizontal="left" vertical="center"/>
      <protection locked="0"/>
    </xf>
    <xf numFmtId="164" fontId="2" fillId="0" borderId="0" xfId="0" applyNumberFormat="1" applyFont="1" applyFill="1" applyAlignment="1" applyProtection="1">
      <alignment horizontal="left" vertical="center"/>
      <protection locked="0"/>
    </xf>
    <xf numFmtId="164" fontId="2" fillId="0" borderId="0" xfId="0" applyNumberFormat="1" applyFont="1" applyFill="1" applyAlignment="1" applyProtection="1">
      <alignment vertical="center"/>
      <protection locked="0"/>
    </xf>
    <xf numFmtId="164" fontId="2" fillId="0" borderId="0" xfId="0" applyNumberFormat="1" applyFont="1" applyFill="1" applyAlignment="1" applyProtection="1">
      <alignment horizontal="left" vertical="center"/>
      <protection locked="0"/>
    </xf>
    <xf numFmtId="164" fontId="3" fillId="0" borderId="0" xfId="0" applyNumberFormat="1" applyFont="1" applyFill="1" applyAlignment="1" applyProtection="1">
      <alignment horizontal="left" vertical="center"/>
      <protection locked="0"/>
    </xf>
    <xf numFmtId="164" fontId="2" fillId="0" borderId="0" xfId="0" applyNumberFormat="1" applyFont="1" applyFill="1" applyAlignment="1" applyProtection="1">
      <alignment vertical="center"/>
      <protection locked="0"/>
    </xf>
    <xf numFmtId="0" fontId="2" fillId="18" borderId="2" xfId="0" applyFont="1" applyFill="1" applyBorder="1" applyAlignment="1" applyProtection="1">
      <alignment horizontal="center" vertical="center"/>
      <protection locked="0"/>
    </xf>
    <xf numFmtId="164" fontId="2" fillId="19" borderId="2" xfId="0" applyNumberFormat="1" applyFont="1" applyFill="1" applyBorder="1" applyAlignment="1" applyProtection="1">
      <alignment vertical="center"/>
      <protection locked="0"/>
    </xf>
    <xf numFmtId="164" fontId="2" fillId="20" borderId="2" xfId="0" applyNumberFormat="1" applyFont="1" applyFill="1" applyBorder="1" applyAlignment="1" applyProtection="1">
      <alignment vertical="center"/>
      <protection locked="0"/>
    </xf>
    <xf numFmtId="10" fontId="2" fillId="0" borderId="2" xfId="51" applyNumberFormat="1" applyFont="1" applyFill="1" applyBorder="1" applyAlignment="1" applyProtection="1">
      <alignment vertical="center"/>
      <protection locked="0"/>
    </xf>
    <xf numFmtId="10" fontId="2" fillId="0" borderId="0" xfId="0" applyNumberFormat="1" applyFont="1" applyFill="1" applyAlignment="1" applyProtection="1">
      <alignment vertical="center"/>
      <protection locked="0"/>
    </xf>
    <xf numFmtId="164" fontId="33" fillId="24" borderId="2" xfId="0" applyNumberFormat="1" applyFont="1" applyFill="1" applyBorder="1" applyAlignment="1" applyProtection="1">
      <alignment horizontal="center" vertical="top" wrapText="1"/>
      <protection locked="0"/>
    </xf>
    <xf numFmtId="164" fontId="2" fillId="0" borderId="0" xfId="0" applyNumberFormat="1" applyFont="1" applyFill="1" applyAlignment="1" applyProtection="1">
      <alignment horizontal="left" vertical="center"/>
      <protection locked="0"/>
    </xf>
    <xf numFmtId="164" fontId="2" fillId="0" borderId="0" xfId="0" applyNumberFormat="1" applyFont="1" applyFill="1" applyAlignment="1" applyProtection="1">
      <alignment vertical="center"/>
      <protection locked="0"/>
    </xf>
    <xf numFmtId="164" fontId="2" fillId="18" borderId="12" xfId="0" applyNumberFormat="1" applyFont="1" applyFill="1" applyBorder="1" applyAlignment="1" applyProtection="1">
      <alignment vertical="center" wrapText="1"/>
      <protection locked="0"/>
    </xf>
    <xf numFmtId="164" fontId="2" fillId="18" borderId="13" xfId="0" applyNumberFormat="1" applyFont="1" applyFill="1" applyBorder="1" applyAlignment="1" applyProtection="1">
      <alignment vertical="center" wrapText="1"/>
      <protection locked="0"/>
    </xf>
    <xf numFmtId="164" fontId="2" fillId="18" borderId="14" xfId="0" applyNumberFormat="1" applyFont="1" applyFill="1" applyBorder="1" applyAlignment="1" applyProtection="1">
      <alignment vertical="center"/>
      <protection locked="0"/>
    </xf>
    <xf numFmtId="164" fontId="2" fillId="0" borderId="0" xfId="0" applyNumberFormat="1" applyFont="1" applyFill="1" applyAlignment="1" applyProtection="1">
      <alignment horizontal="left" vertical="center"/>
      <protection locked="0"/>
    </xf>
    <xf numFmtId="164" fontId="3" fillId="0" borderId="0" xfId="0" applyNumberFormat="1" applyFont="1" applyFill="1" applyAlignment="1" applyProtection="1">
      <alignment horizontal="left" vertical="center"/>
      <protection locked="0"/>
    </xf>
    <xf numFmtId="164" fontId="3" fillId="0" borderId="0" xfId="0" applyNumberFormat="1" applyFont="1" applyAlignment="1" applyProtection="1">
      <alignment vertical="center" wrapText="1"/>
      <protection locked="0"/>
    </xf>
    <xf numFmtId="164" fontId="3" fillId="0" borderId="12" xfId="0" applyNumberFormat="1" applyFont="1" applyFill="1" applyBorder="1" applyAlignment="1" applyProtection="1">
      <alignment horizontal="left" vertical="center"/>
      <protection locked="0"/>
    </xf>
    <xf numFmtId="164" fontId="3" fillId="0" borderId="13" xfId="0" applyNumberFormat="1" applyFont="1" applyFill="1" applyBorder="1" applyAlignment="1" applyProtection="1">
      <alignment horizontal="left" vertical="center"/>
      <protection locked="0"/>
    </xf>
    <xf numFmtId="164" fontId="3" fillId="0" borderId="14" xfId="0" applyNumberFormat="1" applyFont="1" applyFill="1" applyBorder="1" applyAlignment="1" applyProtection="1">
      <alignment horizontal="left" vertical="center"/>
      <protection locked="0"/>
    </xf>
    <xf numFmtId="164" fontId="27" fillId="0" borderId="12" xfId="0" applyNumberFormat="1" applyFont="1" applyBorder="1" applyAlignment="1" applyProtection="1">
      <alignment horizontal="left" vertical="center"/>
      <protection locked="0"/>
    </xf>
    <xf numFmtId="164" fontId="27" fillId="0" borderId="13" xfId="0" applyNumberFormat="1" applyFont="1" applyBorder="1" applyAlignment="1" applyProtection="1">
      <alignment horizontal="left" vertical="center"/>
      <protection locked="0"/>
    </xf>
    <xf numFmtId="164" fontId="2" fillId="0" borderId="0" xfId="0" applyNumberFormat="1" applyFont="1" applyFill="1" applyAlignment="1" applyProtection="1">
      <alignment horizontal="left" vertical="center"/>
      <protection locked="0"/>
    </xf>
    <xf numFmtId="164" fontId="2" fillId="0" borderId="12" xfId="0" applyNumberFormat="1" applyFont="1" applyBorder="1" applyAlignment="1" applyProtection="1">
      <alignment horizontal="left" vertical="center"/>
      <protection locked="0"/>
    </xf>
    <xf numFmtId="164" fontId="2" fillId="0" borderId="13" xfId="0" applyNumberFormat="1" applyFont="1" applyBorder="1" applyAlignment="1" applyProtection="1">
      <alignment horizontal="left" vertical="center"/>
      <protection locked="0"/>
    </xf>
    <xf numFmtId="164" fontId="3" fillId="25" borderId="0" xfId="0" applyNumberFormat="1" applyFont="1" applyFill="1" applyAlignment="1" applyProtection="1">
      <alignment horizontal="center" vertical="center"/>
      <protection locked="0"/>
    </xf>
    <xf numFmtId="164" fontId="3" fillId="0" borderId="0" xfId="0" applyNumberFormat="1" applyFont="1" applyFill="1" applyAlignment="1" applyProtection="1">
      <alignment horizontal="left" vertical="center"/>
      <protection locked="0"/>
    </xf>
    <xf numFmtId="164" fontId="2" fillId="0" borderId="12" xfId="0" applyNumberFormat="1" applyFont="1" applyBorder="1" applyAlignment="1" applyProtection="1">
      <alignment vertical="center"/>
      <protection locked="0"/>
    </xf>
    <xf numFmtId="164" fontId="2" fillId="0" borderId="13" xfId="0" applyNumberFormat="1" applyFont="1" applyBorder="1" applyAlignment="1" applyProtection="1">
      <alignment vertical="center"/>
      <protection locked="0"/>
    </xf>
    <xf numFmtId="0" fontId="3" fillId="0" borderId="12" xfId="0" applyFont="1" applyFill="1" applyBorder="1" applyAlignment="1" applyProtection="1">
      <alignment horizontal="left" vertical="center"/>
      <protection locked="0"/>
    </xf>
    <xf numFmtId="0" fontId="3" fillId="0" borderId="13" xfId="0" applyFont="1" applyFill="1" applyBorder="1" applyAlignment="1" applyProtection="1">
      <alignment horizontal="left" vertical="center"/>
      <protection locked="0"/>
    </xf>
    <xf numFmtId="0" fontId="3" fillId="0" borderId="14" xfId="0" applyFont="1" applyFill="1" applyBorder="1" applyAlignment="1" applyProtection="1">
      <alignment horizontal="left" vertical="center"/>
      <protection locked="0"/>
    </xf>
    <xf numFmtId="0" fontId="27" fillId="0" borderId="12" xfId="0" applyFont="1" applyBorder="1" applyAlignment="1" applyProtection="1">
      <alignment horizontal="left" vertical="center"/>
      <protection locked="0"/>
    </xf>
    <xf numFmtId="0" fontId="27" fillId="0" borderId="13" xfId="0" applyFont="1" applyBorder="1" applyAlignment="1" applyProtection="1">
      <alignment horizontal="left" vertical="center"/>
      <protection locked="0"/>
    </xf>
    <xf numFmtId="0" fontId="2" fillId="0" borderId="0" xfId="0" applyFont="1" applyFill="1" applyAlignment="1" applyProtection="1">
      <alignment horizontal="left" vertical="center"/>
      <protection locked="0"/>
    </xf>
    <xf numFmtId="164" fontId="3" fillId="0" borderId="10" xfId="0" applyNumberFormat="1" applyFont="1" applyFill="1" applyBorder="1" applyAlignment="1" applyProtection="1">
      <alignment horizontal="left" vertical="center" wrapText="1"/>
      <protection locked="0"/>
    </xf>
    <xf numFmtId="164" fontId="3" fillId="0" borderId="3" xfId="0" applyNumberFormat="1" applyFont="1" applyFill="1" applyBorder="1" applyAlignment="1" applyProtection="1">
      <alignment horizontal="left" vertical="center" wrapText="1"/>
      <protection locked="0"/>
    </xf>
    <xf numFmtId="164" fontId="3" fillId="0" borderId="4" xfId="0" applyNumberFormat="1" applyFont="1" applyFill="1" applyBorder="1" applyAlignment="1" applyProtection="1">
      <alignment horizontal="left" vertical="center" wrapText="1"/>
      <protection locked="0"/>
    </xf>
    <xf numFmtId="164" fontId="3" fillId="0" borderId="5" xfId="0" applyNumberFormat="1" applyFont="1" applyFill="1" applyBorder="1" applyAlignment="1" applyProtection="1">
      <alignment horizontal="left" vertical="center" wrapText="1"/>
      <protection locked="0"/>
    </xf>
    <xf numFmtId="164" fontId="3" fillId="0" borderId="0" xfId="0" applyNumberFormat="1" applyFont="1" applyFill="1" applyAlignment="1" applyProtection="1">
      <alignment horizontal="left" vertical="center" wrapText="1"/>
      <protection locked="0"/>
    </xf>
    <xf numFmtId="164" fontId="3" fillId="0" borderId="6" xfId="0" applyNumberFormat="1" applyFont="1" applyFill="1" applyBorder="1" applyAlignment="1" applyProtection="1">
      <alignment horizontal="left" vertical="center" wrapText="1"/>
      <protection locked="0"/>
    </xf>
    <xf numFmtId="164" fontId="3" fillId="0" borderId="7" xfId="0" applyNumberFormat="1" applyFont="1" applyFill="1" applyBorder="1" applyAlignment="1" applyProtection="1">
      <alignment horizontal="left" vertical="center" wrapText="1"/>
      <protection locked="0"/>
    </xf>
    <xf numFmtId="164" fontId="3" fillId="0" borderId="8" xfId="0" applyNumberFormat="1" applyFont="1" applyFill="1" applyBorder="1" applyAlignment="1" applyProtection="1">
      <alignment horizontal="left" vertical="center" wrapText="1"/>
      <protection locked="0"/>
    </xf>
    <xf numFmtId="164" fontId="3" fillId="0" borderId="9" xfId="0" applyNumberFormat="1" applyFont="1" applyFill="1" applyBorder="1" applyAlignment="1" applyProtection="1">
      <alignment horizontal="left" vertical="center" wrapText="1"/>
      <protection locked="0"/>
    </xf>
    <xf numFmtId="164" fontId="3" fillId="0" borderId="12" xfId="0" applyNumberFormat="1" applyFont="1" applyFill="1" applyBorder="1" applyAlignment="1" applyProtection="1">
      <alignment horizontal="left" vertical="center" wrapText="1"/>
      <protection locked="0"/>
    </xf>
    <xf numFmtId="164" fontId="3" fillId="0" borderId="13" xfId="0" applyNumberFormat="1" applyFont="1" applyFill="1" applyBorder="1" applyAlignment="1" applyProtection="1">
      <alignment horizontal="left" vertical="center" wrapText="1"/>
      <protection locked="0"/>
    </xf>
    <xf numFmtId="164" fontId="3" fillId="0" borderId="14" xfId="0" applyNumberFormat="1" applyFont="1" applyFill="1" applyBorder="1" applyAlignment="1" applyProtection="1">
      <alignment horizontal="left" vertical="center" wrapText="1"/>
      <protection locked="0"/>
    </xf>
    <xf numFmtId="165" fontId="2" fillId="0" borderId="12" xfId="0" applyNumberFormat="1" applyFont="1" applyBorder="1" applyAlignment="1" applyProtection="1">
      <alignment horizontal="left" vertical="center"/>
      <protection locked="0"/>
    </xf>
    <xf numFmtId="165" fontId="2" fillId="0" borderId="13" xfId="0" applyNumberFormat="1" applyFont="1" applyBorder="1" applyAlignment="1" applyProtection="1">
      <alignment horizontal="left" vertical="center"/>
      <protection locked="0"/>
    </xf>
    <xf numFmtId="164" fontId="3" fillId="18" borderId="0" xfId="0" applyNumberFormat="1" applyFont="1" applyFill="1" applyAlignment="1" applyProtection="1">
      <alignment horizontal="left" vertical="center"/>
      <protection locked="0"/>
    </xf>
    <xf numFmtId="164" fontId="2" fillId="18" borderId="0" xfId="0" applyNumberFormat="1" applyFont="1" applyFill="1" applyAlignment="1" applyProtection="1">
      <alignment horizontal="left" vertical="center"/>
      <protection locked="0"/>
    </xf>
    <xf numFmtId="164" fontId="3" fillId="19" borderId="12" xfId="0" applyNumberFormat="1" applyFont="1" applyFill="1" applyBorder="1" applyAlignment="1" applyProtection="1">
      <alignment vertical="center" wrapText="1"/>
      <protection locked="0"/>
    </xf>
    <xf numFmtId="164" fontId="3" fillId="19" borderId="13" xfId="0" applyNumberFormat="1" applyFont="1" applyFill="1" applyBorder="1" applyAlignment="1" applyProtection="1">
      <alignment vertical="center" wrapText="1"/>
      <protection locked="0"/>
    </xf>
    <xf numFmtId="164" fontId="3" fillId="19" borderId="14" xfId="0" applyNumberFormat="1" applyFont="1" applyFill="1" applyBorder="1" applyAlignment="1" applyProtection="1">
      <alignment vertical="center"/>
      <protection locked="0"/>
    </xf>
    <xf numFmtId="164" fontId="2" fillId="0" borderId="12" xfId="0" applyNumberFormat="1" applyFont="1" applyBorder="1" applyAlignment="1" applyProtection="1">
      <alignment horizontal="center" vertical="center" wrapText="1"/>
      <protection locked="0"/>
    </xf>
    <xf numFmtId="164" fontId="2" fillId="0" borderId="13" xfId="0" applyNumberFormat="1" applyFont="1" applyBorder="1" applyAlignment="1" applyProtection="1">
      <alignment horizontal="center" vertical="center" wrapText="1"/>
      <protection locked="0"/>
    </xf>
    <xf numFmtId="164" fontId="2" fillId="0" borderId="14" xfId="0" applyNumberFormat="1" applyFont="1" applyBorder="1" applyAlignment="1" applyProtection="1">
      <alignment horizontal="center" vertical="center" wrapText="1"/>
      <protection locked="0"/>
    </xf>
    <xf numFmtId="164" fontId="33" fillId="23" borderId="12" xfId="0" applyNumberFormat="1" applyFont="1" applyFill="1" applyBorder="1" applyAlignment="1" applyProtection="1">
      <alignment horizontal="left" vertical="center"/>
      <protection locked="0"/>
    </xf>
    <xf numFmtId="164" fontId="33" fillId="23" borderId="13" xfId="0" applyNumberFormat="1" applyFont="1" applyFill="1" applyBorder="1" applyAlignment="1" applyProtection="1">
      <alignment horizontal="left" vertical="center"/>
      <protection locked="0"/>
    </xf>
    <xf numFmtId="164" fontId="33" fillId="24" borderId="12" xfId="0" applyNumberFormat="1" applyFont="1" applyFill="1" applyBorder="1" applyAlignment="1" applyProtection="1">
      <alignment horizontal="left" vertical="center" wrapText="1"/>
      <protection locked="0"/>
    </xf>
    <xf numFmtId="164" fontId="33" fillId="24" borderId="13" xfId="0" applyNumberFormat="1" applyFont="1" applyFill="1" applyBorder="1" applyAlignment="1" applyProtection="1">
      <alignment horizontal="left" vertical="center" wrapText="1"/>
      <protection locked="0"/>
    </xf>
    <xf numFmtId="164" fontId="34" fillId="24" borderId="13" xfId="0" applyNumberFormat="1" applyFont="1" applyFill="1" applyBorder="1" applyAlignment="1" applyProtection="1">
      <alignment horizontal="left" vertical="center" wrapText="1"/>
      <protection locked="0"/>
    </xf>
    <xf numFmtId="164" fontId="34" fillId="24" borderId="14" xfId="0" applyNumberFormat="1" applyFont="1" applyFill="1" applyBorder="1" applyAlignment="1" applyProtection="1">
      <alignment horizontal="left" vertical="center"/>
      <protection locked="0"/>
    </xf>
    <xf numFmtId="164" fontId="2" fillId="0" borderId="12" xfId="0" applyNumberFormat="1" applyFont="1" applyBorder="1" applyAlignment="1" applyProtection="1">
      <alignment vertical="center" wrapText="1"/>
      <protection locked="0"/>
    </xf>
    <xf numFmtId="164" fontId="2" fillId="0" borderId="13" xfId="0" applyNumberFormat="1" applyFont="1" applyBorder="1" applyAlignment="1" applyProtection="1">
      <alignment vertical="center" wrapText="1"/>
      <protection locked="0"/>
    </xf>
    <xf numFmtId="164" fontId="2" fillId="0" borderId="14" xfId="0" applyNumberFormat="1" applyFont="1" applyBorder="1" applyAlignment="1" applyProtection="1">
      <alignment vertical="center"/>
      <protection locked="0"/>
    </xf>
    <xf numFmtId="164" fontId="2" fillId="18" borderId="12" xfId="0" applyNumberFormat="1" applyFont="1" applyFill="1" applyBorder="1" applyAlignment="1" applyProtection="1">
      <alignment vertical="center" wrapText="1"/>
      <protection locked="0"/>
    </xf>
    <xf numFmtId="164" fontId="2" fillId="18" borderId="13" xfId="0" applyNumberFormat="1" applyFont="1" applyFill="1" applyBorder="1" applyAlignment="1" applyProtection="1">
      <alignment vertical="center" wrapText="1"/>
      <protection locked="0"/>
    </xf>
    <xf numFmtId="164" fontId="2" fillId="18" borderId="14" xfId="0" applyNumberFormat="1" applyFont="1" applyFill="1" applyBorder="1" applyAlignment="1" applyProtection="1">
      <alignment vertical="center"/>
      <protection locked="0"/>
    </xf>
    <xf numFmtId="164" fontId="2" fillId="0" borderId="13" xfId="0" applyNumberFormat="1" applyFont="1" applyBorder="1" applyAlignment="1" applyProtection="1">
      <alignment horizontal="center" vertical="center"/>
      <protection locked="0"/>
    </xf>
    <xf numFmtId="164" fontId="33" fillId="23" borderId="12" xfId="0" applyNumberFormat="1" applyFont="1" applyFill="1" applyBorder="1" applyAlignment="1" applyProtection="1">
      <alignment horizontal="left" vertical="center" wrapText="1"/>
      <protection locked="0"/>
    </xf>
    <xf numFmtId="164" fontId="33" fillId="23" borderId="13" xfId="0" applyNumberFormat="1" applyFont="1" applyFill="1" applyBorder="1" applyAlignment="1" applyProtection="1">
      <alignment horizontal="left" vertical="center" wrapText="1"/>
      <protection locked="0"/>
    </xf>
    <xf numFmtId="164" fontId="33" fillId="23" borderId="14" xfId="0" applyNumberFormat="1" applyFont="1" applyFill="1" applyBorder="1" applyAlignment="1" applyProtection="1">
      <alignment horizontal="left" vertical="center" wrapText="1"/>
      <protection locked="0"/>
    </xf>
    <xf numFmtId="164" fontId="33" fillId="24" borderId="10" xfId="0" applyNumberFormat="1" applyFont="1" applyFill="1" applyBorder="1" applyAlignment="1" applyProtection="1">
      <alignment horizontal="left" vertical="center" wrapText="1"/>
      <protection locked="0"/>
    </xf>
    <xf numFmtId="164" fontId="35" fillId="24" borderId="4" xfId="0" applyNumberFormat="1" applyFont="1" applyFill="1" applyBorder="1" applyAlignment="1" applyProtection="1">
      <alignment horizontal="left" vertical="center" wrapText="1"/>
      <protection locked="0"/>
    </xf>
    <xf numFmtId="164" fontId="3" fillId="20" borderId="18" xfId="0" applyNumberFormat="1" applyFont="1" applyFill="1" applyBorder="1" applyAlignment="1" applyProtection="1">
      <alignment horizontal="left" vertical="center"/>
      <protection locked="0"/>
    </xf>
    <xf numFmtId="164" fontId="3" fillId="20" borderId="19" xfId="0" applyNumberFormat="1" applyFont="1" applyFill="1" applyBorder="1" applyAlignment="1" applyProtection="1">
      <alignment horizontal="left" vertical="center"/>
      <protection locked="0"/>
    </xf>
    <xf numFmtId="164" fontId="3" fillId="20" borderId="20" xfId="0" applyNumberFormat="1" applyFont="1" applyFill="1" applyBorder="1" applyAlignment="1" applyProtection="1">
      <alignment horizontal="left" vertical="center"/>
      <protection locked="0"/>
    </xf>
    <xf numFmtId="164" fontId="2" fillId="0" borderId="0" xfId="0" applyNumberFormat="1" applyFont="1" applyFill="1" applyAlignment="1" applyProtection="1">
      <alignment vertical="center"/>
      <protection locked="0"/>
    </xf>
    <xf numFmtId="165" fontId="2" fillId="0" borderId="12" xfId="0" applyNumberFormat="1" applyFont="1" applyBorder="1" applyAlignment="1" applyProtection="1">
      <alignment horizontal="center" vertical="center" wrapText="1"/>
      <protection locked="0"/>
    </xf>
    <xf numFmtId="165" fontId="2" fillId="0" borderId="14" xfId="0" applyNumberFormat="1" applyFont="1" applyBorder="1" applyAlignment="1" applyProtection="1">
      <alignment horizontal="center" vertical="center" wrapText="1"/>
      <protection locked="0"/>
    </xf>
    <xf numFmtId="164" fontId="3" fillId="19" borderId="12" xfId="0" applyNumberFormat="1" applyFont="1" applyFill="1" applyBorder="1" applyAlignment="1" applyProtection="1">
      <alignment horizontal="left" vertical="center" wrapText="1"/>
      <protection locked="0"/>
    </xf>
    <xf numFmtId="164" fontId="3" fillId="19" borderId="13" xfId="0" applyNumberFormat="1" applyFont="1" applyFill="1" applyBorder="1" applyAlignment="1" applyProtection="1">
      <alignment horizontal="left" vertical="center" wrapText="1"/>
      <protection locked="0"/>
    </xf>
    <xf numFmtId="164" fontId="3" fillId="19" borderId="14" xfId="0" applyNumberFormat="1" applyFont="1" applyFill="1" applyBorder="1" applyAlignment="1" applyProtection="1">
      <alignment horizontal="left" vertical="center" wrapText="1"/>
      <protection locked="0"/>
    </xf>
    <xf numFmtId="164" fontId="33" fillId="23" borderId="14" xfId="0" applyNumberFormat="1" applyFont="1" applyFill="1" applyBorder="1" applyAlignment="1" applyProtection="1">
      <alignment horizontal="left" vertical="center"/>
      <protection locked="0"/>
    </xf>
    <xf numFmtId="164" fontId="2" fillId="0" borderId="14" xfId="0" applyNumberFormat="1" applyFont="1" applyBorder="1" applyAlignment="1" applyProtection="1">
      <alignment horizontal="left" vertical="center"/>
      <protection locked="0"/>
    </xf>
    <xf numFmtId="164" fontId="2" fillId="0" borderId="12" xfId="0" applyNumberFormat="1" applyFont="1" applyBorder="1" applyAlignment="1" applyProtection="1">
      <alignment horizontal="center" vertical="center"/>
      <protection locked="0"/>
    </xf>
    <xf numFmtId="164" fontId="2" fillId="0" borderId="14" xfId="0" applyNumberFormat="1" applyFont="1" applyBorder="1" applyAlignment="1" applyProtection="1">
      <alignment horizontal="center" vertical="center"/>
      <protection locked="0"/>
    </xf>
    <xf numFmtId="164" fontId="2" fillId="19" borderId="10" xfId="0" applyNumberFormat="1" applyFont="1" applyFill="1" applyBorder="1" applyAlignment="1" applyProtection="1">
      <alignment horizontal="center" vertical="center"/>
      <protection locked="0"/>
    </xf>
    <xf numFmtId="164" fontId="2" fillId="19" borderId="4" xfId="0" applyNumberFormat="1" applyFont="1" applyFill="1" applyBorder="1" applyAlignment="1" applyProtection="1">
      <alignment horizontal="center" vertical="center"/>
      <protection locked="0"/>
    </xf>
    <xf numFmtId="164" fontId="3" fillId="0" borderId="0" xfId="0" applyNumberFormat="1" applyFont="1" applyFill="1" applyAlignment="1" applyProtection="1">
      <alignment vertical="center"/>
      <protection locked="0"/>
    </xf>
    <xf numFmtId="164" fontId="2" fillId="19" borderId="12" xfId="0" applyNumberFormat="1" applyFont="1" applyFill="1" applyBorder="1" applyAlignment="1" applyProtection="1">
      <alignment horizontal="center" vertical="center"/>
      <protection locked="0"/>
    </xf>
    <xf numFmtId="164" fontId="2" fillId="19" borderId="14" xfId="0" applyNumberFormat="1" applyFont="1" applyFill="1" applyBorder="1" applyAlignment="1" applyProtection="1">
      <alignment horizontal="center" vertical="center"/>
      <protection locked="0"/>
    </xf>
    <xf numFmtId="164" fontId="34" fillId="24" borderId="12" xfId="0" applyNumberFormat="1" applyFont="1" applyFill="1" applyBorder="1" applyAlignment="1" applyProtection="1">
      <alignment horizontal="left" vertical="center"/>
      <protection locked="0"/>
    </xf>
    <xf numFmtId="164" fontId="3" fillId="0" borderId="0" xfId="0" applyNumberFormat="1" applyFont="1" applyFill="1" applyAlignment="1" applyProtection="1">
      <alignment horizontal="left" vertical="top" wrapText="1"/>
      <protection locked="0"/>
    </xf>
    <xf numFmtId="164" fontId="2" fillId="0" borderId="0" xfId="0" applyNumberFormat="1" applyFont="1" applyFill="1" applyAlignment="1" applyProtection="1">
      <alignment horizontal="left" vertical="top"/>
      <protection locked="0"/>
    </xf>
    <xf numFmtId="164" fontId="2" fillId="18" borderId="0" xfId="0" applyNumberFormat="1" applyFont="1" applyFill="1" applyAlignment="1" applyProtection="1">
      <alignment horizontal="left" vertical="center" wrapText="1"/>
      <protection locked="0"/>
    </xf>
    <xf numFmtId="0" fontId="25" fillId="18" borderId="0" xfId="43" applyFont="1" applyFill="1" applyAlignment="1">
      <alignment horizontal="center"/>
    </xf>
    <xf numFmtId="0" fontId="2" fillId="0" borderId="5" xfId="0" applyFont="1" applyBorder="1" applyAlignment="1">
      <alignment horizontal="center"/>
    </xf>
    <xf numFmtId="0" fontId="2" fillId="0" borderId="0" xfId="0" applyFont="1" applyAlignment="1">
      <alignment horizontal="center"/>
    </xf>
    <xf numFmtId="0" fontId="2" fillId="0" borderId="6" xfId="0" applyFont="1" applyBorder="1" applyAlignment="1">
      <alignment horizontal="center"/>
    </xf>
    <xf numFmtId="0" fontId="6" fillId="18" borderId="5" xfId="39" applyFill="1" applyBorder="1" applyAlignment="1" applyProtection="1">
      <alignment horizontal="center"/>
    </xf>
    <xf numFmtId="0" fontId="7" fillId="18" borderId="0" xfId="43" applyFill="1" applyAlignment="1">
      <alignment horizontal="center"/>
    </xf>
    <xf numFmtId="0" fontId="7" fillId="18" borderId="6" xfId="43" applyFill="1" applyBorder="1" applyAlignment="1">
      <alignment horizontal="center"/>
    </xf>
    <xf numFmtId="0" fontId="21" fillId="0" borderId="0" xfId="0" applyFont="1" applyAlignment="1">
      <alignment wrapText="1"/>
    </xf>
    <xf numFmtId="0" fontId="2" fillId="0" borderId="0" xfId="0" applyFont="1" applyAlignment="1">
      <alignment vertical="center" wrapText="1"/>
    </xf>
    <xf numFmtId="0" fontId="2" fillId="0" borderId="0" xfId="0" applyFont="1" applyAlignment="1">
      <alignment vertical="center"/>
    </xf>
    <xf numFmtId="0" fontId="3" fillId="0" borderId="0" xfId="0" applyFont="1" applyAlignment="1">
      <alignment vertical="center" wrapText="1"/>
    </xf>
    <xf numFmtId="0" fontId="3" fillId="0" borderId="0" xfId="0" applyFont="1" applyAlignment="1">
      <alignment vertical="center"/>
    </xf>
    <xf numFmtId="164" fontId="2" fillId="0" borderId="12" xfId="0" applyNumberFormat="1" applyFont="1" applyBorder="1" applyAlignment="1" applyProtection="1">
      <alignment horizontal="left" vertical="center" wrapText="1"/>
      <protection locked="0"/>
    </xf>
    <xf numFmtId="164" fontId="2" fillId="0" borderId="13" xfId="0" applyNumberFormat="1" applyFont="1" applyBorder="1" applyAlignment="1" applyProtection="1">
      <alignment horizontal="left" vertical="center" wrapText="1"/>
      <protection locked="0"/>
    </xf>
    <xf numFmtId="164" fontId="2" fillId="0" borderId="14" xfId="0" applyNumberFormat="1" applyFont="1" applyBorder="1" applyAlignment="1" applyProtection="1">
      <alignment horizontal="left" vertical="center" wrapText="1"/>
      <protection locked="0"/>
    </xf>
    <xf numFmtId="164" fontId="2" fillId="0" borderId="0" xfId="0" applyNumberFormat="1" applyFont="1" applyAlignment="1" applyProtection="1">
      <alignment horizontal="left" vertical="center"/>
      <protection locked="0"/>
    </xf>
    <xf numFmtId="0" fontId="2" fillId="0" borderId="13" xfId="0" applyFont="1" applyBorder="1" applyAlignment="1">
      <alignment vertical="center"/>
    </xf>
    <xf numFmtId="0" fontId="2" fillId="0" borderId="14" xfId="0" applyFont="1" applyBorder="1" applyAlignment="1">
      <alignment vertical="center"/>
    </xf>
  </cellXfs>
  <cellStyles count="59">
    <cellStyle name="20 % – Poudarek1" xfId="1" xr:uid="{00000000-0005-0000-0000-000000000000}"/>
    <cellStyle name="20 % – Poudarek2" xfId="2" xr:uid="{00000000-0005-0000-0000-000001000000}"/>
    <cellStyle name="20 % – Poudarek3" xfId="3" xr:uid="{00000000-0005-0000-0000-000002000000}"/>
    <cellStyle name="20 % – Poudarek4" xfId="4" xr:uid="{00000000-0005-0000-0000-000003000000}"/>
    <cellStyle name="20 % – Poudarek5" xfId="5" xr:uid="{00000000-0005-0000-0000-000004000000}"/>
    <cellStyle name="20 % – Poudarek6" xfId="6" xr:uid="{00000000-0005-0000-0000-000005000000}"/>
    <cellStyle name="20% - Accent1" xfId="7" xr:uid="{00000000-0005-0000-0000-000006000000}"/>
    <cellStyle name="20% - Accent2" xfId="8" xr:uid="{00000000-0005-0000-0000-000007000000}"/>
    <cellStyle name="20% - Accent3" xfId="9" xr:uid="{00000000-0005-0000-0000-000008000000}"/>
    <cellStyle name="20% - Accent4" xfId="10" xr:uid="{00000000-0005-0000-0000-000009000000}"/>
    <cellStyle name="20% - Accent5" xfId="11" xr:uid="{00000000-0005-0000-0000-00000A000000}"/>
    <cellStyle name="20% - Accent6" xfId="12" xr:uid="{00000000-0005-0000-0000-00000B000000}"/>
    <cellStyle name="40 % – Poudarek1" xfId="13" xr:uid="{00000000-0005-0000-0000-00000C000000}"/>
    <cellStyle name="40 % – Poudarek2" xfId="14" xr:uid="{00000000-0005-0000-0000-00000D000000}"/>
    <cellStyle name="40 % – Poudarek3" xfId="15" xr:uid="{00000000-0005-0000-0000-00000E000000}"/>
    <cellStyle name="40 % – Poudarek4" xfId="16" xr:uid="{00000000-0005-0000-0000-00000F000000}"/>
    <cellStyle name="40 % – Poudarek5" xfId="17" xr:uid="{00000000-0005-0000-0000-000010000000}"/>
    <cellStyle name="40 % – Poudarek6" xfId="18" xr:uid="{00000000-0005-0000-0000-000011000000}"/>
    <cellStyle name="40% - Accent1" xfId="19" xr:uid="{00000000-0005-0000-0000-000012000000}"/>
    <cellStyle name="40% - Accent2" xfId="20" xr:uid="{00000000-0005-0000-0000-000013000000}"/>
    <cellStyle name="40% - Accent3" xfId="21" xr:uid="{00000000-0005-0000-0000-000014000000}"/>
    <cellStyle name="40% - Accent4" xfId="22" xr:uid="{00000000-0005-0000-0000-000015000000}"/>
    <cellStyle name="40% - Accent5" xfId="23" xr:uid="{00000000-0005-0000-0000-000016000000}"/>
    <cellStyle name="40% - Accent6" xfId="24" xr:uid="{00000000-0005-0000-0000-000017000000}"/>
    <cellStyle name="60 % – Poudarek1" xfId="25" xr:uid="{00000000-0005-0000-0000-000018000000}"/>
    <cellStyle name="60 % – Poudarek2" xfId="26" xr:uid="{00000000-0005-0000-0000-000019000000}"/>
    <cellStyle name="60 % – Poudarek3" xfId="27" xr:uid="{00000000-0005-0000-0000-00001A000000}"/>
    <cellStyle name="60 % – Poudarek4" xfId="28" xr:uid="{00000000-0005-0000-0000-00001B000000}"/>
    <cellStyle name="60 % – Poudarek5" xfId="29" xr:uid="{00000000-0005-0000-0000-00001C000000}"/>
    <cellStyle name="60 % – Poudarek6" xfId="30" xr:uid="{00000000-0005-0000-0000-00001D000000}"/>
    <cellStyle name="60% - Accent1" xfId="31" xr:uid="{00000000-0005-0000-0000-00001E000000}"/>
    <cellStyle name="60% - Accent2" xfId="32" xr:uid="{00000000-0005-0000-0000-00001F000000}"/>
    <cellStyle name="60% - Accent3" xfId="33" xr:uid="{00000000-0005-0000-0000-000020000000}"/>
    <cellStyle name="60% - Accent4" xfId="34" xr:uid="{00000000-0005-0000-0000-000021000000}"/>
    <cellStyle name="60% - Accent5" xfId="35" xr:uid="{00000000-0005-0000-0000-000022000000}"/>
    <cellStyle name="60% - Accent6" xfId="36" xr:uid="{00000000-0005-0000-0000-000023000000}"/>
    <cellStyle name="Dobro" xfId="37" xr:uid="{00000000-0005-0000-0000-000024000000}"/>
    <cellStyle name="Good" xfId="38" xr:uid="{00000000-0005-0000-0000-000025000000}"/>
    <cellStyle name="Hyperlink" xfId="39" builtinId="8"/>
    <cellStyle name="Hyperlink 2" xfId="40" xr:uid="{00000000-0005-0000-0000-000027000000}"/>
    <cellStyle name="Hyperlink 2 2" xfId="58" xr:uid="{00000000-0005-0000-0000-000028000000}"/>
    <cellStyle name="Izhod" xfId="41" xr:uid="{00000000-0005-0000-0000-000029000000}"/>
    <cellStyle name="Naslov" xfId="42" xr:uid="{00000000-0005-0000-0000-00002A000000}"/>
    <cellStyle name="Normal" xfId="0" builtinId="0"/>
    <cellStyle name="Normal 2" xfId="43" xr:uid="{00000000-0005-0000-0000-00002C000000}"/>
    <cellStyle name="Normal 2 4" xfId="56" xr:uid="{00000000-0005-0000-0000-00002D000000}"/>
    <cellStyle name="Normal 3" xfId="44" xr:uid="{00000000-0005-0000-0000-00002E000000}"/>
    <cellStyle name="Normal 3 2" xfId="45" xr:uid="{00000000-0005-0000-0000-00002F000000}"/>
    <cellStyle name="Normal 3 3" xfId="57" xr:uid="{00000000-0005-0000-0000-000030000000}"/>
    <cellStyle name="Normal 4" xfId="46" xr:uid="{00000000-0005-0000-0000-000031000000}"/>
    <cellStyle name="Normal 4 2" xfId="47" xr:uid="{00000000-0005-0000-0000-000032000000}"/>
    <cellStyle name="Normal 5" xfId="48" xr:uid="{00000000-0005-0000-0000-000033000000}"/>
    <cellStyle name="Normal 6" xfId="55" xr:uid="{00000000-0005-0000-0000-000034000000}"/>
    <cellStyle name="Opozorilo" xfId="49" xr:uid="{00000000-0005-0000-0000-000035000000}"/>
    <cellStyle name="Output" xfId="50" xr:uid="{00000000-0005-0000-0000-000036000000}"/>
    <cellStyle name="Per cent" xfId="51" builtinId="5"/>
    <cellStyle name="Standard_crs++_debtDR_VOR" xfId="52" xr:uid="{00000000-0005-0000-0000-000038000000}"/>
    <cellStyle name="Title" xfId="53" xr:uid="{00000000-0005-0000-0000-000039000000}"/>
    <cellStyle name="Warning Text" xfId="54" xr:uid="{00000000-0005-0000-0000-00003A000000}"/>
  </cellStyles>
  <dxfs count="10">
    <dxf>
      <font>
        <color rgb="FF9C0006"/>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B0D8"/>
      <color rgb="FF67C18C"/>
      <color rgb="FFBFD730"/>
      <color rgb="FF1B75BC"/>
      <color rgb="FF9ACA3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493568</xdr:colOff>
      <xdr:row>3</xdr:row>
      <xdr:rowOff>103910</xdr:rowOff>
    </xdr:from>
    <xdr:to>
      <xdr:col>9</xdr:col>
      <xdr:colOff>0</xdr:colOff>
      <xdr:row>6</xdr:row>
      <xdr:rowOff>142548</xdr:rowOff>
    </xdr:to>
    <xdr:grpSp>
      <xdr:nvGrpSpPr>
        <xdr:cNvPr id="2" name="Group 1" descr="slovenia aid and partnerships">
          <a:extLst>
            <a:ext uri="{FF2B5EF4-FFF2-40B4-BE49-F238E27FC236}">
              <a16:creationId xmlns:a16="http://schemas.microsoft.com/office/drawing/2014/main" id="{0651624E-0865-4FB1-BF34-16680DB005FF}"/>
            </a:ext>
          </a:extLst>
        </xdr:cNvPr>
        <xdr:cNvGrpSpPr/>
      </xdr:nvGrpSpPr>
      <xdr:grpSpPr>
        <a:xfrm>
          <a:off x="493568" y="589685"/>
          <a:ext cx="8888557" cy="524413"/>
          <a:chOff x="666750" y="642943"/>
          <a:chExt cx="8186383" cy="532206"/>
        </a:xfrm>
      </xdr:grpSpPr>
      <xdr:pic>
        <xdr:nvPicPr>
          <xdr:cNvPr id="3" name="Picture 2">
            <a:extLst>
              <a:ext uri="{FF2B5EF4-FFF2-40B4-BE49-F238E27FC236}">
                <a16:creationId xmlns:a16="http://schemas.microsoft.com/office/drawing/2014/main" id="{13DA7EF0-1FEB-46BC-9FB1-55D8CC5342D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0" y="658091"/>
            <a:ext cx="1991664" cy="431916"/>
          </a:xfrm>
          <a:prstGeom prst="rect">
            <a:avLst/>
          </a:prstGeom>
        </xdr:spPr>
      </xdr:pic>
      <xdr:pic>
        <xdr:nvPicPr>
          <xdr:cNvPr id="4" name="Picture 3">
            <a:extLst>
              <a:ext uri="{FF2B5EF4-FFF2-40B4-BE49-F238E27FC236}">
                <a16:creationId xmlns:a16="http://schemas.microsoft.com/office/drawing/2014/main" id="{F5F0F75D-E493-4512-9500-604C410205DE}"/>
              </a:ext>
            </a:extLst>
          </xdr:cNvPr>
          <xdr:cNvPicPr preferRelativeResize="0">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83140" y="642943"/>
            <a:ext cx="1769993" cy="532206"/>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493568</xdr:colOff>
      <xdr:row>3</xdr:row>
      <xdr:rowOff>103910</xdr:rowOff>
    </xdr:from>
    <xdr:to>
      <xdr:col>9</xdr:col>
      <xdr:colOff>0</xdr:colOff>
      <xdr:row>6</xdr:row>
      <xdr:rowOff>142548</xdr:rowOff>
    </xdr:to>
    <xdr:grpSp>
      <xdr:nvGrpSpPr>
        <xdr:cNvPr id="2" name="Group 1" descr="republika slovenija, ministrstvo za zunanje in evropske zadeve">
          <a:extLst>
            <a:ext uri="{FF2B5EF4-FFF2-40B4-BE49-F238E27FC236}">
              <a16:creationId xmlns:a16="http://schemas.microsoft.com/office/drawing/2014/main" id="{00000000-0008-0000-0100-000002000000}"/>
            </a:ext>
          </a:extLst>
        </xdr:cNvPr>
        <xdr:cNvGrpSpPr/>
      </xdr:nvGrpSpPr>
      <xdr:grpSpPr>
        <a:xfrm>
          <a:off x="493568" y="589685"/>
          <a:ext cx="8888557" cy="524413"/>
          <a:chOff x="666750" y="642943"/>
          <a:chExt cx="8186383" cy="532206"/>
        </a:xfrm>
      </xdr:grpSpPr>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0" y="658091"/>
            <a:ext cx="1991664" cy="431916"/>
          </a:xfrm>
          <a:prstGeom prst="rect">
            <a:avLst/>
          </a:prstGeom>
        </xdr:spPr>
      </xdr:pic>
      <xdr:pic>
        <xdr:nvPicPr>
          <xdr:cNvPr id="4" name="Picture 3">
            <a:extLst>
              <a:ext uri="{FF2B5EF4-FFF2-40B4-BE49-F238E27FC236}">
                <a16:creationId xmlns:a16="http://schemas.microsoft.com/office/drawing/2014/main" id="{00000000-0008-0000-0100-000004000000}"/>
              </a:ext>
            </a:extLst>
          </xdr:cNvPr>
          <xdr:cNvPicPr preferRelativeResize="0">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83140" y="642943"/>
            <a:ext cx="1769993" cy="532206"/>
          </a:xfrm>
          <a:prstGeom prst="rect">
            <a:avLst/>
          </a:prstGeom>
        </xdr:spPr>
      </xdr:pic>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zzdm01.dkpmzz.si\Uporabniki\LokalniPodatki\A719\MATEJ\ODA,%20zako,%20resolucija,%20strategija%20SLO\ODA2012\Obrazci%20s%20prilogami.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00%20DOD%20OKTOBER\2021%20Obrazci%20za%20ustanove\Barve%20v%20xls%20obrazcih%20in%20navodila\Obrazec_OFP_Financno%20porocanj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1559/AppData/Local/Temp/notesF88D17/JR%202020%20-2022%20-%20ZB/Zapisniki/1.seja_19.8.2019/Obrazec_OFP_Financno_porocanje-tc.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A1559/AppData/Local/Temp/notesF88D17/Financni%20nacrt%20projekta.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mzz.gov.si/ZRH/IZVAJANJE/Ustanove/1.%20OBRAZCI%20ZA%20USTANOVE%202017/sprejeta%20verzija/Obrazec_OFP_Financno%20porocanj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mzz.gov.si/fileadmin/pageuploads/Zunanja_politika/ZDH/Zakoni_in_dokumenti/Neposredne_pogodbe_za_ustanove_2018/Finan&#269;ni%20na&#269;rt%20projekta_ustanove_2018%20nov.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A1559/AppData/Local/Temp/notesF88D17/Obrazec_OFP_Financno_porocanje_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LATERALA"/>
      <sheetName val="MULTILATERALA"/>
      <sheetName val="ADMINISTRACIJA"/>
      <sheetName val="Država prejemnica"/>
      <sheetName val="Vsebinska opredelitev"/>
      <sheetName val="Vrsta pomoči"/>
      <sheetName val="(So)financer"/>
      <sheetName val="Koda neporednega prejemnika"/>
      <sheetName val="bi_multi"/>
      <sheetName val="PP"/>
      <sheetName val="Data"/>
      <sheetName val="type of finance"/>
    </sheetNames>
    <sheetDataSet>
      <sheetData sheetId="0" refreshError="1"/>
      <sheetData sheetId="1" refreshError="1"/>
      <sheetData sheetId="2" refreshError="1"/>
      <sheetData sheetId="3"/>
      <sheetData sheetId="4"/>
      <sheetData sheetId="5" refreshError="1"/>
      <sheetData sheetId="6" refreshError="1"/>
      <sheetData sheetId="7"/>
      <sheetData sheetId="8" refreshError="1"/>
      <sheetData sheetId="9" refreshError="1"/>
      <sheetData sheetId="10">
        <row r="2">
          <cell r="A2" t="str">
            <v>Afghanistan: 625</v>
          </cell>
          <cell r="B2" t="str">
            <v>11110: Education policy and administrative management</v>
          </cell>
          <cell r="D2" t="str">
            <v>40000 () MULTILATERAL ORGANISATIONS</v>
          </cell>
          <cell r="G2" t="str">
            <v>0 - ne vpliva / not targeted</v>
          </cell>
          <cell r="H2">
            <v>37987</v>
          </cell>
          <cell r="I2">
            <v>55153</v>
          </cell>
          <cell r="J2" t="str">
            <v>Ministrstvo za delo, družino in socialne zadeve</v>
          </cell>
          <cell r="K2" t="str">
            <v>Npu1</v>
          </cell>
        </row>
        <row r="3">
          <cell r="B3" t="str">
            <v>11120: Education facilities and training</v>
          </cell>
          <cell r="D3" t="str">
            <v>41000 () United Nations agency, fund or commission (UN)</v>
          </cell>
          <cell r="G3" t="str">
            <v>1 - močno vpliva / significant objective</v>
          </cell>
          <cell r="J3" t="str">
            <v>Ministrstvo za finance</v>
          </cell>
          <cell r="K3" t="str">
            <v>Npu2</v>
          </cell>
        </row>
        <row r="4">
          <cell r="B4" t="str">
            <v>11130: Teacher training</v>
          </cell>
          <cell r="D4" t="str">
            <v xml:space="preserve">41101 (UNCCD) Convention to Combat Desertification </v>
          </cell>
          <cell r="G4" t="str">
            <v>2 - je poglavitni namen dejavnosti / principal objective</v>
          </cell>
          <cell r="J4" t="str">
            <v>Ministrstvo za gospodarski razvoj in tehnologijo</v>
          </cell>
          <cell r="K4" t="str">
            <v>Npu3</v>
          </cell>
        </row>
        <row r="5">
          <cell r="B5" t="str">
            <v>11182: Educational research</v>
          </cell>
          <cell r="D5" t="str">
            <v xml:space="preserve">41102 (DLCO-EA) Desert Locust Control Organisation for Eastern Africa </v>
          </cell>
          <cell r="J5" t="str">
            <v>Ministrstvo za infrastrukturo in prostor</v>
          </cell>
          <cell r="K5" t="str">
            <v>Npu4</v>
          </cell>
        </row>
        <row r="6">
          <cell r="B6" t="str">
            <v>11220: Primary education</v>
          </cell>
          <cell r="D6" t="str">
            <v xml:space="preserve">41103 (ECA) Economic Commission for Africa </v>
          </cell>
          <cell r="J6" t="str">
            <v>Ministrstvo za izobraževanje, znanost, kulturo in šport</v>
          </cell>
          <cell r="K6" t="str">
            <v>Npu5</v>
          </cell>
        </row>
        <row r="7">
          <cell r="B7" t="str">
            <v xml:space="preserve">11230: Basic life skills for youth and adults </v>
          </cell>
          <cell r="D7" t="str">
            <v>41104 (ECLAC) Economic Commission for Latin America and the Caribbean</v>
          </cell>
          <cell r="J7" t="str">
            <v>Ministrstvo za kmetijstvo in okolje</v>
          </cell>
          <cell r="K7" t="str">
            <v>Npu6</v>
          </cell>
        </row>
        <row r="8">
          <cell r="B8" t="str">
            <v>11240: Early childhood education</v>
          </cell>
          <cell r="D8" t="str">
            <v>41105 (ESCWA) Economic and Social Commission for Western Asia</v>
          </cell>
          <cell r="J8" t="str">
            <v>Ministrstvo za notranje zadeve</v>
          </cell>
          <cell r="K8" t="str">
            <v>Npu7</v>
          </cell>
        </row>
        <row r="9">
          <cell r="B9" t="str">
            <v>11320: Secondary education</v>
          </cell>
          <cell r="D9" t="str">
            <v xml:space="preserve">41106 (ESCAP) Economic and Social Commission for Asia and the Pacific </v>
          </cell>
          <cell r="J9" t="str">
            <v>Ministrstvo za obrambo</v>
          </cell>
          <cell r="K9" t="str">
            <v>Npu8</v>
          </cell>
        </row>
        <row r="10">
          <cell r="B10" t="str">
            <v>11330: Vocational training</v>
          </cell>
          <cell r="D10" t="str">
            <v>41107 (IAEA-TCF) International Atomic Energy Agency (Contributions to Technical Cooperation Fund Only)</v>
          </cell>
          <cell r="J10" t="str">
            <v>Ministrstvo za pravosodje in javno upravo</v>
          </cell>
          <cell r="K10" t="str">
            <v>Npu9</v>
          </cell>
        </row>
        <row r="11">
          <cell r="B11" t="str">
            <v>11420: Higher education</v>
          </cell>
          <cell r="D11" t="str">
            <v xml:space="preserve">41108 (IFAD) International Fund for Agricultural Development </v>
          </cell>
          <cell r="J11" t="str">
            <v>Ministrstvo za zdravje</v>
          </cell>
          <cell r="K11" t="str">
            <v>Npu10</v>
          </cell>
        </row>
        <row r="12">
          <cell r="B12" t="str">
            <v>11430: Advanced technical and managerial training</v>
          </cell>
          <cell r="D12" t="str">
            <v xml:space="preserve">41110 (UNAIDS) Joint United Nations Programme on HIV/AIDS </v>
          </cell>
          <cell r="J12" t="str">
            <v>Ministrstvo za zunanje zadeve</v>
          </cell>
          <cell r="K12" t="str">
            <v>Npu11</v>
          </cell>
        </row>
        <row r="13">
          <cell r="B13" t="str">
            <v>12110: Health policy and administrative management</v>
          </cell>
          <cell r="D13" t="str">
            <v xml:space="preserve">41111 (UNCDF) United Nations Capital Development Fund </v>
          </cell>
          <cell r="J13" t="str">
            <v>Kabinet predsednika vlade</v>
          </cell>
          <cell r="K13" t="str">
            <v>Npu12</v>
          </cell>
        </row>
        <row r="14">
          <cell r="B14" t="str">
            <v>12181: Medical education/training</v>
          </cell>
          <cell r="D14" t="str">
            <v xml:space="preserve">41112 (UNCTAD) United Nations Conference on Trade and Development </v>
          </cell>
          <cell r="J14" t="str">
            <v>Generalni sekretariat vlade</v>
          </cell>
          <cell r="K14" t="str">
            <v>Npu13</v>
          </cell>
        </row>
        <row r="15">
          <cell r="B15" t="str">
            <v>12182: Medical research</v>
          </cell>
          <cell r="D15" t="str">
            <v xml:space="preserve">41114 (UNDP) United Nations Development Programme </v>
          </cell>
          <cell r="J15" t="str">
            <v>Služba vlade za zakonodajo</v>
          </cell>
          <cell r="K15" t="str">
            <v>Npu14</v>
          </cell>
        </row>
        <row r="16">
          <cell r="B16" t="str">
            <v>12191: Medical services</v>
          </cell>
          <cell r="D16" t="str">
            <v xml:space="preserve">41116 (UNEP) United Nations Environment Programme </v>
          </cell>
          <cell r="J16" t="str">
            <v>Statistični urad Republike Slovenije</v>
          </cell>
          <cell r="K16" t="str">
            <v>Npu15</v>
          </cell>
        </row>
        <row r="17">
          <cell r="B17" t="str">
            <v>12220: Basic health care</v>
          </cell>
          <cell r="D17" t="str">
            <v xml:space="preserve">41119 (UNFPA) United Nations Population Fund </v>
          </cell>
          <cell r="J17" t="str">
            <v>Predsednik Republike Slovenije</v>
          </cell>
          <cell r="K17" t="str">
            <v>Npu16</v>
          </cell>
        </row>
        <row r="18">
          <cell r="B18" t="str">
            <v>12230: Basic health infrastructure</v>
          </cell>
          <cell r="D18" t="str">
            <v xml:space="preserve">41120 (UN Habitat) United Nations Human Settlement Programme </v>
          </cell>
          <cell r="J18" t="str">
            <v>Urad Republike Slovenije za intelektualno lastnino</v>
          </cell>
          <cell r="K18" t="str">
            <v>Npu17</v>
          </cell>
        </row>
        <row r="19">
          <cell r="B19" t="str">
            <v>12240: Basic nutrition</v>
          </cell>
          <cell r="D19" t="str">
            <v xml:space="preserve">41121 (UNHCR) United Nations Office of the United Nations High Commissioner for Refugees </v>
          </cell>
          <cell r="J19" t="str">
            <v>Urad Republike Slovenije za kemikalije</v>
          </cell>
          <cell r="K19" t="str">
            <v>Npu18</v>
          </cell>
        </row>
        <row r="20">
          <cell r="B20" t="str">
            <v>12250: Infectious disease control</v>
          </cell>
          <cell r="D20" t="str">
            <v xml:space="preserve">41122 (UNICEF) United Nations Children’s Fund </v>
          </cell>
          <cell r="J20" t="str">
            <v>Urad Republike Slovenije za makroekonomske analize in razvoj</v>
          </cell>
          <cell r="K20" t="str">
            <v>Npu19</v>
          </cell>
        </row>
        <row r="21">
          <cell r="B21" t="str">
            <v>12261: Health education</v>
          </cell>
          <cell r="D21" t="str">
            <v xml:space="preserve">41123 (UNIDO) United Nations Industrial Development Organisation </v>
          </cell>
          <cell r="J21" t="str">
            <v>Urad Republike Slovenije za meroslovje</v>
          </cell>
          <cell r="K21" t="str">
            <v>Npu20</v>
          </cell>
        </row>
        <row r="22">
          <cell r="B22" t="str">
            <v>12262: Malaria control</v>
          </cell>
          <cell r="D22" t="str">
            <v xml:space="preserve">41125 (UNITAR) United Nations Institute for Training and Research </v>
          </cell>
          <cell r="J22" t="str">
            <v>Urad Republike Slovenije za mladino</v>
          </cell>
          <cell r="K22" t="str">
            <v>Npu21</v>
          </cell>
        </row>
        <row r="23">
          <cell r="B23" t="str">
            <v>12263: Tuberculosis control</v>
          </cell>
          <cell r="D23" t="str">
            <v xml:space="preserve">41126 (UNMAS) United Nations Mine Action Service </v>
          </cell>
          <cell r="J23" t="str">
            <v>Urad Republike Slovenije za nadzor prirejanja iger na srečo</v>
          </cell>
          <cell r="K23" t="str">
            <v>Npu22</v>
          </cell>
        </row>
        <row r="24">
          <cell r="B24" t="str">
            <v>12281: Health personnel development</v>
          </cell>
          <cell r="D24" t="str">
            <v xml:space="preserve">41127 (UNOCHA) United Nations Office of Co-ordination of Humanitarian Affairs </v>
          </cell>
          <cell r="J24" t="str">
            <v>Urad Republike Slovenije za nadzor proračuna</v>
          </cell>
          <cell r="K24" t="str">
            <v>Npu23</v>
          </cell>
        </row>
        <row r="25">
          <cell r="B25" t="str">
            <v>13010: Population policy and administrative management</v>
          </cell>
          <cell r="D25" t="str">
            <v xml:space="preserve">41128 (UNODC) United Nations Office on Drugs and Crime </v>
          </cell>
          <cell r="J25" t="str">
            <v>Urad Republike Slovenije za preprečevanje pranja denarja</v>
          </cell>
          <cell r="K25" t="str">
            <v>Npu24</v>
          </cell>
        </row>
        <row r="26">
          <cell r="B26" t="str">
            <v>13020: Reproductive health care</v>
          </cell>
          <cell r="D26" t="str">
            <v xml:space="preserve">41129 (UNRISD) United Nations Research Institute for Social Development </v>
          </cell>
          <cell r="J26" t="str">
            <v>Urad Republike Slovenije za varstvo konkurence</v>
          </cell>
          <cell r="K26" t="str">
            <v>Npu25</v>
          </cell>
        </row>
        <row r="27">
          <cell r="B27" t="str">
            <v>13030: Family planning</v>
          </cell>
          <cell r="D27" t="str">
            <v>41130 (UNRWA) United Nations Relief and Works Agency for Palestine Refugees in the Near East</v>
          </cell>
          <cell r="J27" t="str">
            <v>Urad Vlade Republike Slovenije za komuniciranje</v>
          </cell>
          <cell r="K27" t="str">
            <v>Npu26</v>
          </cell>
        </row>
        <row r="28">
          <cell r="B28" t="str">
            <v>13040: STD control including HIV/AIDS</v>
          </cell>
          <cell r="D28" t="str">
            <v xml:space="preserve">41131 (UNSSC) United Nations System Staff College </v>
          </cell>
          <cell r="J28" t="str">
            <v>Urad Vlade Republike Slovenije za Slovence v zamejstvu in po svetu</v>
          </cell>
          <cell r="K28" t="str">
            <v>Npu27</v>
          </cell>
        </row>
        <row r="29">
          <cell r="B29" t="str">
            <v>13081: Personnel development for population and reproductive health</v>
          </cell>
          <cell r="D29" t="str">
            <v xml:space="preserve">41132 (UNSCN) United Nations System Standing Committee on Nutrition </v>
          </cell>
          <cell r="J29" t="str">
            <v>Urad Vlade Republike Slovenije za varovanje tajnih podatkov</v>
          </cell>
          <cell r="K29" t="str">
            <v>Npu28</v>
          </cell>
        </row>
        <row r="30">
          <cell r="B30" t="str">
            <v>14010: Water sector policy and administrative management</v>
          </cell>
          <cell r="D30" t="str">
            <v xml:space="preserve">41133 (UNSIA) United Nations Special Initiative on Africa </v>
          </cell>
          <cell r="J30" t="str">
            <v>Carinska uprava Republike Slovenije</v>
          </cell>
          <cell r="K30" t="str">
            <v>Npu29</v>
          </cell>
        </row>
        <row r="31">
          <cell r="B31" t="str">
            <v>14015: Water resources conservation (including data collection)</v>
          </cell>
          <cell r="D31" t="str">
            <v xml:space="preserve">41134 (UNU) United Nations University (including Endowment Fund) </v>
          </cell>
          <cell r="J31" t="str">
            <v>Davčna uprava Republike Slovenije</v>
          </cell>
          <cell r="K31" t="str">
            <v>Npu30</v>
          </cell>
        </row>
        <row r="32">
          <cell r="B32" t="str">
            <v>14020: Water supply and sanitation - large systems</v>
          </cell>
          <cell r="D32" t="str">
            <v xml:space="preserve">41135 (UNV) United Nations Volunteers </v>
          </cell>
          <cell r="J32" t="str">
            <v>Geodetska uprava Republike Slovenije</v>
          </cell>
          <cell r="K32" t="str">
            <v>Npu31</v>
          </cell>
        </row>
        <row r="33">
          <cell r="B33" t="str">
            <v xml:space="preserve">14021: Water supply - large systems </v>
          </cell>
          <cell r="D33" t="str">
            <v xml:space="preserve">41136 (UNVFD) United Nations Voluntary Fund on Disability </v>
          </cell>
          <cell r="J33" t="str">
            <v>Uprava Republike Slovenije za izvrševanje kazenskih sankcij</v>
          </cell>
          <cell r="K33" t="str">
            <v>Npu32</v>
          </cell>
        </row>
        <row r="34">
          <cell r="B34" t="str">
            <v>14022: Sanitation - large systems</v>
          </cell>
          <cell r="D34" t="str">
            <v>41137 (UNVFTC) United Nations Voluntary Fund for Technical Co-operation in the Field of Human Rights</v>
          </cell>
          <cell r="J34" t="str">
            <v>Uprava Republike Slovenije za javna plačila</v>
          </cell>
          <cell r="K34" t="str">
            <v>Npu33</v>
          </cell>
        </row>
        <row r="35">
          <cell r="B35" t="str">
            <v>14030: Basic drinking water supply and basic sanitation</v>
          </cell>
          <cell r="D35" t="str">
            <v xml:space="preserve">41138 (UNVFVT) United Nations Voluntary Fund for Victims of Torture </v>
          </cell>
          <cell r="J35" t="str">
            <v>Uprava Republike Slovenije za jedrsko varnost</v>
          </cell>
          <cell r="K35" t="str">
            <v>Npu34</v>
          </cell>
        </row>
        <row r="36">
          <cell r="B36" t="str">
            <v>14031: Basic drinking water supply</v>
          </cell>
          <cell r="D36" t="str">
            <v xml:space="preserve">41140 (WFP) World Food Programme </v>
          </cell>
          <cell r="J36" t="str">
            <v>Uprava Republike Slovenije za pomorstvo</v>
          </cell>
          <cell r="K36" t="str">
            <v>Npu35</v>
          </cell>
        </row>
        <row r="37">
          <cell r="B37" t="str">
            <v>14032: Basic sanitation</v>
          </cell>
          <cell r="D37" t="str">
            <v>41141 (PBF Window 2) United Nations Peacebuilding Fund (Window Two:  Restricted Contributions Only)</v>
          </cell>
          <cell r="J37" t="str">
            <v>Uprava Republike Slovenije za varstvo pred sevanji</v>
          </cell>
          <cell r="K37" t="str">
            <v>Npu36</v>
          </cell>
        </row>
        <row r="38">
          <cell r="B38" t="str">
            <v>14040: River basins’ development</v>
          </cell>
          <cell r="D38" t="str">
            <v>41142 (UNDEF) United Nations Democracy Fund</v>
          </cell>
          <cell r="J38" t="str">
            <v>Uprava Republike Slovenije za zaščito in reševanje</v>
          </cell>
          <cell r="K38" t="str">
            <v>Npu37</v>
          </cell>
        </row>
        <row r="39">
          <cell r="B39" t="str">
            <v>14050: Waste management / disposal</v>
          </cell>
          <cell r="D39" t="str">
            <v>41143 (WHO-CVCA) World Health Organisation - core voluntary contributions account</v>
          </cell>
          <cell r="J39" t="str">
            <v>Uprava Republike Slovenije za varno hrano, veterinarstvo in varstvo rastlin</v>
          </cell>
          <cell r="K39" t="str">
            <v>Npu38</v>
          </cell>
        </row>
        <row r="40">
          <cell r="B40" t="str">
            <v>14081: Education and training in water supply and sanitation</v>
          </cell>
          <cell r="D40" t="str">
            <v>41144 (ILO-RBSA) International Labour Organisation - Regular Budget Supplementary Account</v>
          </cell>
          <cell r="J40" t="str">
            <v>Tržni inšpektorat Republike Slovenije</v>
          </cell>
          <cell r="K40" t="str">
            <v>Npu39</v>
          </cell>
        </row>
        <row r="41">
          <cell r="B41" t="str">
            <v>15110: Public sector policy and administrative management</v>
          </cell>
          <cell r="D41" t="str">
            <v>41145 (IMO-TCF) International Maritime Organization - Technical Co-operation Fund</v>
          </cell>
          <cell r="J41" t="str">
            <v>Zdravstveni inšpektorat Republike Slovenije</v>
          </cell>
          <cell r="K41" t="str">
            <v>Npu40</v>
          </cell>
        </row>
        <row r="42">
          <cell r="B42" t="str">
            <v>15111: Public finance management</v>
          </cell>
          <cell r="D42" t="str">
            <v>41146 (UNWOMEN) United Nations Entity for Gender Equality and the Empowerment of Women</v>
          </cell>
          <cell r="J42" t="str">
            <v>Inšpektorat Republike Slovenije za delo</v>
          </cell>
          <cell r="K42" t="str">
            <v>Npu41</v>
          </cell>
        </row>
        <row r="43">
          <cell r="B43" t="str">
            <v>15112: Decentralisation and support to subnational government</v>
          </cell>
          <cell r="D43" t="str">
            <v>41147 (CERF) Central Emergency Response Fund</v>
          </cell>
          <cell r="J43" t="str">
            <v>Inšpektorat Republike Slovenije za elektronske komunikacije in elektronsko podpisovanje</v>
          </cell>
          <cell r="K43" t="str">
            <v>Npu42</v>
          </cell>
        </row>
        <row r="44">
          <cell r="B44" t="str">
            <v xml:space="preserve">15113: Anti-corruption organisations and institutions </v>
          </cell>
          <cell r="D44" t="str">
            <v>41148 (UNDPA-SZA) United Nations Department of Political Affairs, Trust Fund in Support of Political Affairs</v>
          </cell>
          <cell r="J44" t="str">
            <v>Inšpektorat za javno upravo</v>
          </cell>
          <cell r="K44" t="str">
            <v>Npu43</v>
          </cell>
        </row>
        <row r="45">
          <cell r="B45" t="str">
            <v>15130: Legal and judicial development</v>
          </cell>
          <cell r="D45" t="str">
            <v>41301 (FAO) Food and Agricultural Organisation</v>
          </cell>
          <cell r="J45" t="str">
            <v>Inšpektorat Republike Slovenije za kmetijstvo in okolje</v>
          </cell>
          <cell r="K45" t="str">
            <v>Npu44</v>
          </cell>
        </row>
        <row r="46">
          <cell r="B46" t="str">
            <v>15150: Democratic participation and civil society</v>
          </cell>
          <cell r="D46" t="str">
            <v>41302 (ILO-Assessed) International Labour Organisation - Assessed Contributions</v>
          </cell>
          <cell r="J46" t="str">
            <v>Inšpektorat Republike Slovenije za kulturo in medije</v>
          </cell>
          <cell r="K46" t="str">
            <v>Npu45</v>
          </cell>
        </row>
        <row r="47">
          <cell r="B47" t="str">
            <v>15151: Elections</v>
          </cell>
          <cell r="D47" t="str">
            <v>41303 (ITU) International Telecommunications Union</v>
          </cell>
          <cell r="J47" t="str">
            <v>Inšpektorat Republike Slovenije za notranje zadeve</v>
          </cell>
          <cell r="K47" t="str">
            <v>Npu46</v>
          </cell>
        </row>
        <row r="48">
          <cell r="B48" t="str">
            <v>15152: Legislatures and political parties</v>
          </cell>
          <cell r="D48" t="str">
            <v>41304 (UNESCO) United Nations Educational, Scientific and Cultural Organisation</v>
          </cell>
          <cell r="J48" t="str">
            <v>Inšpektorat Republike Slovenije za obrambo</v>
          </cell>
          <cell r="K48" t="str">
            <v>Npu47</v>
          </cell>
        </row>
        <row r="49">
          <cell r="B49" t="str">
            <v>15153: Media and free flow of information</v>
          </cell>
          <cell r="D49" t="str">
            <v>41305 (UN) United Nations</v>
          </cell>
          <cell r="J49" t="str">
            <v>Inšpektorat Republike Slovenije za šolstvo in šport</v>
          </cell>
          <cell r="K49" t="str">
            <v>Npu48</v>
          </cell>
        </row>
        <row r="50">
          <cell r="B50" t="str">
            <v>15160: Human rights</v>
          </cell>
          <cell r="D50" t="str">
            <v xml:space="preserve">41306 (UPU) Universal Postal Union </v>
          </cell>
          <cell r="J50" t="str">
            <v>Inšpektorat Republike Slovenije za varstvo pred naravnimi in drugimi nesrečami</v>
          </cell>
          <cell r="K50" t="str">
            <v>Npu49</v>
          </cell>
        </row>
        <row r="51">
          <cell r="B51" t="str">
            <v>15170: Women’s equality organisations and institutions</v>
          </cell>
          <cell r="D51" t="str">
            <v>41307 (WHO-Assessed) World Health Organisation - assessed contributions</v>
          </cell>
          <cell r="J51" t="str">
            <v>Inšpektorat Republike Slovenije za promet, energetiko in prostor</v>
          </cell>
          <cell r="K51" t="str">
            <v>Npu50</v>
          </cell>
        </row>
        <row r="52">
          <cell r="B52" t="str">
            <v>15210: Security system management and reform</v>
          </cell>
          <cell r="D52" t="str">
            <v xml:space="preserve">41308 (WIPO) World Intellectual Property Organisation </v>
          </cell>
          <cell r="J52" t="str">
            <v>Nacionalna agencija Republike Slovenije za kakovost v visokem šolstvu</v>
          </cell>
          <cell r="K52" t="str">
            <v>Npu51</v>
          </cell>
        </row>
        <row r="53">
          <cell r="B53" t="str">
            <v>15220: Civilian peace-building, conflict prevention and resolution</v>
          </cell>
          <cell r="D53" t="str">
            <v xml:space="preserve">41309 (WMO) World Meteorological Organisation </v>
          </cell>
          <cell r="J53" t="str">
            <v>Agencija Republike Slovenije za kmetijske trge in razvoj podeželja</v>
          </cell>
          <cell r="K53" t="str">
            <v>Npu52</v>
          </cell>
        </row>
        <row r="54">
          <cell r="B54" t="str">
            <v>15230: Participation in international peacekeeping operations</v>
          </cell>
          <cell r="D54" t="str">
            <v>41310 (UNDPKO) United Nations Department of Peacekeeping Operations [only UNIFIL, MINURSO, UNOMIG (terminated June 2009), UNMIK, MONUSCO (named MONUC prior to July 2010), UNMIL, UNOCI, MINUSTAH, UNMIS (terminated July 2011), UNMIT, UNAMID, MINURCAT (termi</v>
          </cell>
          <cell r="J54" t="str">
            <v>Agencija Republike Slovenije za okolje</v>
          </cell>
          <cell r="K54" t="str">
            <v>Npu53</v>
          </cell>
        </row>
        <row r="55">
          <cell r="B55" t="str">
            <v>15240: Reintegration and SALW control</v>
          </cell>
          <cell r="D55" t="str">
            <v>41311 (PBF Window 1) United Nations Peacebuilding Fund (Window One:  Flexible Contributions Only)</v>
          </cell>
          <cell r="J55" t="str">
            <v>Agencija za upravljanje kapitalskih naložb Republike Slovenije</v>
          </cell>
          <cell r="K55" t="str">
            <v>Npu54</v>
          </cell>
        </row>
        <row r="56">
          <cell r="B56" t="str">
            <v>15250: Removal of land mines and explosive remnants of war</v>
          </cell>
          <cell r="D56" t="str">
            <v>41312 (IAEA-Assessed) International Atomic Energy Agency - assessed contributions</v>
          </cell>
          <cell r="J56" t="str">
            <v>Direkcija Republike Slovenije za ceste</v>
          </cell>
          <cell r="K56" t="str">
            <v>Npu55</v>
          </cell>
        </row>
        <row r="57">
          <cell r="B57" t="str">
            <v xml:space="preserve">15261: Child soldiers (Prevention and demobilisation) </v>
          </cell>
          <cell r="D57" t="str">
            <v>41313 (OHCHR) United Nations High Commissioner for Human Rights (extrabudgetary contributions only)</v>
          </cell>
          <cell r="J57" t="str">
            <v>Komisija za preprečevanje korupcije</v>
          </cell>
          <cell r="K57" t="str">
            <v>Npu56</v>
          </cell>
        </row>
        <row r="58">
          <cell r="B58" t="str">
            <v>16010: Social/ welfare services</v>
          </cell>
          <cell r="D58" t="str">
            <v>41314 (UNECE) United Nations Economic Commission for Europe (extrabudgetary contributions only)</v>
          </cell>
          <cell r="J58" t="str">
            <v>Državna revizijska komisija</v>
          </cell>
          <cell r="K58" t="str">
            <v>Npu57</v>
          </cell>
        </row>
        <row r="59">
          <cell r="B59" t="str">
            <v>16020: Employment policy and administrative management</v>
          </cell>
          <cell r="D59" t="str">
            <v>41315 (UNISDR) United Nations International Strategy for Disaster Reduction</v>
          </cell>
          <cell r="J59" t="str">
            <v>Državna volilna komisija</v>
          </cell>
          <cell r="K59" t="str">
            <v>Npu58</v>
          </cell>
        </row>
        <row r="60">
          <cell r="B60" t="str">
            <v>16030: Housing policy and administrative management</v>
          </cell>
          <cell r="D60" t="str">
            <v xml:space="preserve">41316 (UNFCCC) United Nations Framework Convention on Climate Change </v>
          </cell>
          <cell r="J60" t="str">
            <v>Arhiv Republike Slovenije</v>
          </cell>
          <cell r="K60" t="str">
            <v>Npu59</v>
          </cell>
        </row>
        <row r="61">
          <cell r="B61" t="str">
            <v>16040: Low-cost housing</v>
          </cell>
          <cell r="D61" t="str">
            <v>42000 () European Union Institution (EU)</v>
          </cell>
          <cell r="J61" t="str">
            <v>Državni svet</v>
          </cell>
          <cell r="K61" t="str">
            <v>Npu60</v>
          </cell>
        </row>
        <row r="62">
          <cell r="B62" t="str">
            <v xml:space="preserve">16050: Multisector aid for basic social services </v>
          </cell>
          <cell r="D62" t="str">
            <v>42001 (EC) European Commission - Development Share of Budget</v>
          </cell>
          <cell r="J62" t="str">
            <v>Državni zbor</v>
          </cell>
          <cell r="K62" t="str">
            <v>Npu61</v>
          </cell>
        </row>
        <row r="63">
          <cell r="B63" t="str">
            <v>16061: Culture and recreation</v>
          </cell>
          <cell r="D63" t="str">
            <v>42003 (EDF) European Commission - European Development Fund</v>
          </cell>
          <cell r="J63" t="str">
            <v>Državno pravobranilstvo Republike Slovenije</v>
          </cell>
          <cell r="K63" t="str">
            <v>Npu62</v>
          </cell>
        </row>
        <row r="64">
          <cell r="B64" t="str">
            <v>16062: Statistical capacity building</v>
          </cell>
          <cell r="D64" t="str">
            <v xml:space="preserve">42004 (EIB) European Investment Bank </v>
          </cell>
          <cell r="J64" t="str">
            <v>Generalštab Slovenske vojske</v>
          </cell>
          <cell r="K64" t="str">
            <v>Npu63</v>
          </cell>
        </row>
        <row r="65">
          <cell r="B65" t="str">
            <v>16063: Narcotics control</v>
          </cell>
          <cell r="D65" t="str">
            <v>43000 () International Monetary Fund (IMF)</v>
          </cell>
          <cell r="J65" t="str">
            <v>Informacijski pooblaščenec</v>
          </cell>
          <cell r="K65" t="str">
            <v>Npu64</v>
          </cell>
        </row>
        <row r="66">
          <cell r="B66" t="str">
            <v>16064: Social mitigation of HIV/AIDS</v>
          </cell>
          <cell r="D66" t="str">
            <v xml:space="preserve">43001 (IMF-PRGT) International Monetary Fund - Poverty Reduction and Growth Trust </v>
          </cell>
          <cell r="J66" t="str">
            <v>Policija</v>
          </cell>
          <cell r="K66" t="str">
            <v>Npu65</v>
          </cell>
        </row>
        <row r="67">
          <cell r="B67" t="str">
            <v>21010: Transport policy and administrative management</v>
          </cell>
          <cell r="D67" t="str">
            <v xml:space="preserve">43002 (IMF-PRG-HIPC) International Monetary Fund - Poverty Reduction and Growth - Heavily Indebted Poor Countries Debt Relief Initiative Trust Fund [includes HIPC, Extended Credit Facility (ECF), and ECF-HIPC sub-accounts] </v>
          </cell>
          <cell r="J67" t="str">
            <v>Protokol v vladi Republike Slovenije</v>
          </cell>
          <cell r="K67" t="str">
            <v>Npu66</v>
          </cell>
        </row>
        <row r="68">
          <cell r="B68" t="str">
            <v>21020: Road transport</v>
          </cell>
          <cell r="D68" t="str">
            <v>43003 (IMF-EPCA-ENDA) International Monetary Fund - Subsidization of Emergency Post Conflict Assistance/Emergency Assistance for Natural Disasters for PRGT-eligible members</v>
          </cell>
          <cell r="J68" t="str">
            <v>Računsko sodišče</v>
          </cell>
          <cell r="K68" t="str">
            <v>Npu67</v>
          </cell>
        </row>
        <row r="69">
          <cell r="B69" t="str">
            <v>21030: Rail transport</v>
          </cell>
          <cell r="D69" t="str">
            <v>43004 (IMF-PRG-MDRI) International Monetary Fund - Poverty Reduction and Growth - Multilateral Debt Relief Initiative Trust</v>
          </cell>
          <cell r="J69" t="str">
            <v>Slovenska akademija znanosti in umetnosti</v>
          </cell>
          <cell r="K69" t="str">
            <v>Npu68</v>
          </cell>
        </row>
        <row r="70">
          <cell r="B70" t="str">
            <v>21040: Water transport</v>
          </cell>
          <cell r="D70" t="str">
            <v>43005 (IMF-PCDR) International Monetary Fund - Post-Catastrophe Debt Relief Trust</v>
          </cell>
          <cell r="J70" t="str">
            <v>Sodni svet Republike Slovenije</v>
          </cell>
          <cell r="K70" t="str">
            <v>Npu69</v>
          </cell>
        </row>
        <row r="71">
          <cell r="B71" t="str">
            <v>21050: Air transport</v>
          </cell>
          <cell r="D71" t="str">
            <v>44000 () World Bank Group (WB)</v>
          </cell>
          <cell r="J71" t="str">
            <v>Upravno sodišče Republike Slovenije</v>
          </cell>
          <cell r="K71" t="str">
            <v>Npu70</v>
          </cell>
        </row>
        <row r="72">
          <cell r="B72" t="str">
            <v>21061: Storage</v>
          </cell>
          <cell r="D72" t="str">
            <v xml:space="preserve">44001 (IBRD) International Bank for Reconstruction and Development </v>
          </cell>
          <cell r="J72" t="str">
            <v>Ustavno sodišče</v>
          </cell>
          <cell r="K72" t="str">
            <v>Npu71</v>
          </cell>
        </row>
        <row r="73">
          <cell r="B73" t="str">
            <v>21081: Education and training in transport and storage</v>
          </cell>
          <cell r="D73" t="str">
            <v xml:space="preserve">44002 (IDA) International Development Association </v>
          </cell>
          <cell r="J73" t="str">
            <v>Varuh človekovih pravic</v>
          </cell>
          <cell r="K73" t="str">
            <v>Npu72</v>
          </cell>
        </row>
        <row r="74">
          <cell r="B74" t="str">
            <v>22010: Communications policy and administrative management</v>
          </cell>
          <cell r="D74" t="str">
            <v xml:space="preserve">44003 (IDA-HIPC) International Development Association - Heavily Indebted Poor Countries Debt Initiative Trust Fund </v>
          </cell>
          <cell r="J74" t="str">
            <v>Vrhovno državno tožilstvo Republike Slovenije</v>
          </cell>
          <cell r="K74" t="str">
            <v>Npu73</v>
          </cell>
        </row>
        <row r="75">
          <cell r="B75" t="str">
            <v>22020: Telecommunications</v>
          </cell>
          <cell r="D75" t="str">
            <v xml:space="preserve">44004 (IFC) International Finance Corporation </v>
          </cell>
          <cell r="J75" t="str">
            <v>Vrhovno sodišče Republike Slovenije</v>
          </cell>
          <cell r="K75" t="str">
            <v>Npu74</v>
          </cell>
        </row>
        <row r="76">
          <cell r="B76" t="str">
            <v>22030: Radio/television/print media</v>
          </cell>
          <cell r="D76" t="str">
            <v xml:space="preserve">44005 (MIGA) Multilateral Investment Guarantee Agency </v>
          </cell>
          <cell r="J76" t="str">
            <v>Slovenska obveščevalno - varnostna agencija</v>
          </cell>
          <cell r="K76" t="str">
            <v>Npu75</v>
          </cell>
        </row>
        <row r="77">
          <cell r="B77" t="str">
            <v>22040: Information and communication technology (ICT)</v>
          </cell>
          <cell r="D77" t="str">
            <v>44006 (AMCs) Advance Market Commitments</v>
          </cell>
          <cell r="K77" t="str">
            <v>Npu76</v>
          </cell>
        </row>
        <row r="78">
          <cell r="B78" t="str">
            <v>23010: Energy policy and administrative management</v>
          </cell>
          <cell r="D78" t="str">
            <v>44007 (IDA-MDRI) International Development Association - Multilateral Debt Relief Initiative</v>
          </cell>
          <cell r="K78" t="str">
            <v>Npu77</v>
          </cell>
        </row>
        <row r="79">
          <cell r="B79" t="str">
            <v xml:space="preserve">23020: Power generation/non-renewable sources </v>
          </cell>
          <cell r="D79" t="str">
            <v>45000 () World Trade Organisation</v>
          </cell>
          <cell r="K79" t="str">
            <v>Npu78</v>
          </cell>
        </row>
        <row r="80">
          <cell r="B80" t="str">
            <v xml:space="preserve">23030: Power generation/renewable sources </v>
          </cell>
          <cell r="D80" t="str">
            <v xml:space="preserve">45001 (WTO-ITC) World Trade Organisation - International Trade Centre </v>
          </cell>
          <cell r="K80" t="str">
            <v>Npu79</v>
          </cell>
        </row>
        <row r="81">
          <cell r="B81" t="str">
            <v>23040: Electrical transmission/ distribution</v>
          </cell>
          <cell r="D81" t="str">
            <v>45002 (WTO-ACWL) World Trade Organisation - Advisory Centre on WTO Law</v>
          </cell>
          <cell r="K81" t="str">
            <v>Npu80</v>
          </cell>
        </row>
        <row r="82">
          <cell r="B82" t="str">
            <v>23050: Gas distribution</v>
          </cell>
          <cell r="D82" t="str">
            <v xml:space="preserve">45003 (WTO-DDAGTF) World Trade Organisation - Doha Development Agenda Global Trust Fund </v>
          </cell>
          <cell r="K82" t="str">
            <v>Npu81</v>
          </cell>
        </row>
        <row r="83">
          <cell r="B83" t="str">
            <v>23061: Oil-fired power plants</v>
          </cell>
          <cell r="D83" t="str">
            <v>46000 () Regional Development Bank</v>
          </cell>
          <cell r="K83" t="str">
            <v>Npu82</v>
          </cell>
        </row>
        <row r="84">
          <cell r="B84" t="str">
            <v>23062: Gas-fired power plants</v>
          </cell>
          <cell r="D84" t="str">
            <v>46002 (Afr.DB) African Development Bank</v>
          </cell>
          <cell r="K84" t="str">
            <v>Npu83</v>
          </cell>
        </row>
        <row r="85">
          <cell r="B85" t="str">
            <v>23063: Coal-fired power plants</v>
          </cell>
          <cell r="D85" t="str">
            <v xml:space="preserve">46003 (Afr.DF) African Development Fund </v>
          </cell>
          <cell r="K85" t="str">
            <v>Npu84</v>
          </cell>
        </row>
        <row r="86">
          <cell r="B86" t="str">
            <v>23064: Nuclear power plants</v>
          </cell>
          <cell r="D86" t="str">
            <v>46004 (AsDB) Asian Development Bank</v>
          </cell>
          <cell r="K86" t="str">
            <v>Npu85</v>
          </cell>
        </row>
        <row r="87">
          <cell r="B87" t="str">
            <v>23065: Hydro-electric power plants</v>
          </cell>
          <cell r="D87" t="str">
            <v xml:space="preserve">46005 (AsDF) Asian Development Fund </v>
          </cell>
          <cell r="K87" t="str">
            <v>Npu86</v>
          </cell>
        </row>
        <row r="88">
          <cell r="B88" t="str">
            <v>23066: Geothermal energy</v>
          </cell>
          <cell r="D88" t="str">
            <v>46006 (BSTDB) Black Sea Trade and Development Bank</v>
          </cell>
          <cell r="K88" t="str">
            <v>Npu87</v>
          </cell>
        </row>
        <row r="89">
          <cell r="B89" t="str">
            <v>23067: Solar energy</v>
          </cell>
          <cell r="D89" t="str">
            <v xml:space="preserve">46007 (CABEI) Central American Bank for Economic Integration </v>
          </cell>
          <cell r="K89" t="str">
            <v>Npu88</v>
          </cell>
        </row>
        <row r="90">
          <cell r="B90" t="str">
            <v>23068: Wind power</v>
          </cell>
          <cell r="D90" t="str">
            <v xml:space="preserve">46008 (CAF) Andean Development Corporation </v>
          </cell>
        </row>
        <row r="91">
          <cell r="B91" t="str">
            <v>23069: Ocean power</v>
          </cell>
          <cell r="D91" t="str">
            <v xml:space="preserve">46009 (CDB) Caribbean Development Bank </v>
          </cell>
        </row>
        <row r="92">
          <cell r="B92" t="str">
            <v>23070: Biomass</v>
          </cell>
          <cell r="D92" t="str">
            <v xml:space="preserve">46012 (IDB) Inter-American Development Bank, Inter-American Investment Corporation and Multilateral Investment Fund </v>
          </cell>
        </row>
        <row r="93">
          <cell r="B93" t="str">
            <v>23081: Energy education/training</v>
          </cell>
          <cell r="D93" t="str">
            <v xml:space="preserve">46013 (IDB FSO) Inter-American Development Bank, Fund for Special Operations </v>
          </cell>
        </row>
        <row r="94">
          <cell r="B94" t="str">
            <v>23082: Energy research</v>
          </cell>
          <cell r="D94" t="str">
            <v>46015 (EBRD) European Bank for Reconstruction and Development</v>
          </cell>
        </row>
        <row r="95">
          <cell r="B95" t="str">
            <v>24010: Financial policy and administrative management</v>
          </cell>
          <cell r="D95" t="str">
            <v>46016 (EBRD TFs - ODA Countries Only) European Bank for Reconstruction and Development – technical co-operation and special funds (ODA-eligible countries only)</v>
          </cell>
        </row>
        <row r="96">
          <cell r="B96" t="str">
            <v>24020: Monetary institutions</v>
          </cell>
          <cell r="D96" t="str">
            <v>46017 (EBRD TFs - All Countries) European Bank for Reconstruction and Development – technical co-operation and special funds (all EBRD countries of operations)</v>
          </cell>
        </row>
        <row r="97">
          <cell r="B97" t="str">
            <v>24030: Formal sector financial intermediaries</v>
          </cell>
          <cell r="D97" t="str">
            <v>46018 (EBRD-ETC) European Bank for Reconstruction and Development - Early Transition Countries Fund</v>
          </cell>
        </row>
        <row r="98">
          <cell r="B98" t="str">
            <v>24040: Informal/semi-formal financial intermediaries</v>
          </cell>
          <cell r="D98" t="str">
            <v>46019 (EBRD-WBJTF) European Bank for Reconstruction and Development - Western Balkans Joint Trust Fund</v>
          </cell>
        </row>
        <row r="99">
          <cell r="B99" t="str">
            <v>24081: Education/training in banking and financial services</v>
          </cell>
          <cell r="D99" t="str">
            <v>46020 (BDEAC) Central African States Development Bank</v>
          </cell>
        </row>
        <row r="100">
          <cell r="B100" t="str">
            <v>25010: Business support services and institutions</v>
          </cell>
          <cell r="D100" t="str">
            <v>46021 (BOAD) West African Development Bank</v>
          </cell>
        </row>
        <row r="101">
          <cell r="B101" t="str">
            <v>25020: Privatisation</v>
          </cell>
          <cell r="D101" t="str">
            <v>47000 () Other multilateral institution</v>
          </cell>
        </row>
        <row r="102">
          <cell r="B102" t="str">
            <v>31110: Agricultural policy and administrative management</v>
          </cell>
          <cell r="D102" t="str">
            <v>30010 (UNITAID) International drug purchase facility</v>
          </cell>
        </row>
        <row r="103">
          <cell r="B103" t="str">
            <v>31120: Agricultural development</v>
          </cell>
          <cell r="D103" t="str">
            <v xml:space="preserve">47003 (ASEAN) Association of South East Asian Nations: Economic Co-operation </v>
          </cell>
        </row>
        <row r="104">
          <cell r="B104" t="str">
            <v>31130: Agricultural land resources</v>
          </cell>
          <cell r="D104" t="str">
            <v xml:space="preserve">47005 (AU) African Union (excluding peacekeeping facilities) </v>
          </cell>
        </row>
        <row r="105">
          <cell r="B105" t="str">
            <v>31140: Agricultural water resources</v>
          </cell>
          <cell r="D105" t="str">
            <v xml:space="preserve">47011 (CARICOM) Caribbean Community Secretariat </v>
          </cell>
        </row>
        <row r="106">
          <cell r="B106" t="str">
            <v>31150: Agricultural inputs</v>
          </cell>
          <cell r="D106" t="str">
            <v>47015 (CGIAR) CGIAR Fund</v>
          </cell>
        </row>
        <row r="107">
          <cell r="B107" t="str">
            <v>31161: Food crop production</v>
          </cell>
          <cell r="D107" t="str">
            <v xml:space="preserve">47034 (ECOWAS) Economic Community of West African States </v>
          </cell>
        </row>
        <row r="108">
          <cell r="B108" t="str">
            <v>31162: Industrial crops/export crops</v>
          </cell>
          <cell r="D108" t="str">
            <v>47044 (GEF) Global Environment Facility Trust Fund</v>
          </cell>
        </row>
        <row r="109">
          <cell r="B109" t="str">
            <v>31163: Livestock</v>
          </cell>
          <cell r="D109" t="str">
            <v xml:space="preserve">47045 (Global Fund) Global Fund to Fight AIDS, Tuberculosis and Malaria </v>
          </cell>
        </row>
        <row r="110">
          <cell r="B110" t="str">
            <v>31164: Agrarian reform</v>
          </cell>
          <cell r="D110" t="str">
            <v>47046 (OIF) International Organisation of the Francophonie</v>
          </cell>
        </row>
        <row r="111">
          <cell r="B111" t="str">
            <v>31165: Agricultural alternative development</v>
          </cell>
          <cell r="D111" t="str">
            <v xml:space="preserve">47066 (IOM) International Organisation for Migration </v>
          </cell>
        </row>
        <row r="112">
          <cell r="B112" t="str">
            <v>31166: Agricultural extension</v>
          </cell>
          <cell r="D112" t="str">
            <v xml:space="preserve">47078 (Montreal Protocol) Multilateral Fund for the Implementation of the Montreal Protocol </v>
          </cell>
        </row>
        <row r="113">
          <cell r="B113" t="str">
            <v>31181: Agricultural education/training</v>
          </cell>
          <cell r="D113" t="str">
            <v xml:space="preserve">47079 (OAS) Organisation of American States </v>
          </cell>
        </row>
        <row r="114">
          <cell r="B114" t="str">
            <v>31182: Agricultural research</v>
          </cell>
          <cell r="D114" t="str">
            <v xml:space="preserve">47083 (PAHO) Pan-American Health Organisation </v>
          </cell>
        </row>
        <row r="115">
          <cell r="B115" t="str">
            <v>31191: Agricultural services</v>
          </cell>
          <cell r="D115" t="str">
            <v xml:space="preserve">47089 (SADC) Southern African Development Community </v>
          </cell>
        </row>
        <row r="116">
          <cell r="B116" t="str">
            <v>31192: Plant and post-harvest protection and pest control</v>
          </cell>
          <cell r="D116" t="str">
            <v xml:space="preserve">47096 (SPC) Secretariat of the Pacific Community </v>
          </cell>
        </row>
        <row r="117">
          <cell r="B117" t="str">
            <v>31193: Agricultural financial services</v>
          </cell>
          <cell r="D117" t="str">
            <v>47107 (IFFIm) International Finance Facility for Immunisation</v>
          </cell>
        </row>
        <row r="118">
          <cell r="B118" t="str">
            <v>31194: Agricultural co-operatives</v>
          </cell>
          <cell r="D118" t="str">
            <v xml:space="preserve">47122 (GAVI) Global Alliance for Vaccines and Immunization </v>
          </cell>
        </row>
        <row r="119">
          <cell r="B119" t="str">
            <v>31195: Livestock/veterinary services</v>
          </cell>
          <cell r="D119" t="str">
            <v>47128 (NDF) Nordic Development Fund</v>
          </cell>
        </row>
        <row r="120">
          <cell r="B120" t="str">
            <v>31210: Forestry policy and administrative management</v>
          </cell>
          <cell r="D120" t="str">
            <v>47129 (GEF-LDCF) Global Environment Facility - Least Developed Countries Fund</v>
          </cell>
        </row>
        <row r="121">
          <cell r="B121" t="str">
            <v>31220: Forestry development</v>
          </cell>
          <cell r="D121" t="str">
            <v>47130 (GEF-SCCF) Global Environment Facility - Special Climate Change Fund</v>
          </cell>
        </row>
        <row r="122">
          <cell r="B122" t="str">
            <v>31261: Fuelwood/charcoal</v>
          </cell>
          <cell r="D122" t="str">
            <v>47131 (OSCE) Organization for Security and Co-operation in Europe</v>
          </cell>
        </row>
        <row r="123">
          <cell r="B123" t="str">
            <v>31281: Forestry education/training</v>
          </cell>
        </row>
        <row r="124">
          <cell r="B124" t="str">
            <v>31282: Forestry research</v>
          </cell>
        </row>
        <row r="125">
          <cell r="B125" t="str">
            <v>31291: Forestry services</v>
          </cell>
        </row>
        <row r="126">
          <cell r="B126" t="str">
            <v>31310: Fishing policy and administrative management</v>
          </cell>
        </row>
        <row r="127">
          <cell r="B127" t="str">
            <v>31320: Fishery development</v>
          </cell>
        </row>
        <row r="128">
          <cell r="B128" t="str">
            <v>31381: Fishery education/training</v>
          </cell>
        </row>
        <row r="129">
          <cell r="B129" t="str">
            <v>31382: Fishery research</v>
          </cell>
        </row>
        <row r="130">
          <cell r="B130" t="str">
            <v>31391: Fishery services</v>
          </cell>
        </row>
        <row r="131">
          <cell r="B131" t="str">
            <v>32110: Industrial policy and administrative management</v>
          </cell>
        </row>
        <row r="132">
          <cell r="B132" t="str">
            <v>32120: Industrial development</v>
          </cell>
        </row>
        <row r="133">
          <cell r="B133" t="str">
            <v>32130: Small and medium-sized enterprises (SME) development</v>
          </cell>
        </row>
        <row r="134">
          <cell r="B134" t="str">
            <v>32140: Cottage industries and handicraft</v>
          </cell>
        </row>
        <row r="135">
          <cell r="B135" t="str">
            <v>32161: Agro-industries</v>
          </cell>
        </row>
        <row r="136">
          <cell r="B136" t="str">
            <v>32162: Forest industries</v>
          </cell>
        </row>
        <row r="137">
          <cell r="B137" t="str">
            <v>32163: Textiles, leather and substitutes</v>
          </cell>
        </row>
        <row r="138">
          <cell r="B138" t="str">
            <v xml:space="preserve">32164: Chemicals </v>
          </cell>
        </row>
        <row r="139">
          <cell r="B139" t="str">
            <v>32165: Fertilizer plants</v>
          </cell>
        </row>
        <row r="140">
          <cell r="B140" t="str">
            <v>32166: Cement/lime/plaster</v>
          </cell>
        </row>
        <row r="141">
          <cell r="B141" t="str">
            <v>32167: Energy manufacturing</v>
          </cell>
        </row>
        <row r="142">
          <cell r="B142" t="str">
            <v>32168: Pharmaceutical production</v>
          </cell>
        </row>
        <row r="143">
          <cell r="B143" t="str">
            <v>32169: Basic metal industries</v>
          </cell>
        </row>
        <row r="144">
          <cell r="B144" t="str">
            <v>32170: Non-ferrous metal industries</v>
          </cell>
        </row>
        <row r="145">
          <cell r="B145" t="str">
            <v>32171: Engineering</v>
          </cell>
        </row>
        <row r="146">
          <cell r="B146" t="str">
            <v>32172: Transport equipment industry</v>
          </cell>
        </row>
        <row r="147">
          <cell r="B147" t="str">
            <v>32182: Technological research and development</v>
          </cell>
        </row>
        <row r="148">
          <cell r="B148" t="str">
            <v>32210: Mineral/mining policy and administrative management</v>
          </cell>
        </row>
        <row r="149">
          <cell r="B149" t="str">
            <v>32220: Mineral prospection and exploration</v>
          </cell>
        </row>
        <row r="150">
          <cell r="B150" t="str">
            <v>32261: Coal</v>
          </cell>
        </row>
        <row r="151">
          <cell r="B151" t="str">
            <v>32262: Oil and gas</v>
          </cell>
        </row>
        <row r="152">
          <cell r="B152" t="str">
            <v>32263: Ferrous metals</v>
          </cell>
        </row>
        <row r="153">
          <cell r="B153" t="str">
            <v>32264: Nonferrous metals</v>
          </cell>
        </row>
        <row r="154">
          <cell r="B154" t="str">
            <v>32265: Precious metals/materials</v>
          </cell>
        </row>
        <row r="155">
          <cell r="B155" t="str">
            <v>32266: Industrial minerals</v>
          </cell>
        </row>
        <row r="156">
          <cell r="B156" t="str">
            <v>32267: Fertilizer minerals</v>
          </cell>
        </row>
        <row r="157">
          <cell r="B157" t="str">
            <v>32268: Offshore minerals</v>
          </cell>
        </row>
        <row r="158">
          <cell r="B158" t="str">
            <v>32310: Construction policy and administrative management</v>
          </cell>
        </row>
        <row r="159">
          <cell r="B159" t="str">
            <v>33110: Trade policy and administrative management</v>
          </cell>
        </row>
        <row r="160">
          <cell r="B160" t="str">
            <v>33120: Trade facilitation</v>
          </cell>
        </row>
        <row r="161">
          <cell r="B161" t="str">
            <v>33130: Regional trade agreements (RTAs)</v>
          </cell>
        </row>
        <row r="162">
          <cell r="B162" t="str">
            <v>33140: Multilateral trade negotiations</v>
          </cell>
        </row>
        <row r="163">
          <cell r="B163" t="str">
            <v>33150: Trade-related adjustment</v>
          </cell>
        </row>
        <row r="164">
          <cell r="B164" t="str">
            <v>33181: Trade education/training</v>
          </cell>
        </row>
        <row r="165">
          <cell r="B165" t="str">
            <v>33210: Tourism policy and administrative management</v>
          </cell>
        </row>
        <row r="166">
          <cell r="B166" t="str">
            <v>41010: Environmental policy and administrative management</v>
          </cell>
        </row>
        <row r="167">
          <cell r="B167" t="str">
            <v>41020: Biosphere protection</v>
          </cell>
        </row>
        <row r="168">
          <cell r="B168" t="str">
            <v>41030: Bio-diversity</v>
          </cell>
        </row>
        <row r="169">
          <cell r="B169" t="str">
            <v>41040: Site preservation</v>
          </cell>
        </row>
        <row r="170">
          <cell r="B170" t="str">
            <v>41050: Flood prevention/control</v>
          </cell>
        </row>
        <row r="171">
          <cell r="B171" t="str">
            <v>41081: Environmental education/ training</v>
          </cell>
        </row>
        <row r="172">
          <cell r="B172" t="str">
            <v>41082: Environmental research</v>
          </cell>
        </row>
        <row r="173">
          <cell r="B173" t="str">
            <v>43010: Multisector aid</v>
          </cell>
        </row>
        <row r="174">
          <cell r="B174" t="str">
            <v>43030: Urban development and management</v>
          </cell>
        </row>
        <row r="175">
          <cell r="B175" t="str">
            <v>43040: Rural development</v>
          </cell>
        </row>
        <row r="176">
          <cell r="B176" t="str">
            <v>43050: Non-agricultural alternative development</v>
          </cell>
        </row>
        <row r="177">
          <cell r="B177" t="str">
            <v>43081: Multisector education/training</v>
          </cell>
        </row>
        <row r="178">
          <cell r="B178" t="str">
            <v>43082: Research/scientific institutions</v>
          </cell>
        </row>
        <row r="179">
          <cell r="B179" t="str">
            <v>51010: General budget support</v>
          </cell>
        </row>
        <row r="180">
          <cell r="B180" t="str">
            <v>52010: Food aid/Food security programmes</v>
          </cell>
        </row>
        <row r="181">
          <cell r="B181" t="str">
            <v>53030: Import support (capital goods)</v>
          </cell>
        </row>
        <row r="182">
          <cell r="B182" t="str">
            <v>53040: Import support (commodities)</v>
          </cell>
        </row>
        <row r="183">
          <cell r="B183" t="str">
            <v>60010: Action relating to debt</v>
          </cell>
        </row>
        <row r="184">
          <cell r="B184" t="str">
            <v xml:space="preserve">60020: Debt forgiveness </v>
          </cell>
        </row>
        <row r="185">
          <cell r="B185" t="str">
            <v>60030: Relief of multilateral debt</v>
          </cell>
        </row>
        <row r="186">
          <cell r="B186" t="str">
            <v>60040: Rescheduling and refinancing</v>
          </cell>
        </row>
        <row r="187">
          <cell r="B187" t="str">
            <v>60061: Debt for development swap</v>
          </cell>
        </row>
        <row r="188">
          <cell r="B188" t="str">
            <v>60062: Other debt swap</v>
          </cell>
        </row>
        <row r="189">
          <cell r="B189" t="str">
            <v>60063: Debt buy-back</v>
          </cell>
        </row>
        <row r="190">
          <cell r="B190" t="str">
            <v xml:space="preserve">72010: Material relief assistance and services </v>
          </cell>
        </row>
        <row r="191">
          <cell r="B191" t="str">
            <v>72040: Emergency food aid</v>
          </cell>
        </row>
        <row r="192">
          <cell r="B192" t="str">
            <v xml:space="preserve">72050: Relief co-ordination; protection and support services </v>
          </cell>
        </row>
        <row r="193">
          <cell r="B193" t="str">
            <v>73010: Reconstruction relief and rehabilitation</v>
          </cell>
        </row>
        <row r="194">
          <cell r="B194" t="str">
            <v>74010: Disaster prevention and preparedness</v>
          </cell>
        </row>
        <row r="195">
          <cell r="B195" t="str">
            <v>91010: Administrative costs</v>
          </cell>
        </row>
        <row r="196">
          <cell r="B196" t="str">
            <v>93010: Refugees in donor countries</v>
          </cell>
        </row>
        <row r="197">
          <cell r="B197" t="str">
            <v>99810: Sectors not specified</v>
          </cell>
        </row>
        <row r="198">
          <cell r="B198" t="str">
            <v>99820: Promotion of development awareness</v>
          </cell>
        </row>
      </sheetData>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nčno poročilo"/>
      <sheetName val="Opis zaznamovalcev"/>
      <sheetName val="Data"/>
    </sheetNames>
    <sheetDataSet>
      <sheetData sheetId="0" refreshError="1"/>
      <sheetData sheetId="1" refreshError="1"/>
      <sheetData sheetId="2">
        <row r="2">
          <cell r="G2" t="str">
            <v>10000-PUBLIC SECTOR INSTITUTIONS</v>
          </cell>
          <cell r="H2" t="str">
            <v>Turkey: 55</v>
          </cell>
          <cell r="I2" t="str">
            <v>11110-Education policy and administrative management</v>
          </cell>
          <cell r="J2" t="str">
            <v>A01: General budget support</v>
          </cell>
          <cell r="K2" t="str">
            <v>0 - ne vpliva</v>
          </cell>
          <cell r="M2" t="str">
            <v>CEF - Center za razvoj financ</v>
          </cell>
          <cell r="O2" t="str">
            <v>Cankarjeva cesta 18, 1000 Ljubljana</v>
          </cell>
          <cell r="Q2" t="str">
            <v>Ministrstvo za zunanje zadeve</v>
          </cell>
        </row>
        <row r="3">
          <cell r="G3" t="str">
            <v>11000-Donor Government</v>
          </cell>
          <cell r="H3" t="str">
            <v>Kosovo: 57</v>
          </cell>
          <cell r="I3" t="str">
            <v>11120-Education facilities and training</v>
          </cell>
          <cell r="J3" t="str">
            <v>A02: Sector budget support</v>
          </cell>
          <cell r="K3" t="str">
            <v>1 - močno vpliva</v>
          </cell>
          <cell r="M3" t="str">
            <v>CEP - Center za evrosko prihodnost</v>
          </cell>
          <cell r="O3" t="str">
            <v>Grajska cesta 1, 1234 Loka pri Mengšu</v>
          </cell>
          <cell r="Q3" t="str">
            <v>Ministrstvo za finance</v>
          </cell>
        </row>
        <row r="4">
          <cell r="G4" t="str">
            <v>11001-Central Government</v>
          </cell>
          <cell r="H4" t="str">
            <v>Serbia: 63</v>
          </cell>
          <cell r="I4" t="str">
            <v>11130-Teacher training</v>
          </cell>
          <cell r="J4" t="str">
            <v>B01: Core support to NGOs, other private bodies, PPPs and research institutes</v>
          </cell>
          <cell r="K4" t="str">
            <v>2 - je poglavitni namen dejavnosti</v>
          </cell>
          <cell r="M4" t="str">
            <v>ITF Ustanova za krepitev človekove varnosti</v>
          </cell>
          <cell r="O4" t="str">
            <v>Zabrv 12, 1292 Ig</v>
          </cell>
          <cell r="Q4" t="str">
            <v>Ministrstvo za okolje in prostor</v>
          </cell>
        </row>
        <row r="5">
          <cell r="G5" t="str">
            <v>11002-Local Government</v>
          </cell>
          <cell r="H5" t="str">
            <v>Bosnia and Herzegovina: 64</v>
          </cell>
          <cell r="I5" t="str">
            <v>11182-Educational research</v>
          </cell>
          <cell r="J5" t="str">
            <v>B02: Core contributions to multilateral institutions</v>
          </cell>
          <cell r="M5" t="str">
            <v>CMSR - Center za mednarodno sodelovanje in razvoj</v>
          </cell>
          <cell r="O5" t="str">
            <v>Kadreljeva ploščad 1, 1000 Ljubljana</v>
          </cell>
          <cell r="Q5" t="str">
            <v>Ministrstvo za gospodarski razvoj in tehnologijo</v>
          </cell>
        </row>
        <row r="6">
          <cell r="G6" t="str">
            <v>11003-Public corporations</v>
          </cell>
          <cell r="H6" t="str">
            <v>Montenegro: 65</v>
          </cell>
          <cell r="I6" t="str">
            <v>11220-Primary education</v>
          </cell>
          <cell r="J6" t="str">
            <v>B03: Contributions to specific-purpose programmes and funds managed by international organisations (multilateral, INGO)</v>
          </cell>
        </row>
        <row r="7">
          <cell r="G7" t="str">
            <v>11004-Other public entities in donor country</v>
          </cell>
          <cell r="H7" t="str">
            <v>Former Yugoslav Republic of Macedonia: 66</v>
          </cell>
          <cell r="I7" t="str">
            <v>11230-Basic life skills for youth and adults</v>
          </cell>
          <cell r="J7" t="str">
            <v>B04: Basket funds/pooled funding</v>
          </cell>
        </row>
        <row r="8">
          <cell r="G8" t="str">
            <v>12000-Recipient Government</v>
          </cell>
          <cell r="H8" t="str">
            <v>Albania: 71</v>
          </cell>
          <cell r="I8" t="str">
            <v>11240-Early childhood education</v>
          </cell>
          <cell r="J8" t="str">
            <v>C01: Project-type interventions</v>
          </cell>
        </row>
        <row r="9">
          <cell r="G9" t="str">
            <v>12001-Central Government</v>
          </cell>
          <cell r="H9" t="str">
            <v>Ukraine: 85</v>
          </cell>
          <cell r="I9" t="str">
            <v>11320-Secondary education</v>
          </cell>
          <cell r="J9" t="str">
            <v>D01: Donor country personnel</v>
          </cell>
        </row>
        <row r="10">
          <cell r="G10" t="str">
            <v>12002-Local Government</v>
          </cell>
          <cell r="H10" t="str">
            <v>Belarus: 86</v>
          </cell>
          <cell r="I10" t="str">
            <v>11330-Vocational training</v>
          </cell>
          <cell r="J10" t="str">
            <v>D02: Other technical assistance</v>
          </cell>
        </row>
        <row r="11">
          <cell r="G11" t="str">
            <v>12003-Public corporations</v>
          </cell>
          <cell r="H11" t="str">
            <v>States Ex-Yugoslavia unspecified: 88</v>
          </cell>
          <cell r="I11" t="str">
            <v>11420-Higher education</v>
          </cell>
          <cell r="J11" t="str">
            <v>E01: Scholarships/training in donor country</v>
          </cell>
        </row>
        <row r="12">
          <cell r="G12" t="str">
            <v>12004-Other public entities in recipient country</v>
          </cell>
          <cell r="H12" t="str">
            <v>Europe, regional: 89</v>
          </cell>
          <cell r="I12" t="str">
            <v>11430-Advanced technical and managerial training</v>
          </cell>
          <cell r="J12" t="str">
            <v>E02: Imputed student costs</v>
          </cell>
        </row>
        <row r="13">
          <cell r="G13" t="str">
            <v>13000-Third Country Government (Delegated co-operation)</v>
          </cell>
          <cell r="H13" t="str">
            <v>Moldova: 93</v>
          </cell>
          <cell r="I13" t="str">
            <v>12110-Health policy and administrative management</v>
          </cell>
          <cell r="J13" t="str">
            <v>F01: Debt relief</v>
          </cell>
        </row>
        <row r="14">
          <cell r="G14" t="str">
            <v xml:space="preserve">20000-NON-GOVERNMENTAL ORGANISATIONS (NGOs) AND CIVIL SOCIETY </v>
          </cell>
          <cell r="H14" t="str">
            <v>Algeria: 130</v>
          </cell>
          <cell r="I14" t="str">
            <v>12181-Medical education/training</v>
          </cell>
          <cell r="J14" t="str">
            <v>G01: Administrative costs not included elsewhere</v>
          </cell>
        </row>
        <row r="15">
          <cell r="G15" t="str">
            <v>21000-INTERNATIONAL NGO</v>
          </cell>
          <cell r="H15" t="str">
            <v>Libya: 133</v>
          </cell>
          <cell r="I15" t="str">
            <v>12182-Medical research</v>
          </cell>
          <cell r="J15" t="str">
            <v>H01: Development awareness</v>
          </cell>
        </row>
        <row r="16">
          <cell r="G16" t="str">
            <v xml:space="preserve">21045-African Medical and Research Foundation </v>
          </cell>
          <cell r="H16" t="str">
            <v>Morocco: 136</v>
          </cell>
          <cell r="I16" t="str">
            <v>12191-Medical services</v>
          </cell>
          <cell r="J16" t="str">
            <v>H02: Refugees in donor countries</v>
          </cell>
        </row>
        <row r="17">
          <cell r="G17" t="str">
            <v xml:space="preserve">21046-Agency for Cooperation and Research in Development </v>
          </cell>
          <cell r="H17" t="str">
            <v>Tunisia: 139</v>
          </cell>
          <cell r="I17" t="str">
            <v>12220-Basic health care</v>
          </cell>
        </row>
        <row r="18">
          <cell r="G18" t="str">
            <v xml:space="preserve">21001-Association of Geoscientists for International Development </v>
          </cell>
          <cell r="H18" t="str">
            <v>Egypt: 142</v>
          </cell>
          <cell r="I18" t="str">
            <v>12230-Basic health infrastructure</v>
          </cell>
        </row>
        <row r="19">
          <cell r="G19" t="str">
            <v>21063-Conservation International</v>
          </cell>
          <cell r="H19" t="str">
            <v>North of Sahara, regional: 189</v>
          </cell>
          <cell r="I19" t="str">
            <v>12240-Basic nutrition</v>
          </cell>
        </row>
        <row r="20">
          <cell r="G20" t="str">
            <v xml:space="preserve">21005-Consumer Unity and Trust Society International </v>
          </cell>
          <cell r="H20" t="str">
            <v>South Africa: 218</v>
          </cell>
          <cell r="I20" t="str">
            <v>12250-Infectious disease control</v>
          </cell>
        </row>
        <row r="21">
          <cell r="G21" t="str">
            <v>21029-Doctors Without Borders</v>
          </cell>
          <cell r="H21" t="str">
            <v>Angola: 225</v>
          </cell>
          <cell r="I21" t="str">
            <v>12261-Health education</v>
          </cell>
        </row>
        <row r="22">
          <cell r="G22" t="str">
            <v xml:space="preserve">47035-Environmental Development Action in the Third World </v>
          </cell>
          <cell r="H22" t="str">
            <v>Botswana: 227</v>
          </cell>
          <cell r="I22" t="str">
            <v>12262-Malaria control</v>
          </cell>
        </row>
        <row r="23">
          <cell r="G23" t="str">
            <v xml:space="preserve">21007-Environmental Liaison Centre International </v>
          </cell>
          <cell r="H23" t="str">
            <v>Burundi: 228</v>
          </cell>
          <cell r="I23" t="str">
            <v>12263-Tuberculosis control</v>
          </cell>
        </row>
        <row r="24">
          <cell r="G24" t="str">
            <v>21503-Family Health International 360</v>
          </cell>
          <cell r="H24" t="str">
            <v>Cameroon: 229</v>
          </cell>
          <cell r="I24" t="str">
            <v>12281-Health personnel development</v>
          </cell>
        </row>
        <row r="25">
          <cell r="G25" t="str">
            <v xml:space="preserve">21011-Global Campaign for Education </v>
          </cell>
          <cell r="H25" t="str">
            <v>Cabo Verde: 230</v>
          </cell>
          <cell r="I25" t="str">
            <v>13010-Population policy and administrative management</v>
          </cell>
        </row>
        <row r="26">
          <cell r="G26" t="str">
            <v xml:space="preserve">21013-Health Action International </v>
          </cell>
          <cell r="H26" t="str">
            <v>Central African Republic: 231</v>
          </cell>
          <cell r="I26" t="str">
            <v>13020-Reproductive health care</v>
          </cell>
        </row>
        <row r="27">
          <cell r="G27" t="str">
            <v xml:space="preserve">21024-Inter Press Service, International Association </v>
          </cell>
          <cell r="H27" t="str">
            <v>Chad: 232</v>
          </cell>
          <cell r="I27" t="str">
            <v>13030-Family planning</v>
          </cell>
        </row>
        <row r="28">
          <cell r="G28" t="str">
            <v>21038-International Alert</v>
          </cell>
          <cell r="H28" t="str">
            <v>Comoros: 233</v>
          </cell>
          <cell r="I28" t="str">
            <v>13040-STD control including HIV/AIDS</v>
          </cell>
        </row>
        <row r="29">
          <cell r="G29" t="str">
            <v>21057-International Centre for Transitional Justice</v>
          </cell>
          <cell r="H29" t="str">
            <v>Congo: 234</v>
          </cell>
          <cell r="I29" t="str">
            <v>13081-Personnel development for population and reproductive health</v>
          </cell>
        </row>
        <row r="30">
          <cell r="A30" t="str">
            <v>1. poročilo</v>
          </cell>
          <cell r="G30" t="str">
            <v xml:space="preserve">21016-International Committee of the Red Cross </v>
          </cell>
          <cell r="H30" t="str">
            <v>Democratic Republic of the Congo: 235</v>
          </cell>
          <cell r="I30" t="str">
            <v>14010-Water sector policy and administrative management</v>
          </cell>
        </row>
        <row r="31">
          <cell r="A31" t="str">
            <v>2. poročilo</v>
          </cell>
          <cell r="G31" t="str">
            <v>21044-International Council for the Control of Iodine Deficiency Disorders</v>
          </cell>
          <cell r="H31" t="str">
            <v>Benin: 236</v>
          </cell>
          <cell r="I31" t="str">
            <v>14015-Water resources conservation (including data collection)</v>
          </cell>
        </row>
        <row r="32">
          <cell r="A32" t="str">
            <v>3. poročilo</v>
          </cell>
          <cell r="G32" t="str">
            <v xml:space="preserve">21018-International Federation of Red Cross and Red Crescent Societies </v>
          </cell>
          <cell r="H32" t="str">
            <v>Ethiopia: 238</v>
          </cell>
          <cell r="I32" t="str">
            <v>14020-Water supply and sanitation - large systems</v>
          </cell>
        </row>
        <row r="33">
          <cell r="A33" t="str">
            <v>4. poročilo</v>
          </cell>
          <cell r="G33" t="str">
            <v xml:space="preserve">21020-International HIV/AIDS Alliance </v>
          </cell>
          <cell r="H33" t="str">
            <v>Gabon: 239</v>
          </cell>
          <cell r="I33" t="str">
            <v>14021-Water supply - large systems</v>
          </cell>
        </row>
        <row r="34">
          <cell r="A34" t="str">
            <v>5. poročilo</v>
          </cell>
          <cell r="G34" t="str">
            <v xml:space="preserve">21022-International Network for Alternative Financial Institutions </v>
          </cell>
          <cell r="H34" t="str">
            <v>Gambia: 240</v>
          </cell>
          <cell r="I34" t="str">
            <v>14022-Sanitation - large systems</v>
          </cell>
        </row>
        <row r="35">
          <cell r="A35" t="str">
            <v>6. poročilo</v>
          </cell>
          <cell r="G35" t="str">
            <v>21042-International Peacebuilding Alliance</v>
          </cell>
          <cell r="H35" t="str">
            <v>Ghana: 241</v>
          </cell>
          <cell r="I35" t="str">
            <v>14030-Basic drinking water supply and basic sanitation</v>
          </cell>
        </row>
        <row r="36">
          <cell r="A36" t="str">
            <v>7. poročilo</v>
          </cell>
          <cell r="G36" t="str">
            <v xml:space="preserve">21023-International Planned Parenthood Federation </v>
          </cell>
          <cell r="H36" t="str">
            <v>Guinea: 243</v>
          </cell>
          <cell r="I36" t="str">
            <v>14031-Basic drinking water supply</v>
          </cell>
        </row>
        <row r="37">
          <cell r="A37" t="str">
            <v>8. poročilo</v>
          </cell>
          <cell r="G37" t="str">
            <v>21061-International Rehabilitation Council for Torture Victims</v>
          </cell>
          <cell r="H37" t="str">
            <v>Guinea-Bissau: 244</v>
          </cell>
          <cell r="I37" t="str">
            <v>14032-Basic sanitation</v>
          </cell>
        </row>
        <row r="38">
          <cell r="A38" t="str">
            <v>9. poročilo</v>
          </cell>
          <cell r="G38" t="str">
            <v>21504-International Relief and Development</v>
          </cell>
          <cell r="H38" t="str">
            <v>Equatorial Guinea: 245</v>
          </cell>
          <cell r="I38" t="str">
            <v>14040-River basins' development</v>
          </cell>
        </row>
        <row r="39">
          <cell r="A39" t="str">
            <v>KONČNO</v>
          </cell>
          <cell r="G39" t="str">
            <v>21506-International Rescue Committee</v>
          </cell>
          <cell r="H39" t="str">
            <v>Côte d'Ivoire: 247</v>
          </cell>
          <cell r="I39" t="str">
            <v>14050-Waste management/disposal</v>
          </cell>
        </row>
        <row r="40">
          <cell r="G40" t="str">
            <v xml:space="preserve">21034-International Union Against Tuberculosis and Lung Disease </v>
          </cell>
          <cell r="H40" t="str">
            <v>Kenya: 248</v>
          </cell>
          <cell r="I40" t="str">
            <v>14081-Education and training in water supply and sanitation</v>
          </cell>
        </row>
        <row r="41">
          <cell r="G41" t="str">
            <v>21053-IPAS-Protecting Women’s Health, Advancing Women’s Reproductive Rights</v>
          </cell>
          <cell r="H41" t="str">
            <v>Lesotho: 249</v>
          </cell>
          <cell r="I41" t="str">
            <v>15110-Public sector policy and administrative management</v>
          </cell>
        </row>
        <row r="42">
          <cell r="G42" t="str">
            <v>21054-Life and Peace Institute</v>
          </cell>
          <cell r="H42" t="str">
            <v>Liberia: 251</v>
          </cell>
          <cell r="I42" t="str">
            <v>15111-Public finance management</v>
          </cell>
        </row>
        <row r="43">
          <cell r="G43" t="str">
            <v>21501-OXFAM International</v>
          </cell>
          <cell r="H43" t="str">
            <v>Madagascar: 252</v>
          </cell>
          <cell r="I43" t="str">
            <v>15112-Decentralisation and support to subnational government</v>
          </cell>
        </row>
        <row r="44">
          <cell r="G44" t="str">
            <v>21507-Pact World</v>
          </cell>
          <cell r="H44" t="str">
            <v>Malawi: 253</v>
          </cell>
          <cell r="I44" t="str">
            <v>15113-Anti-corruption organisations and institutions</v>
          </cell>
        </row>
        <row r="45">
          <cell r="G45" t="str">
            <v xml:space="preserve">21031-PANOS Institute </v>
          </cell>
          <cell r="H45" t="str">
            <v>Mali: 255</v>
          </cell>
          <cell r="I45" t="str">
            <v>15114-Domestic revenue mobilisation</v>
          </cell>
        </row>
        <row r="46">
          <cell r="G46" t="str">
            <v xml:space="preserve">21032-Population Services International </v>
          </cell>
          <cell r="H46" t="str">
            <v>Mauritania: 256</v>
          </cell>
          <cell r="I46" t="str">
            <v>15130-Legal and judicial development</v>
          </cell>
        </row>
        <row r="47">
          <cell r="G47" t="str">
            <v>21505-Save the Children</v>
          </cell>
          <cell r="H47" t="str">
            <v>Mauritius: 257</v>
          </cell>
          <cell r="I47" t="str">
            <v>15150-Democratic participation and civil society</v>
          </cell>
        </row>
        <row r="48">
          <cell r="G48" t="str">
            <v>21041-Society for International Development</v>
          </cell>
          <cell r="H48" t="str">
            <v>Mozambique: 259</v>
          </cell>
          <cell r="I48" t="str">
            <v>15151-Elections</v>
          </cell>
        </row>
        <row r="49">
          <cell r="G49" t="str">
            <v>21062-The Nature Conservancy</v>
          </cell>
          <cell r="H49" t="str">
            <v>Niger: 260</v>
          </cell>
          <cell r="I49" t="str">
            <v>15152-Legislatures and political parties</v>
          </cell>
        </row>
        <row r="50">
          <cell r="G50" t="str">
            <v xml:space="preserve">21036-World University Service </v>
          </cell>
          <cell r="H50" t="str">
            <v>Nigeria: 261</v>
          </cell>
          <cell r="I50" t="str">
            <v>15153-Media and free flow of information</v>
          </cell>
        </row>
        <row r="51">
          <cell r="G51" t="str">
            <v>21502-World Vision</v>
          </cell>
          <cell r="H51" t="str">
            <v>Zimbabwe: 265</v>
          </cell>
          <cell r="I51" t="str">
            <v>15160-Human rights</v>
          </cell>
        </row>
        <row r="52">
          <cell r="G52" t="str">
            <v>22000-Donor country-based NGO</v>
          </cell>
          <cell r="H52" t="str">
            <v>Rwanda: 266</v>
          </cell>
          <cell r="I52" t="str">
            <v>15170-Women's equality organisations and institutions</v>
          </cell>
        </row>
        <row r="53">
          <cell r="G53" t="str">
            <v>21047-AgriCord</v>
          </cell>
          <cell r="H53" t="str">
            <v>Sao Tome and Principe: 268</v>
          </cell>
          <cell r="I53" t="str">
            <v>15180-Ending violence against women and girls</v>
          </cell>
        </row>
        <row r="54">
          <cell r="G54" t="str">
            <v>21060-Association for the Prevention of Torture</v>
          </cell>
          <cell r="H54" t="str">
            <v>Senegal: 269</v>
          </cell>
          <cell r="I54" t="str">
            <v>15190-Facilitation of orderly, safe, regular and responsible migration and mobility</v>
          </cell>
        </row>
        <row r="55">
          <cell r="G55" t="str">
            <v xml:space="preserve">21006-Development Gateway Foundation </v>
          </cell>
          <cell r="H55" t="str">
            <v>Seychelles: 270</v>
          </cell>
          <cell r="I55" t="str">
            <v>15210-Security system management and reform</v>
          </cell>
        </row>
        <row r="56">
          <cell r="G56" t="str">
            <v xml:space="preserve">21049-European Centre for Development Policy Management </v>
          </cell>
          <cell r="H56" t="str">
            <v>Eritrea: 271</v>
          </cell>
          <cell r="I56" t="str">
            <v>15220-Civilian peace-building, conflict prevention and resolution</v>
          </cell>
        </row>
        <row r="57">
          <cell r="G57" t="str">
            <v xml:space="preserve">21008-Eurostep </v>
          </cell>
          <cell r="H57" t="str">
            <v>Sierra Leone: 272</v>
          </cell>
          <cell r="I57" t="str">
            <v>15230-Participation in international peacekeeping operations</v>
          </cell>
        </row>
        <row r="58">
          <cell r="G58" t="str">
            <v xml:space="preserve">47042-Foundation for International Training </v>
          </cell>
          <cell r="H58" t="str">
            <v>Somalia: 273</v>
          </cell>
          <cell r="I58" t="str">
            <v>15240-Reintegration and SALW control</v>
          </cell>
        </row>
        <row r="59">
          <cell r="G59" t="str">
            <v>21050-Geneva Call</v>
          </cell>
          <cell r="H59" t="str">
            <v>Djibouti: 274</v>
          </cell>
          <cell r="I59" t="str">
            <v>15250-Removal of land mines and explosive remnants of war</v>
          </cell>
        </row>
        <row r="60">
          <cell r="G60" t="str">
            <v xml:space="preserve">21014-Human Rights Information and Documentation Systems </v>
          </cell>
          <cell r="H60" t="str">
            <v>Namibia: 275</v>
          </cell>
          <cell r="I60" t="str">
            <v>15261-Child soldiers (prevention and demobilisation)</v>
          </cell>
        </row>
        <row r="61">
          <cell r="G61" t="str">
            <v xml:space="preserve">21015-International Catholic Rural Association </v>
          </cell>
          <cell r="H61" t="str">
            <v>Saint Helena: 276</v>
          </cell>
          <cell r="I61" t="str">
            <v>16010-Social/welfare services</v>
          </cell>
        </row>
        <row r="62">
          <cell r="G62" t="str">
            <v>21058-International Crisis Group</v>
          </cell>
          <cell r="H62" t="str">
            <v>Sudan: 278</v>
          </cell>
          <cell r="I62" t="str">
            <v>16020-Employment policy and administrative management</v>
          </cell>
        </row>
        <row r="63">
          <cell r="G63" t="str">
            <v xml:space="preserve">21019-International Federation of Settlements and Neighbourhood Centres </v>
          </cell>
          <cell r="H63" t="str">
            <v>South Sudan: 279</v>
          </cell>
          <cell r="I63" t="str">
            <v>16030-Housing policy and administrative management</v>
          </cell>
        </row>
        <row r="64">
          <cell r="G64" t="str">
            <v xml:space="preserve">21025-International Seismological Centre </v>
          </cell>
          <cell r="H64" t="str">
            <v>Swaziland: 280</v>
          </cell>
          <cell r="I64" t="str">
            <v>16040-Low-cost housing</v>
          </cell>
        </row>
        <row r="65">
          <cell r="G65" t="str">
            <v xml:space="preserve">21026-International Service for Human Rights </v>
          </cell>
          <cell r="H65" t="str">
            <v>Tanzania: 282</v>
          </cell>
          <cell r="I65" t="str">
            <v>16050-Multisector aid for basic social services</v>
          </cell>
        </row>
        <row r="66">
          <cell r="G66" t="str">
            <v>21040-International Women's Tribune Centre</v>
          </cell>
          <cell r="H66" t="str">
            <v>Togo: 283</v>
          </cell>
          <cell r="I66" t="str">
            <v>16061-Culture and recreation</v>
          </cell>
        </row>
        <row r="67">
          <cell r="G67" t="str">
            <v xml:space="preserve">21027-ITF Enhancing Human Security </v>
          </cell>
          <cell r="H67" t="str">
            <v>Uganda: 285</v>
          </cell>
          <cell r="I67" t="str">
            <v>16062-Statistical capacity building</v>
          </cell>
        </row>
        <row r="68">
          <cell r="G68" t="str">
            <v>22501-OXFAM - provider country office</v>
          </cell>
          <cell r="H68" t="str">
            <v>Burkina Faso: 287</v>
          </cell>
          <cell r="I68" t="str">
            <v>16063-Narcotics control</v>
          </cell>
        </row>
        <row r="69">
          <cell r="G69" t="str">
            <v>22502-Save the Children - donor country office</v>
          </cell>
          <cell r="H69" t="str">
            <v>Zambia: 288</v>
          </cell>
          <cell r="I69" t="str">
            <v>16064-Social mitigation of HIV/AIDS</v>
          </cell>
        </row>
        <row r="70">
          <cell r="G70" t="str">
            <v xml:space="preserve">21033-Transparency International </v>
          </cell>
          <cell r="H70" t="str">
            <v>South of Sahara, regional: 289</v>
          </cell>
          <cell r="I70" t="str">
            <v>21010-Transport policy and administrative management</v>
          </cell>
        </row>
        <row r="71">
          <cell r="G71" t="str">
            <v>21037-Women's World Banking</v>
          </cell>
          <cell r="H71" t="str">
            <v>Africa, regional: 298</v>
          </cell>
          <cell r="I71" t="str">
            <v>21020-Road transport</v>
          </cell>
        </row>
        <row r="72">
          <cell r="G72" t="str">
            <v xml:space="preserve">21035-World Organisation Against Torture </v>
          </cell>
          <cell r="H72" t="str">
            <v>Costa Rica: 336</v>
          </cell>
          <cell r="I72" t="str">
            <v>21030-Rail transport</v>
          </cell>
        </row>
        <row r="73">
          <cell r="G73" t="str">
            <v xml:space="preserve">23000-Developing country-based NGO </v>
          </cell>
          <cell r="H73" t="str">
            <v>Cuba: 338</v>
          </cell>
          <cell r="I73" t="str">
            <v>21040-Water transport</v>
          </cell>
        </row>
        <row r="74">
          <cell r="G74" t="str">
            <v>21059-Africa Solidarity Fund</v>
          </cell>
          <cell r="H74" t="str">
            <v>Dominican Republic: 340</v>
          </cell>
          <cell r="I74" t="str">
            <v>21050-Air transport</v>
          </cell>
        </row>
        <row r="75">
          <cell r="G75" t="str">
            <v>21048-Association of African Universities</v>
          </cell>
          <cell r="H75" t="str">
            <v>El Salvador: 342</v>
          </cell>
          <cell r="I75" t="str">
            <v>21061-Storage</v>
          </cell>
        </row>
        <row r="76">
          <cell r="G76" t="str">
            <v xml:space="preserve">21010-Forum for African Women Educationalists </v>
          </cell>
          <cell r="H76" t="str">
            <v>Guatemala: 347</v>
          </cell>
          <cell r="I76" t="str">
            <v>21081-Education and training in transport and storage</v>
          </cell>
        </row>
        <row r="77">
          <cell r="G77" t="str">
            <v>21051-Institut Supérieur Panafricaine d’Economie Coopérative</v>
          </cell>
          <cell r="H77" t="str">
            <v>Haiti: 349</v>
          </cell>
          <cell r="I77" t="str">
            <v>22010-Communications policy and administrative management</v>
          </cell>
        </row>
        <row r="78">
          <cell r="G78" t="str">
            <v>21028-International University Exchange Fund - IUEF Stip. in Africa and Latin America</v>
          </cell>
          <cell r="H78" t="str">
            <v>Honduras: 351</v>
          </cell>
          <cell r="I78" t="str">
            <v>22020-Telecommunications</v>
          </cell>
        </row>
        <row r="79">
          <cell r="G79" t="str">
            <v xml:space="preserve">21003-Latin American Council for Social Sciences </v>
          </cell>
          <cell r="H79" t="str">
            <v>Belize: 352</v>
          </cell>
          <cell r="I79" t="str">
            <v>22030-Radio/television/print media</v>
          </cell>
        </row>
        <row r="80">
          <cell r="G80" t="str">
            <v>23501-National Red Cross and Red Crescent Societies</v>
          </cell>
          <cell r="H80" t="str">
            <v>Jamaica: 354</v>
          </cell>
          <cell r="I80" t="str">
            <v>22040-Information and communication technology (ICT)</v>
          </cell>
        </row>
        <row r="81">
          <cell r="G81" t="str">
            <v>21030-Pan African Institute for Development</v>
          </cell>
          <cell r="H81" t="str">
            <v>Mexico: 358</v>
          </cell>
          <cell r="I81" t="str">
            <v>23110-Energy policy and administrative management</v>
          </cell>
        </row>
        <row r="82">
          <cell r="G82" t="str">
            <v>21055-Regional AIDS Training Network</v>
          </cell>
          <cell r="H82" t="str">
            <v>Nicaragua: 364</v>
          </cell>
          <cell r="I82" t="str">
            <v>23181-Energy education/training</v>
          </cell>
        </row>
        <row r="83">
          <cell r="G83" t="str">
            <v>30000-PUBLIC-PRIVATE PARTNERSHIPS (PPPs) and NETWORKS</v>
          </cell>
          <cell r="H83" t="str">
            <v>Panama: 366</v>
          </cell>
          <cell r="I83" t="str">
            <v>23182-Energy research</v>
          </cell>
        </row>
        <row r="84">
          <cell r="G84" t="str">
            <v>31000-Public-Private Partnership (PPP)</v>
          </cell>
          <cell r="H84" t="str">
            <v>Antigua and Barbuda: 377</v>
          </cell>
          <cell r="I84" t="str">
            <v>23183-Energy conservation and demand-side efficiency</v>
          </cell>
        </row>
        <row r="85">
          <cell r="G85" t="str">
            <v>30008-Cities Alliance</v>
          </cell>
          <cell r="H85" t="str">
            <v>Dominica: 378</v>
          </cell>
          <cell r="I85" t="str">
            <v>23210-Energy generation, renewable sources - multiple technologies</v>
          </cell>
        </row>
        <row r="86">
          <cell r="G86" t="str">
            <v>31006-Coalition for Epidemic Preparedness Innovations</v>
          </cell>
          <cell r="H86" t="str">
            <v>West Indies, regional: 380</v>
          </cell>
          <cell r="I86" t="str">
            <v>23220-Hydro-electric power plants</v>
          </cell>
        </row>
        <row r="87">
          <cell r="G87" t="str">
            <v>30016-European Fund for Southeast Europe</v>
          </cell>
          <cell r="H87" t="str">
            <v>Grenada: 381</v>
          </cell>
          <cell r="I87" t="str">
            <v>23230-Solar energy</v>
          </cell>
        </row>
        <row r="88">
          <cell r="G88" t="str">
            <v>30007-Global Alliance for ICT and Development</v>
          </cell>
          <cell r="H88" t="str">
            <v>Saint Lucia: 383</v>
          </cell>
          <cell r="I88" t="str">
            <v>23240-Wind energy</v>
          </cell>
        </row>
        <row r="89">
          <cell r="G89" t="str">
            <v xml:space="preserve">30001-Global Alliance for Improved Nutrition </v>
          </cell>
          <cell r="H89" t="str">
            <v>Saint Vincent and the Grenadines: 384</v>
          </cell>
          <cell r="I89" t="str">
            <v>23250-Marine energy</v>
          </cell>
        </row>
        <row r="90">
          <cell r="G90" t="str">
            <v>30012-Global Climate Partnership Fund</v>
          </cell>
          <cell r="H90" t="str">
            <v>Montserrat: 385</v>
          </cell>
          <cell r="I90" t="str">
            <v>23260-Geothermal energy</v>
          </cell>
        </row>
        <row r="91">
          <cell r="G91" t="str">
            <v xml:space="preserve">47043-Global Crop Diversity Trust </v>
          </cell>
          <cell r="H91" t="str">
            <v>North &amp; Central America, regional: 389</v>
          </cell>
          <cell r="I91" t="str">
            <v>23270-Biofuel-fired power plants</v>
          </cell>
        </row>
        <row r="92">
          <cell r="G92" t="str">
            <v>30015-Global Energy Efficiency and Renewable Energy Fund</v>
          </cell>
          <cell r="H92" t="str">
            <v>Argentina: 425</v>
          </cell>
          <cell r="I92" t="str">
            <v>23310-Energy generation, non-renewable sources, unspecified</v>
          </cell>
        </row>
        <row r="93">
          <cell r="G93" t="str">
            <v xml:space="preserve">30003-Global e-Schools and Communities Initiative </v>
          </cell>
          <cell r="H93" t="str">
            <v>Bolivia: 428</v>
          </cell>
          <cell r="I93" t="str">
            <v>23320-Coal-fired electric power plants</v>
          </cell>
        </row>
        <row r="94">
          <cell r="G94" t="str">
            <v xml:space="preserve">30004-Global Water Partnership </v>
          </cell>
          <cell r="H94" t="str">
            <v>Brazil: 431</v>
          </cell>
          <cell r="I94" t="str">
            <v>23330-Oil-fired electric power plants</v>
          </cell>
        </row>
        <row r="95">
          <cell r="G95" t="str">
            <v xml:space="preserve">30005-International AIDS Vaccine Initiative </v>
          </cell>
          <cell r="H95" t="str">
            <v>Chile: 434</v>
          </cell>
          <cell r="I95" t="str">
            <v>23340-Natural gas-fired electric power plants</v>
          </cell>
        </row>
        <row r="96">
          <cell r="G96" t="str">
            <v xml:space="preserve">30006-International Partnership on Microbicides </v>
          </cell>
          <cell r="H96" t="str">
            <v>Colombia: 437</v>
          </cell>
          <cell r="I96" t="str">
            <v>23350-Fossil fuel electric power plants with carbon capture and storage (CCS)</v>
          </cell>
        </row>
        <row r="97">
          <cell r="G97" t="str">
            <v>30011-International Union for the Conservation of Nature</v>
          </cell>
          <cell r="H97" t="str">
            <v>Ecuador: 440</v>
          </cell>
          <cell r="I97" t="str">
            <v>23360-Non-renewable waste-fired electric power plants</v>
          </cell>
        </row>
        <row r="98">
          <cell r="G98" t="str">
            <v>30013-Microfinance Enhancement Facility</v>
          </cell>
          <cell r="H98" t="str">
            <v>Guyana: 446</v>
          </cell>
          <cell r="I98" t="str">
            <v>-Hybrid energy plants</v>
          </cell>
        </row>
        <row r="99">
          <cell r="G99" t="str">
            <v>30014-Regional Micro, Small and Medium Enterprise Investment Fund for Sub-Saharan Africa</v>
          </cell>
          <cell r="H99" t="str">
            <v>Paraguay: 451</v>
          </cell>
          <cell r="I99" t="str">
            <v>23410-Hybrid energy electric power plants</v>
          </cell>
        </row>
        <row r="100">
          <cell r="G100" t="str">
            <v>21056-Renewable Energy and Energy Efficiency Partnership</v>
          </cell>
          <cell r="H100" t="str">
            <v>Peru: 454</v>
          </cell>
          <cell r="I100" t="str">
            <v>23510-Nuclear energy electric power plants</v>
          </cell>
        </row>
        <row r="101">
          <cell r="G101" t="str">
            <v>30017-SANAD Fund for Micro, Small and Medium Enterprises</v>
          </cell>
          <cell r="H101" t="str">
            <v>Suriname: 457</v>
          </cell>
          <cell r="I101" t="str">
            <v>23610-Heat plants</v>
          </cell>
        </row>
        <row r="102">
          <cell r="G102" t="str">
            <v>30009-Small Arms Survey</v>
          </cell>
          <cell r="H102" t="str">
            <v>Uruguay: 460</v>
          </cell>
          <cell r="I102" t="str">
            <v>23620-District heating and cooling</v>
          </cell>
        </row>
        <row r="103">
          <cell r="G103" t="str">
            <v>32000-Network</v>
          </cell>
          <cell r="H103" t="str">
            <v>Venezuela: 463</v>
          </cell>
          <cell r="I103" t="str">
            <v>23630-Electric power transmission and distribution</v>
          </cell>
        </row>
        <row r="104">
          <cell r="G104" t="str">
            <v xml:space="preserve">47010-Commonwealth Agency for Public Administration and Management </v>
          </cell>
          <cell r="H104" t="str">
            <v>South America, regional: 489</v>
          </cell>
          <cell r="I104" t="str">
            <v>23640-Gas distribution</v>
          </cell>
        </row>
        <row r="105">
          <cell r="G105" t="str">
            <v xml:space="preserve">47028-Commonwealth Partnership for Technical Management </v>
          </cell>
          <cell r="H105" t="str">
            <v>America, regional: 498</v>
          </cell>
          <cell r="I105" t="str">
            <v>24010-Financial policy and administrative management</v>
          </cell>
        </row>
        <row r="106">
          <cell r="G106" t="str">
            <v>21043-European Parliamentarians for Africa</v>
          </cell>
          <cell r="H106" t="str">
            <v>Iran: 540</v>
          </cell>
          <cell r="I106" t="str">
            <v>24020-Monetary institutions</v>
          </cell>
        </row>
        <row r="107">
          <cell r="G107" t="str">
            <v>31004-Extractive Industries Transparency Initiative International Secretariat</v>
          </cell>
          <cell r="H107" t="str">
            <v>Iraq: 543</v>
          </cell>
          <cell r="I107" t="str">
            <v>24030-Formal sector financial intermediaries</v>
          </cell>
        </row>
        <row r="108">
          <cell r="G108" t="str">
            <v>31001-Global Development Network</v>
          </cell>
          <cell r="H108" t="str">
            <v>Jordan: 549</v>
          </cell>
          <cell r="I108" t="str">
            <v>24040-Informal/semi-formal financial intermediaries</v>
          </cell>
        </row>
        <row r="109">
          <cell r="G109" t="str">
            <v>31002-Global Knowledge Partnership</v>
          </cell>
          <cell r="H109" t="str">
            <v>West Bank and Gaza Strip: 550</v>
          </cell>
          <cell r="I109" t="str">
            <v>24050-Remittance facilitation, promotion and optimisation</v>
          </cell>
        </row>
        <row r="110">
          <cell r="G110" t="str">
            <v xml:space="preserve">21017-International Centre for Trade and Sustainable Development </v>
          </cell>
          <cell r="H110" t="str">
            <v>Lebanon: 555</v>
          </cell>
          <cell r="I110" t="str">
            <v>24081-Education/training in banking and financial services</v>
          </cell>
        </row>
        <row r="111">
          <cell r="G111" t="str">
            <v>31003-International Land Coalition</v>
          </cell>
          <cell r="H111" t="str">
            <v>Syrian Arab Republic: 573</v>
          </cell>
          <cell r="I111" t="str">
            <v>25010-Business support services and institutions</v>
          </cell>
        </row>
        <row r="112">
          <cell r="G112" t="str">
            <v>31005-Parliamentary Network on the World Bank</v>
          </cell>
          <cell r="H112" t="str">
            <v>Yemen: 580</v>
          </cell>
          <cell r="I112" t="str">
            <v>25020-Privatisation</v>
          </cell>
        </row>
        <row r="113">
          <cell r="G113" t="str">
            <v>40000-MULTILATERAL ORGANISATIONS</v>
          </cell>
          <cell r="H113" t="str">
            <v>Middle East, regional: 589</v>
          </cell>
          <cell r="I113" t="str">
            <v>31110-Agricultural policy and administrative management</v>
          </cell>
        </row>
        <row r="114">
          <cell r="G114" t="str">
            <v>41000-United Nations agency, fund or commission (UN)</v>
          </cell>
          <cell r="H114" t="str">
            <v>Armenia: 610</v>
          </cell>
          <cell r="I114" t="str">
            <v>31120-Agricultural development</v>
          </cell>
        </row>
        <row r="115">
          <cell r="G115" t="str">
            <v>41147-Central Emergency Response Fund</v>
          </cell>
          <cell r="H115" t="str">
            <v>Azerbaijan: 611</v>
          </cell>
          <cell r="I115" t="str">
            <v>31130-Agricultural land resources</v>
          </cell>
        </row>
        <row r="116">
          <cell r="G116" t="str">
            <v xml:space="preserve">41101-Convention to Combat Desertification </v>
          </cell>
          <cell r="H116" t="str">
            <v>Georgia: 612</v>
          </cell>
          <cell r="I116" t="str">
            <v>31140-Agricultural water resources</v>
          </cell>
        </row>
        <row r="117">
          <cell r="G117" t="str">
            <v xml:space="preserve">41102-Desert Locust Control Organisation for Eastern Africa </v>
          </cell>
          <cell r="H117" t="str">
            <v>Kazakhstan: 613</v>
          </cell>
          <cell r="I117" t="str">
            <v>31150-Agricultural inputs</v>
          </cell>
        </row>
        <row r="118">
          <cell r="G118" t="str">
            <v xml:space="preserve">41106-Economic and Social Commission for Asia and the Pacific </v>
          </cell>
          <cell r="H118" t="str">
            <v>Kyrgyzstan: 614</v>
          </cell>
          <cell r="I118" t="str">
            <v>31161-Food crop production</v>
          </cell>
        </row>
        <row r="119">
          <cell r="G119" t="str">
            <v>41105-Economic and Social Commission for Western Asia</v>
          </cell>
          <cell r="H119" t="str">
            <v>Tajikistan: 615</v>
          </cell>
          <cell r="I119" t="str">
            <v>31162-Industrial crops/export crops</v>
          </cell>
        </row>
        <row r="120">
          <cell r="G120" t="str">
            <v xml:space="preserve">41103-Economic Commission for Africa </v>
          </cell>
          <cell r="H120" t="str">
            <v>Turkmenistan: 616</v>
          </cell>
          <cell r="I120" t="str">
            <v>31163-Livestock</v>
          </cell>
        </row>
        <row r="121">
          <cell r="G121" t="str">
            <v>41104-Economic Commission for Latin America and the Caribbean</v>
          </cell>
          <cell r="H121" t="str">
            <v>Uzbekistan: 617</v>
          </cell>
          <cell r="I121" t="str">
            <v>31164-Agrarian reform</v>
          </cell>
        </row>
        <row r="122">
          <cell r="G122" t="str">
            <v>41301-Food and Agricultural Organisation</v>
          </cell>
          <cell r="H122" t="str">
            <v>Central Asia, regional: 619</v>
          </cell>
          <cell r="I122" t="str">
            <v>31165-Agricultural alternative development</v>
          </cell>
        </row>
        <row r="123">
          <cell r="G123" t="str">
            <v>41318-Global Mechanism</v>
          </cell>
          <cell r="H123" t="str">
            <v>Afghanistan: 625</v>
          </cell>
          <cell r="I123" t="str">
            <v>31166-Agricultural extension</v>
          </cell>
        </row>
        <row r="124">
          <cell r="G124" t="str">
            <v>41312-International Atomic Energy Agency - assessed contributions</v>
          </cell>
          <cell r="H124" t="str">
            <v>Bhutan: 630</v>
          </cell>
          <cell r="I124" t="str">
            <v>31181-Agricultural education/training</v>
          </cell>
        </row>
        <row r="125">
          <cell r="G125" t="str">
            <v>41107-International Atomic Energy Agency (Contributions to Technical Cooperation Fund Only)</v>
          </cell>
          <cell r="H125" t="str">
            <v>Myanmar: 635</v>
          </cell>
          <cell r="I125" t="str">
            <v>31182-Agricultural research</v>
          </cell>
        </row>
        <row r="126">
          <cell r="G126" t="str">
            <v xml:space="preserve">41108-International Fund for Agricultural Development </v>
          </cell>
          <cell r="H126" t="str">
            <v>Sri Lanka: 640</v>
          </cell>
          <cell r="I126" t="str">
            <v>31191-Agricultural services</v>
          </cell>
        </row>
        <row r="127">
          <cell r="G127" t="str">
            <v>41302-International Labour Organisation - Assessed Contributions</v>
          </cell>
          <cell r="H127" t="str">
            <v>India: 645</v>
          </cell>
          <cell r="I127" t="str">
            <v>31192-Plant and post-harvest protection and pest control</v>
          </cell>
        </row>
        <row r="128">
          <cell r="G128" t="str">
            <v>41144-International Labour Organisation - Regular Budget Supplementary Account</v>
          </cell>
          <cell r="H128" t="str">
            <v>Maldives: 655</v>
          </cell>
          <cell r="I128" t="str">
            <v>31193-Agricultural financial services</v>
          </cell>
        </row>
        <row r="129">
          <cell r="G129" t="str">
            <v>41145-International Maritime Organization - Technical Co-operation Fund</v>
          </cell>
          <cell r="H129" t="str">
            <v>Nepal: 660</v>
          </cell>
          <cell r="I129" t="str">
            <v>31194-Agricultural co-operatives</v>
          </cell>
        </row>
        <row r="130">
          <cell r="G130" t="str">
            <v>41303-International Telecommunications Union</v>
          </cell>
          <cell r="H130" t="str">
            <v>Pakistan: 665</v>
          </cell>
          <cell r="I130" t="str">
            <v>31195-Livestock/veterinary services</v>
          </cell>
        </row>
        <row r="131">
          <cell r="G131" t="str">
            <v xml:space="preserve">41110-Joint United Nations Programme on HIV/AIDS </v>
          </cell>
          <cell r="H131" t="str">
            <v>Bangladesh: 666</v>
          </cell>
          <cell r="I131" t="str">
            <v>31210-Forestry policy and administrative management</v>
          </cell>
        </row>
        <row r="132">
          <cell r="G132" t="str">
            <v>41320-Technology Bank for Least Developed Countries</v>
          </cell>
          <cell r="H132" t="str">
            <v>South Asia, regional: 679</v>
          </cell>
          <cell r="I132" t="str">
            <v>31220-Forestry development</v>
          </cell>
        </row>
        <row r="133">
          <cell r="G133" t="str">
            <v>41305-United Nations</v>
          </cell>
          <cell r="H133" t="str">
            <v>South &amp; Central Asia, regional: 689</v>
          </cell>
          <cell r="I133" t="str">
            <v>31261-Fuelwood/charcoal</v>
          </cell>
        </row>
        <row r="134">
          <cell r="G134" t="str">
            <v xml:space="preserve">41111-United Nations Capital Development Fund </v>
          </cell>
          <cell r="H134" t="str">
            <v>Cambodia: 728</v>
          </cell>
          <cell r="I134" t="str">
            <v>31281-Forestry education/training</v>
          </cell>
        </row>
        <row r="135">
          <cell r="G135" t="str">
            <v xml:space="preserve">41122-United Nations Children’s Fund </v>
          </cell>
          <cell r="H135" t="str">
            <v>China (People's Republic of): 730</v>
          </cell>
          <cell r="I135" t="str">
            <v>31282-Forestry research</v>
          </cell>
        </row>
        <row r="136">
          <cell r="G136" t="str">
            <v xml:space="preserve">41112-United Nations Conference on Trade and Development </v>
          </cell>
          <cell r="H136" t="str">
            <v>Indonesia: 738</v>
          </cell>
          <cell r="I136" t="str">
            <v>31291-Forestry services</v>
          </cell>
        </row>
        <row r="137">
          <cell r="G137" t="str">
            <v>41142-United Nations Democracy Fund</v>
          </cell>
          <cell r="H137" t="str">
            <v>Democratic People's Republic of Korea: 740</v>
          </cell>
          <cell r="I137" t="str">
            <v>31310-Fishing policy and administrative management</v>
          </cell>
        </row>
        <row r="138">
          <cell r="G138" t="str">
            <v>41310-United Nations Department of Peacekeeping Operations [only MINURSO, MINUSCA, MINUSMA, MINUSTAH, MONUSCO, UNAMID, UNIFIL, UNISFA, UNMIK, UNMIL, UNMISS, UNOCI]. Report contributions mission by mission in CRS++.</v>
          </cell>
          <cell r="H138" t="str">
            <v>Lao People's Democratic Republic: 745</v>
          </cell>
          <cell r="I138" t="str">
            <v>31320-Fishery development</v>
          </cell>
        </row>
        <row r="139">
          <cell r="G139" t="str">
            <v>41148-United Nations Department of Political Affairs, Trust Fund in Support of Political Affairs</v>
          </cell>
          <cell r="H139" t="str">
            <v>Malaysia: 751</v>
          </cell>
          <cell r="I139" t="str">
            <v>31381-Fishery education/training</v>
          </cell>
        </row>
        <row r="140">
          <cell r="G140" t="str">
            <v xml:space="preserve">41114-United Nations Development Programme </v>
          </cell>
          <cell r="H140" t="str">
            <v>Mongolia: 753</v>
          </cell>
          <cell r="I140" t="str">
            <v>31382-Fishery research</v>
          </cell>
        </row>
        <row r="141">
          <cell r="G141" t="str">
            <v>41314-United Nations Economic Commission for Europe (extrabudgetary contributions only)</v>
          </cell>
          <cell r="H141" t="str">
            <v>Philippines: 755</v>
          </cell>
          <cell r="I141" t="str">
            <v>31391-Fishery services</v>
          </cell>
        </row>
        <row r="142">
          <cell r="G142" t="str">
            <v>41304-United Nations Educational, Scientific and Cultural Organisation</v>
          </cell>
          <cell r="H142" t="str">
            <v>Thailand: 764</v>
          </cell>
          <cell r="I142" t="str">
            <v>32110-Industrial policy and administrative management</v>
          </cell>
        </row>
        <row r="143">
          <cell r="G143" t="str">
            <v>41146-United Nations Entity for Gender Equality and the Empowerment of Women</v>
          </cell>
          <cell r="H143" t="str">
            <v>Timor-Leste: 765</v>
          </cell>
          <cell r="I143" t="str">
            <v>32120-Industrial development</v>
          </cell>
        </row>
        <row r="144">
          <cell r="G144" t="str">
            <v xml:space="preserve">41116-United Nations Environment Programme </v>
          </cell>
          <cell r="H144" t="str">
            <v>Viet Nam: 769</v>
          </cell>
          <cell r="I144" t="str">
            <v>32130-Small and medium-sized enterprises (SME) development</v>
          </cell>
        </row>
        <row r="145">
          <cell r="G145" t="str">
            <v xml:space="preserve">41316-United Nations Framework Convention on Climate Change </v>
          </cell>
          <cell r="H145" t="str">
            <v>Far East Asia, regional: 789</v>
          </cell>
          <cell r="I145" t="str">
            <v>32140-Cottage industries and handicraft</v>
          </cell>
        </row>
        <row r="146">
          <cell r="G146" t="str">
            <v>41313-United Nations High Commissioner for Human Rights (extrabudgetary contributions only)</v>
          </cell>
          <cell r="H146" t="str">
            <v>Asia, regional: 798</v>
          </cell>
          <cell r="I146" t="str">
            <v>32161-Agro-industries</v>
          </cell>
        </row>
        <row r="147">
          <cell r="G147" t="str">
            <v xml:space="preserve">41120-United Nations Human Settlement Programme </v>
          </cell>
          <cell r="H147" t="str">
            <v>Cook Islands: 831</v>
          </cell>
          <cell r="I147" t="str">
            <v>32162-Forest industries</v>
          </cell>
        </row>
        <row r="148">
          <cell r="G148" t="str">
            <v xml:space="preserve">41123-United Nations Industrial Development Organisation </v>
          </cell>
          <cell r="H148" t="str">
            <v>Fiji: 832</v>
          </cell>
          <cell r="I148" t="str">
            <v>32163-Textiles, leather and substitutes</v>
          </cell>
        </row>
        <row r="149">
          <cell r="G149" t="str">
            <v xml:space="preserve">41125-United Nations Institute for Training and Research </v>
          </cell>
          <cell r="H149" t="str">
            <v>Kiribati: 836</v>
          </cell>
          <cell r="I149" t="str">
            <v>32164-Chemicals</v>
          </cell>
        </row>
        <row r="150">
          <cell r="G150" t="str">
            <v>41315-United Nations International Strategy for Disaster Reduction</v>
          </cell>
          <cell r="H150" t="str">
            <v>Nauru: 845</v>
          </cell>
          <cell r="I150" t="str">
            <v>32165-Fertilizer plants</v>
          </cell>
        </row>
        <row r="151">
          <cell r="G151" t="str">
            <v xml:space="preserve">41126-United Nations Mine Action Service </v>
          </cell>
          <cell r="H151" t="str">
            <v>Vanuatu: 854</v>
          </cell>
          <cell r="I151" t="str">
            <v>32166-Cement/lime/plaster</v>
          </cell>
        </row>
        <row r="152">
          <cell r="G152" t="str">
            <v>41502-United Nations Office for Project Services</v>
          </cell>
          <cell r="H152" t="str">
            <v>Niue: 856</v>
          </cell>
          <cell r="I152" t="str">
            <v>32167-Energy manufacturing</v>
          </cell>
        </row>
        <row r="153">
          <cell r="G153" t="str">
            <v xml:space="preserve">41127-United Nations Office of Co-ordination of Humanitarian Affairs </v>
          </cell>
          <cell r="H153" t="str">
            <v>Marshall Islands: 859</v>
          </cell>
          <cell r="I153" t="str">
            <v>32168-Pharmaceutical production</v>
          </cell>
        </row>
        <row r="154">
          <cell r="G154" t="str">
            <v xml:space="preserve">41121-United Nations Office of the United Nations High Commissioner for Refugees </v>
          </cell>
          <cell r="H154" t="str">
            <v>Micronesia: 860</v>
          </cell>
          <cell r="I154" t="str">
            <v>32169-Basic metal industries</v>
          </cell>
        </row>
        <row r="155">
          <cell r="G155" t="str">
            <v xml:space="preserve">41128-United Nations Office on Drugs and Crime </v>
          </cell>
          <cell r="H155" t="str">
            <v>Palau: 861</v>
          </cell>
          <cell r="I155" t="str">
            <v>32170-Non-ferrous metal industries</v>
          </cell>
        </row>
        <row r="156">
          <cell r="G156" t="str">
            <v>41311-United Nations Peacebuilding Fund (Window One:  Flexible Contributions Only)</v>
          </cell>
          <cell r="H156" t="str">
            <v>Papua New Guinea: 862</v>
          </cell>
          <cell r="I156" t="str">
            <v>32171-Engineering</v>
          </cell>
        </row>
        <row r="157">
          <cell r="G157" t="str">
            <v>41141-United Nations Peacebuilding Fund (Window Two:  Restricted Contributions Only)</v>
          </cell>
          <cell r="H157" t="str">
            <v>Solomon Islands: 866</v>
          </cell>
          <cell r="I157" t="str">
            <v>32172-Transport equipment industry</v>
          </cell>
        </row>
        <row r="158">
          <cell r="G158" t="str">
            <v xml:space="preserve">41119-United Nations Population Fund </v>
          </cell>
          <cell r="H158" t="str">
            <v>Tokelau: 868</v>
          </cell>
          <cell r="I158" t="str">
            <v>32182-Technological research and development</v>
          </cell>
        </row>
        <row r="159">
          <cell r="G159" t="str">
            <v>41501-United Nations Reducing Emissions from Deforestation and Forest Degradation</v>
          </cell>
          <cell r="H159" t="str">
            <v>Tonga: 870</v>
          </cell>
          <cell r="I159" t="str">
            <v>32210-Mineral/mining policy and administrative management</v>
          </cell>
        </row>
        <row r="160">
          <cell r="G160" t="str">
            <v>41130-United Nations Relief and Works Agency for Palestine Refugees in the Near East</v>
          </cell>
          <cell r="H160" t="str">
            <v>Tuvalu: 872</v>
          </cell>
          <cell r="I160" t="str">
            <v>32220-Mineral prospection and exploration</v>
          </cell>
        </row>
        <row r="161">
          <cell r="G161" t="str">
            <v xml:space="preserve">41129-United Nations Research Institute for Social Development </v>
          </cell>
          <cell r="H161" t="str">
            <v>Wallis and Futuna: 876</v>
          </cell>
          <cell r="I161" t="str">
            <v>32261-Coal</v>
          </cell>
        </row>
        <row r="162">
          <cell r="G162" t="str">
            <v xml:space="preserve">41133-United Nations Special Initiative on Africa </v>
          </cell>
          <cell r="H162" t="str">
            <v>Samoa: 880</v>
          </cell>
          <cell r="I162" t="str">
            <v>32262-Oil and gas</v>
          </cell>
        </row>
        <row r="163">
          <cell r="G163" t="str">
            <v xml:space="preserve">41131-United Nations System Staff College </v>
          </cell>
          <cell r="H163" t="str">
            <v>Oceania, regional: 889</v>
          </cell>
          <cell r="I163" t="str">
            <v>32263-Ferrous metals</v>
          </cell>
        </row>
        <row r="164">
          <cell r="G164" t="str">
            <v xml:space="preserve">41132-United Nations System Standing Committee on Nutrition </v>
          </cell>
          <cell r="H164" t="str">
            <v>Developing countries, unspecified: 998</v>
          </cell>
          <cell r="I164" t="str">
            <v>32264-Nonferrous metals</v>
          </cell>
        </row>
        <row r="165">
          <cell r="G165" t="str">
            <v xml:space="preserve">41134-United Nations University (including Endowment Fund) </v>
          </cell>
          <cell r="I165" t="str">
            <v>32265-Precious metals/materials</v>
          </cell>
        </row>
        <row r="166">
          <cell r="G166" t="str">
            <v>41137-United Nations Voluntary Fund for Technical Co-operation in the Field of Human Rights</v>
          </cell>
          <cell r="I166" t="str">
            <v>32266-Industrial minerals</v>
          </cell>
        </row>
        <row r="167">
          <cell r="G167" t="str">
            <v xml:space="preserve">41138-United Nations Voluntary Fund for Victims of Torture </v>
          </cell>
          <cell r="I167" t="str">
            <v>32267-Fertilizer minerals</v>
          </cell>
        </row>
        <row r="168">
          <cell r="G168" t="str">
            <v xml:space="preserve">41136-United Nations Voluntary Fund on Disability </v>
          </cell>
          <cell r="I168" t="str">
            <v>32268-Offshore minerals</v>
          </cell>
        </row>
        <row r="169">
          <cell r="G169" t="str">
            <v xml:space="preserve">41135-United Nations Volunteers </v>
          </cell>
          <cell r="I169" t="str">
            <v>32310-Construction policy and administrative management</v>
          </cell>
        </row>
        <row r="170">
          <cell r="G170" t="str">
            <v xml:space="preserve">41306-Universal Postal Union </v>
          </cell>
          <cell r="I170" t="str">
            <v>33110-Trade policy and administrative management</v>
          </cell>
        </row>
        <row r="171">
          <cell r="G171" t="str">
            <v>41503-UN-led Country-based Pooled Funds</v>
          </cell>
          <cell r="I171" t="str">
            <v>33120-Trade facilitation</v>
          </cell>
        </row>
        <row r="172">
          <cell r="G172" t="str">
            <v xml:space="preserve">41140-World Food Programme </v>
          </cell>
          <cell r="I172" t="str">
            <v>33130-Regional trade agreements (RTAs)</v>
          </cell>
        </row>
        <row r="173">
          <cell r="G173" t="str">
            <v>41307-World Health Organisation - assessed contributions</v>
          </cell>
          <cell r="I173" t="str">
            <v>33140-Multilateral trade negotiations</v>
          </cell>
        </row>
        <row r="174">
          <cell r="G174" t="str">
            <v>41143-World Health Organisation - core voluntary contributions account</v>
          </cell>
          <cell r="I174" t="str">
            <v>33150-Trade-related adjustment</v>
          </cell>
        </row>
        <row r="175">
          <cell r="G175" t="str">
            <v xml:space="preserve">41308-World Intellectual Property Organisation </v>
          </cell>
          <cell r="I175" t="str">
            <v>33181-Trade education/training</v>
          </cell>
        </row>
        <row r="176">
          <cell r="G176" t="str">
            <v xml:space="preserve">41309-World Meteorological Organisation </v>
          </cell>
          <cell r="I176" t="str">
            <v>33210-Tourism policy and administrative management</v>
          </cell>
        </row>
        <row r="177">
          <cell r="G177" t="str">
            <v>41319-World Tourism Organization</v>
          </cell>
          <cell r="I177" t="str">
            <v>41010-Environmental policy and administrative management</v>
          </cell>
        </row>
        <row r="178">
          <cell r="G178" t="str">
            <v>42000-European Union Institution (EU)</v>
          </cell>
          <cell r="I178" t="str">
            <v>41020-Biosphere protection</v>
          </cell>
        </row>
        <row r="179">
          <cell r="G179" t="str">
            <v>42001-European Commission - Development Share of Budget</v>
          </cell>
          <cell r="I179" t="str">
            <v>41030-Bio-diversity</v>
          </cell>
        </row>
        <row r="180">
          <cell r="G180" t="str">
            <v>42003-European Commission - European Development Fund</v>
          </cell>
          <cell r="I180" t="str">
            <v>41040-Site preservation</v>
          </cell>
        </row>
        <row r="181">
          <cell r="G181" t="str">
            <v xml:space="preserve">42004-European Investment Bank </v>
          </cell>
          <cell r="I181" t="str">
            <v>41050-Flood prevention/control</v>
          </cell>
        </row>
        <row r="182">
          <cell r="G182" t="str">
            <v>43000-International Monetary Fund (IMF)</v>
          </cell>
          <cell r="I182" t="str">
            <v>41081-Environmental education/training</v>
          </cell>
        </row>
        <row r="183">
          <cell r="G183" t="str">
            <v>43006-Catastrophe Containment and Relief Trust</v>
          </cell>
          <cell r="I183" t="str">
            <v>41082-Environmental research</v>
          </cell>
        </row>
        <row r="184">
          <cell r="G184" t="str">
            <v>43005-International Monetary Fund - Post-Catastrophe Debt Relief Trust</v>
          </cell>
          <cell r="I184" t="str">
            <v>-Other Multisector</v>
          </cell>
        </row>
        <row r="185">
          <cell r="G185" t="str">
            <v xml:space="preserve">43002-International Monetary Fund - Poverty Reduction and Growth - Heavily Indebted Poor Countries Debt Relief Initiative Trust Fund [includes HIPC, Extended Credit Facility (ECF), and ECF-HIPC sub-accounts] </v>
          </cell>
          <cell r="I185" t="str">
            <v>43010-Multisector aid</v>
          </cell>
        </row>
        <row r="186">
          <cell r="G186" t="str">
            <v>43004-International Monetary Fund - Poverty Reduction and Growth - Multilateral Debt Relief Initiative Trust</v>
          </cell>
          <cell r="I186" t="str">
            <v>43030-Urban development and management</v>
          </cell>
        </row>
        <row r="187">
          <cell r="G187" t="str">
            <v xml:space="preserve">43001-International Monetary Fund - Poverty Reduction and Growth Trust </v>
          </cell>
          <cell r="I187" t="str">
            <v>43040-Rural development</v>
          </cell>
        </row>
        <row r="188">
          <cell r="G188" t="str">
            <v>43003-International Monetary Fund - Subsidization of Emergency Post Conflict Assistance/Emergency Assistance for Natural Disasters for PRGT-eligible members</v>
          </cell>
          <cell r="I188" t="str">
            <v>43050-Non-agricultural alternative development</v>
          </cell>
        </row>
        <row r="189">
          <cell r="G189" t="str">
            <v>44000-World Bank Group (WB)</v>
          </cell>
          <cell r="I189" t="str">
            <v>43081-Multisector education/training</v>
          </cell>
        </row>
        <row r="190">
          <cell r="G190" t="str">
            <v>44006-Advance Market Commitments</v>
          </cell>
          <cell r="I190" t="str">
            <v>43082-Research/scientific institutions</v>
          </cell>
        </row>
        <row r="191">
          <cell r="G191" t="str">
            <v xml:space="preserve">44001-International Bank for Reconstruction and Development </v>
          </cell>
          <cell r="I191" t="str">
            <v>51010-General budget support-related aid</v>
          </cell>
        </row>
        <row r="192">
          <cell r="G192" t="str">
            <v xml:space="preserve">44002-International Development Association </v>
          </cell>
          <cell r="I192" t="str">
            <v>52010-Food aid/Food security programmes</v>
          </cell>
        </row>
        <row r="193">
          <cell r="G193" t="str">
            <v xml:space="preserve">44003-International Development Association - Heavily Indebted Poor Countries Debt Initiative Trust Fund </v>
          </cell>
          <cell r="I193" t="str">
            <v>53030-Import support (capital goods)</v>
          </cell>
        </row>
        <row r="194">
          <cell r="G194" t="str">
            <v>44007-International Development Association - Multilateral Debt Relief Initiative</v>
          </cell>
          <cell r="I194" t="str">
            <v>53040-Import support (commodities)</v>
          </cell>
        </row>
        <row r="195">
          <cell r="G195" t="str">
            <v xml:space="preserve">44004-International Finance Corporation </v>
          </cell>
          <cell r="I195" t="str">
            <v>60010-Action relating to debt</v>
          </cell>
        </row>
        <row r="196">
          <cell r="G196" t="str">
            <v xml:space="preserve">44005-Multilateral Investment Guarantee Agency </v>
          </cell>
          <cell r="I196" t="str">
            <v>60020-Debt forgiveness</v>
          </cell>
        </row>
        <row r="197">
          <cell r="G197" t="str">
            <v>45000-World Trade Organisation</v>
          </cell>
          <cell r="I197" t="str">
            <v>60030-Relief of multilateral debt</v>
          </cell>
        </row>
        <row r="198">
          <cell r="G198" t="str">
            <v>45002-World Trade Organisation - Advisory Centre on WTO Law</v>
          </cell>
          <cell r="I198" t="str">
            <v>60040-Rescheduling and refinancing</v>
          </cell>
        </row>
        <row r="199">
          <cell r="G199" t="str">
            <v xml:space="preserve">45003-World Trade Organisation - Doha Development Agenda Global Trust Fund </v>
          </cell>
          <cell r="I199" t="str">
            <v>60061-Debt for development swap</v>
          </cell>
        </row>
        <row r="200">
          <cell r="G200" t="str">
            <v xml:space="preserve">45001-World Trade Organisation - International Trade Centre </v>
          </cell>
          <cell r="I200" t="str">
            <v>60062-Other debt swap</v>
          </cell>
        </row>
        <row r="201">
          <cell r="G201" t="str">
            <v>46000-Regional Development Bank</v>
          </cell>
          <cell r="I201" t="str">
            <v>60063-Debt buy-back</v>
          </cell>
        </row>
        <row r="202">
          <cell r="G202" t="str">
            <v>46002-African Development Bank</v>
          </cell>
          <cell r="I202" t="str">
            <v xml:space="preserve">72010-Material relief assistance and services </v>
          </cell>
        </row>
        <row r="203">
          <cell r="G203" t="str">
            <v xml:space="preserve">46003-African Development Fund </v>
          </cell>
          <cell r="I203" t="str">
            <v>72040-Emergency food aid</v>
          </cell>
        </row>
        <row r="204">
          <cell r="G204" t="str">
            <v>46022-African Export Import Bank</v>
          </cell>
          <cell r="I204" t="str">
            <v>72050-Relief co-ordination; protection and support services</v>
          </cell>
        </row>
        <row r="205">
          <cell r="G205" t="str">
            <v xml:space="preserve">46008-Andean Development Corporation </v>
          </cell>
          <cell r="I205" t="str">
            <v>73010-Reconstruction relief and rehabilitation</v>
          </cell>
        </row>
        <row r="206">
          <cell r="G206" t="str">
            <v>46004-Asian Development Bank</v>
          </cell>
          <cell r="I206" t="str">
            <v>74010-Disaster prevention and preparedness</v>
          </cell>
        </row>
        <row r="207">
          <cell r="G207" t="str">
            <v xml:space="preserve">46005-Asian Development Fund </v>
          </cell>
          <cell r="I207" t="str">
            <v>91010-Administrative costs (non-sector allocable)</v>
          </cell>
        </row>
        <row r="208">
          <cell r="G208" t="str">
            <v>46026-Asian Infrastructure Investment Bank</v>
          </cell>
          <cell r="I208" t="str">
            <v>93010-Refugees in donor countries (non-sector allocable)</v>
          </cell>
        </row>
        <row r="209">
          <cell r="G209" t="str">
            <v>46006-Black Sea Trade and Development Bank</v>
          </cell>
          <cell r="I209" t="str">
            <v>99810-Sectors not specified</v>
          </cell>
        </row>
        <row r="210">
          <cell r="G210" t="str">
            <v xml:space="preserve">46009-Caribbean Development Bank </v>
          </cell>
          <cell r="I210" t="str">
            <v>99820-Promotion of development awareness (non-sector allocable)</v>
          </cell>
        </row>
        <row r="211">
          <cell r="G211" t="str">
            <v>46020-Central African States Development Bank</v>
          </cell>
        </row>
        <row r="212">
          <cell r="G212" t="str">
            <v xml:space="preserve">46007-Central American Bank for Economic Integration </v>
          </cell>
        </row>
        <row r="213">
          <cell r="G213" t="str">
            <v>46024-Council of Europe Development Bank</v>
          </cell>
        </row>
        <row r="214">
          <cell r="G214" t="str">
            <v>46023-Eastern and Southern African Trade and Development Bank</v>
          </cell>
        </row>
        <row r="215">
          <cell r="G215" t="str">
            <v>46015-European Bank for Reconstruction and Development</v>
          </cell>
        </row>
        <row r="216">
          <cell r="G216" t="str">
            <v>46018-European Bank for Reconstruction and Development - Early Transition Countries Fund</v>
          </cell>
        </row>
        <row r="217">
          <cell r="G217" t="str">
            <v>46017-European Bank for Reconstruction and Development – technical co-operation and special funds (all EBRD countries of operations)</v>
          </cell>
        </row>
        <row r="218">
          <cell r="G218" t="str">
            <v>46016-European Bank for Reconstruction and Development – technical co-operation and special funds (ODA-eligible countries only)</v>
          </cell>
        </row>
        <row r="219">
          <cell r="G219" t="str">
            <v>46019-European Bank for Reconstruction and Development - Western Balkans Joint Trust Fund</v>
          </cell>
        </row>
        <row r="220">
          <cell r="G220" t="str">
            <v xml:space="preserve">46013-Inter-American Development Bank, Fund for Special Operations </v>
          </cell>
        </row>
        <row r="221">
          <cell r="G221" t="str">
            <v xml:space="preserve">46012-Inter-American Development Bank, Inter-American Investment Corporation and Multilateral Investment Fund </v>
          </cell>
        </row>
        <row r="222">
          <cell r="G222" t="str">
            <v>46025-Islamic Development Bank</v>
          </cell>
        </row>
        <row r="223">
          <cell r="G223" t="str">
            <v>46021-West African Development Bank</v>
          </cell>
        </row>
        <row r="224">
          <cell r="G224" t="str">
            <v>47000-Other multilateral institution</v>
          </cell>
        </row>
        <row r="225">
          <cell r="G225" t="str">
            <v>47111-Adaptation Fund</v>
          </cell>
        </row>
        <row r="226">
          <cell r="G226" t="str">
            <v xml:space="preserve">47009-African and Malagasy Council for Higher Education </v>
          </cell>
        </row>
        <row r="227">
          <cell r="G227" t="str">
            <v xml:space="preserve">47001-African Capacity Building Foundation </v>
          </cell>
        </row>
        <row r="228">
          <cell r="G228" t="str">
            <v>47137-African Risk Capacity Group</v>
          </cell>
        </row>
        <row r="229">
          <cell r="G229" t="str">
            <v>47141-African Tax Administration Forum</v>
          </cell>
        </row>
        <row r="230">
          <cell r="G230" t="str">
            <v xml:space="preserve">47005-African Union (excluding peacekeeping facilities) </v>
          </cell>
        </row>
        <row r="231">
          <cell r="G231" t="str">
            <v xml:space="preserve">21002-Agency for International Trade Information and Co-operation </v>
          </cell>
        </row>
        <row r="232">
          <cell r="G232" t="str">
            <v xml:space="preserve">47002-Asian Productivity Organisation </v>
          </cell>
        </row>
        <row r="233">
          <cell r="G233" t="str">
            <v>47109-Asia-Pacific Economic Cooperation Support Fund (except contributions tied to counter-terrorism activities)</v>
          </cell>
        </row>
        <row r="234">
          <cell r="G234" t="str">
            <v>47068-Asia-Pacific Fishery Commission</v>
          </cell>
        </row>
        <row r="235">
          <cell r="G235" t="str">
            <v xml:space="preserve">47003-Association of South East Asian Nations: Economic Co-operation </v>
          </cell>
        </row>
        <row r="236">
          <cell r="G236" t="str">
            <v xml:space="preserve">47011-Caribbean Community Secretariat </v>
          </cell>
        </row>
        <row r="237">
          <cell r="G237" t="str">
            <v xml:space="preserve">47012-Caribbean Epidemiology Centre </v>
          </cell>
        </row>
        <row r="238">
          <cell r="G238" t="str">
            <v>47145-Center of Excellence in Finance</v>
          </cell>
        </row>
        <row r="239">
          <cell r="G239" t="str">
            <v>47112-Central European Initiative - Special Fund for Climate and Environmental Protection</v>
          </cell>
        </row>
        <row r="240">
          <cell r="G240" t="str">
            <v>47015-CGIAR Fund</v>
          </cell>
        </row>
        <row r="241">
          <cell r="G241" t="str">
            <v>47134-Clean Technology Fund</v>
          </cell>
        </row>
        <row r="242">
          <cell r="G242" t="str">
            <v>47027-Colombo Plan</v>
          </cell>
        </row>
        <row r="243">
          <cell r="G243" t="str">
            <v xml:space="preserve">47105-Common Fund for Commodities </v>
          </cell>
        </row>
        <row r="244">
          <cell r="G244" t="str">
            <v xml:space="preserve">47013-Commonwealth Foundation </v>
          </cell>
        </row>
        <row r="245">
          <cell r="G245" t="str">
            <v xml:space="preserve">47025-Commonwealth of Learning </v>
          </cell>
        </row>
        <row r="246">
          <cell r="G246" t="str">
            <v>47132-Commonwealth Secretariat (ODA-eligible contributions only)</v>
          </cell>
        </row>
        <row r="247">
          <cell r="G247" t="str">
            <v xml:space="preserve">47026-Community of Portuguese Speaking Countries </v>
          </cell>
        </row>
        <row r="248">
          <cell r="G248" t="str">
            <v>47022-Convention on International Trade in Endangered Species of Wild Flora and Fauna</v>
          </cell>
        </row>
        <row r="249">
          <cell r="G249" t="str">
            <v>47138-Council of Europe</v>
          </cell>
        </row>
        <row r="250">
          <cell r="G250" t="str">
            <v xml:space="preserve">47037-Eastern-Regional Organisation of Public Administration </v>
          </cell>
        </row>
        <row r="251">
          <cell r="G251" t="str">
            <v xml:space="preserve">47113-Economic and Monetary Community of Central Africa </v>
          </cell>
        </row>
        <row r="252">
          <cell r="G252" t="str">
            <v xml:space="preserve">47034-Economic Community of West African States </v>
          </cell>
        </row>
        <row r="253">
          <cell r="G253" t="str">
            <v xml:space="preserve">47036-European and Mediterranean Plant Protection Organisation </v>
          </cell>
        </row>
        <row r="254">
          <cell r="G254" t="str">
            <v xml:space="preserve">47400-European Space Agency (ESA) programme “Space in support of International Development Aid” </v>
          </cell>
        </row>
        <row r="255">
          <cell r="G255" t="str">
            <v xml:space="preserve">47504-Forest Carbon Partnership Facility </v>
          </cell>
        </row>
        <row r="256">
          <cell r="G256" t="str">
            <v xml:space="preserve">47040-Forum Fisheries Agency </v>
          </cell>
        </row>
        <row r="257">
          <cell r="G257" t="str">
            <v>47106-Geneva Centre for the Democratic Control of Armed Forces</v>
          </cell>
        </row>
        <row r="258">
          <cell r="G258" t="str">
            <v xml:space="preserve">47123-Geneva International Centre for Humanitarian Demining </v>
          </cell>
        </row>
        <row r="259">
          <cell r="G259" t="str">
            <v>47503-Global Agriculture and Food Security Program</v>
          </cell>
        </row>
        <row r="260">
          <cell r="G260" t="str">
            <v xml:space="preserve">47122-Global Alliance for Vaccines and Immunization </v>
          </cell>
        </row>
        <row r="261">
          <cell r="G261" t="str">
            <v>47143-Global Community Engagement and Resilience Fund</v>
          </cell>
        </row>
        <row r="262">
          <cell r="G262" t="str">
            <v>47129-Global Environment Facility - Least Developed Countries Fund</v>
          </cell>
        </row>
        <row r="263">
          <cell r="G263" t="str">
            <v>47130-Global Environment Facility - Special Climate Change Fund</v>
          </cell>
        </row>
        <row r="264">
          <cell r="G264" t="str">
            <v>47044-Global Environment Facility Trust Fund</v>
          </cell>
        </row>
        <row r="265">
          <cell r="G265" t="str">
            <v>47502-Global Fund for Disaster Risk Reduction</v>
          </cell>
        </row>
        <row r="266">
          <cell r="G266" t="str">
            <v xml:space="preserve">47045-Global Fund to Fight AIDS, Tuberculosis and Malaria </v>
          </cell>
        </row>
        <row r="267">
          <cell r="G267" t="str">
            <v>47136-Global Green Growth Institute</v>
          </cell>
        </row>
        <row r="268">
          <cell r="G268" t="str">
            <v>47501-Global Partnership for Education</v>
          </cell>
        </row>
        <row r="269">
          <cell r="G269" t="str">
            <v>41317-Green Climate Fund</v>
          </cell>
        </row>
        <row r="270">
          <cell r="G270" t="str">
            <v>47116-Integrated Framework for Trade-Related Technical Assistance to Least Developed Countries</v>
          </cell>
        </row>
        <row r="271">
          <cell r="G271" t="str">
            <v xml:space="preserve">47061-Inter-American Institute for Co-operation on Agriculture </v>
          </cell>
        </row>
        <row r="272">
          <cell r="G272" t="str">
            <v xml:space="preserve">47065-Intergovernmental Oceanographic Commission </v>
          </cell>
        </row>
        <row r="273">
          <cell r="G273" t="str">
            <v xml:space="preserve">47067-Intergovernmental Panel on Climate Change </v>
          </cell>
        </row>
        <row r="274">
          <cell r="G274" t="str">
            <v xml:space="preserve">47019-International Centre for Advanced Mediterranean Agronomic Studies </v>
          </cell>
        </row>
        <row r="275">
          <cell r="G275" t="str">
            <v xml:space="preserve">47050-International Cotton Advisory Committee </v>
          </cell>
        </row>
        <row r="276">
          <cell r="G276" t="str">
            <v xml:space="preserve">47059-International Development Law Organisation </v>
          </cell>
        </row>
        <row r="277">
          <cell r="G277" t="str">
            <v>30010-International drug purchase facility</v>
          </cell>
        </row>
        <row r="278">
          <cell r="G278" t="str">
            <v>47107-International Finance Facility for Immunisation</v>
          </cell>
        </row>
        <row r="279">
          <cell r="G279" t="str">
            <v xml:space="preserve">47058-International Institute for Democracy and Electoral Assistance </v>
          </cell>
        </row>
        <row r="280">
          <cell r="G280" t="str">
            <v xml:space="preserve">47064-International Network for Bamboo and Rattan </v>
          </cell>
        </row>
        <row r="281">
          <cell r="G281" t="str">
            <v xml:space="preserve">47066-International Organisation for Migration </v>
          </cell>
        </row>
        <row r="282">
          <cell r="G282" t="str">
            <v>47046-International Organisation of the Francophonie</v>
          </cell>
        </row>
        <row r="283">
          <cell r="G283" t="str">
            <v>47144-International Renewable Energy Agency</v>
          </cell>
        </row>
        <row r="284">
          <cell r="G284" t="str">
            <v xml:space="preserve">47073-International Tropical Timber Organisation </v>
          </cell>
        </row>
        <row r="285">
          <cell r="G285" t="str">
            <v xml:space="preserve">47074-International Vaccine Institute </v>
          </cell>
        </row>
        <row r="286">
          <cell r="G286" t="str">
            <v xml:space="preserve">47076-Justice Studies Centre of the Americas </v>
          </cell>
        </row>
        <row r="287">
          <cell r="G287" t="str">
            <v>47127-Latin-American Energy Organisation</v>
          </cell>
        </row>
        <row r="288">
          <cell r="G288" t="str">
            <v xml:space="preserve">47077-Mekong River Commission </v>
          </cell>
        </row>
        <row r="289">
          <cell r="G289" t="str">
            <v xml:space="preserve">47078-Multilateral Fund for the Implementation of the Montreal Protocol </v>
          </cell>
        </row>
        <row r="290">
          <cell r="G290" t="str">
            <v>47117-New Partnership for Africa's Development</v>
          </cell>
        </row>
        <row r="291">
          <cell r="G291" t="str">
            <v>47128-Nordic Development Fund</v>
          </cell>
        </row>
        <row r="292">
          <cell r="G292" t="str">
            <v xml:space="preserve">47081-OECD Development Centre </v>
          </cell>
        </row>
        <row r="293">
          <cell r="G293" t="str">
            <v>47142-OPEC Fund for International Development</v>
          </cell>
        </row>
        <row r="294">
          <cell r="G294" t="str">
            <v xml:space="preserve">47080-Organisation for Economic Co-operation and Development (Contributions to special funds for Technical Co-operation Activities Only) </v>
          </cell>
        </row>
        <row r="295">
          <cell r="G295" t="str">
            <v xml:space="preserve">47079-Organisation of American States </v>
          </cell>
        </row>
        <row r="296">
          <cell r="G296" t="str">
            <v xml:space="preserve">47082-Organisation of Eastern Caribbean States </v>
          </cell>
        </row>
        <row r="297">
          <cell r="G297" t="str">
            <v>47140-Organisation of Ibero-American States for Education, Science and Culture</v>
          </cell>
        </row>
        <row r="298">
          <cell r="G298" t="str">
            <v>47110-Organisation of the Black Sea Economic Cooperation</v>
          </cell>
        </row>
        <row r="299">
          <cell r="G299" t="str">
            <v>47131-Organization for Security and Co-operation in Europe</v>
          </cell>
        </row>
        <row r="300">
          <cell r="G300" t="str">
            <v xml:space="preserve">47087-Pacific Islands Forum Secretariat </v>
          </cell>
        </row>
        <row r="301">
          <cell r="G301" t="str">
            <v xml:space="preserve">47097-Pacific Regional Environment Programme </v>
          </cell>
        </row>
        <row r="302">
          <cell r="G302" t="str">
            <v xml:space="preserve">47083-Pan-American Health Organisation </v>
          </cell>
        </row>
        <row r="303">
          <cell r="G303" t="str">
            <v xml:space="preserve">47084-Pan-American Institute of Geography and History </v>
          </cell>
        </row>
        <row r="304">
          <cell r="G304" t="str">
            <v xml:space="preserve">47086-Private Infrastructure Development Group </v>
          </cell>
        </row>
        <row r="305">
          <cell r="G305" t="str">
            <v>47118-Regional Organisation for the Strengthening of Supreme Audit Institutions of Francophone Sub-Saharan Countries</v>
          </cell>
        </row>
        <row r="306">
          <cell r="G306" t="str">
            <v>47119-Sahara and Sahel Observatory</v>
          </cell>
        </row>
        <row r="307">
          <cell r="G307" t="str">
            <v xml:space="preserve">47029-Sahel and West Africa Club </v>
          </cell>
        </row>
        <row r="308">
          <cell r="G308" t="str">
            <v xml:space="preserve">47096-Secretariat of the Pacific Community </v>
          </cell>
        </row>
        <row r="309">
          <cell r="G309" t="str">
            <v xml:space="preserve">47120-South Asian Association for Regional Cooperation </v>
          </cell>
        </row>
        <row r="310">
          <cell r="G310" t="str">
            <v xml:space="preserve">47092-South East Asian Fisheries Development Centre </v>
          </cell>
        </row>
        <row r="311">
          <cell r="G311" t="str">
            <v xml:space="preserve">47093-South East Asian Ministers of Education </v>
          </cell>
        </row>
        <row r="312">
          <cell r="G312" t="str">
            <v xml:space="preserve">47095-South Pacific Board for Educational Assessment </v>
          </cell>
        </row>
        <row r="313">
          <cell r="G313" t="str">
            <v xml:space="preserve">47089-Southern African Development Community </v>
          </cell>
        </row>
        <row r="314">
          <cell r="G314" t="str">
            <v>47135-Strategic Climate Fund</v>
          </cell>
        </row>
        <row r="315">
          <cell r="G315" t="str">
            <v>47121-United Cities and Local Governments of Africa</v>
          </cell>
        </row>
        <row r="316">
          <cell r="G316" t="str">
            <v xml:space="preserve">47098-Unrepresented Nations and Peoples’ Organisation </v>
          </cell>
        </row>
        <row r="317">
          <cell r="G317" t="str">
            <v xml:space="preserve">47100-West African Monetary Union </v>
          </cell>
        </row>
        <row r="318">
          <cell r="G318" t="str">
            <v>47139-World Customs Organization Customs Co-operation Fund</v>
          </cell>
        </row>
        <row r="319">
          <cell r="G319" t="str">
            <v>51000-University, college or other teaching institution, research institute or think‑tank</v>
          </cell>
        </row>
        <row r="320">
          <cell r="G320" t="str">
            <v>47101-Africa Rice Centre</v>
          </cell>
        </row>
        <row r="321">
          <cell r="G321" t="str">
            <v>47069-Bioversity International</v>
          </cell>
        </row>
        <row r="322">
          <cell r="G322" t="str">
            <v xml:space="preserve">47018-Centre for International Forestry Research </v>
          </cell>
        </row>
        <row r="323">
          <cell r="G323" t="str">
            <v xml:space="preserve">21004-Council for the Development of Economic and Social Research in Africa </v>
          </cell>
        </row>
        <row r="324">
          <cell r="G324" t="str">
            <v xml:space="preserve">47041-Food and Fertilizer Technology Centre </v>
          </cell>
        </row>
        <row r="325">
          <cell r="G325" t="str">
            <v xml:space="preserve">21009-Forum for Agricultural Research in Africa </v>
          </cell>
        </row>
        <row r="326">
          <cell r="G326" t="str">
            <v xml:space="preserve">47047-International African Institute </v>
          </cell>
        </row>
        <row r="327">
          <cell r="G327" t="str">
            <v xml:space="preserve">47051-International Centre for Agricultural Research in Dry Areas </v>
          </cell>
        </row>
        <row r="328">
          <cell r="G328" t="str">
            <v xml:space="preserve">47055-International Centre for Development Oriented Research in Agriculture </v>
          </cell>
        </row>
        <row r="329">
          <cell r="G329" t="str">
            <v>47053-International Centre for Diarrhoeal Disease Research, Bangladesh</v>
          </cell>
        </row>
        <row r="330">
          <cell r="G330" t="str">
            <v xml:space="preserve">47017-International Centre for Tropical Agriculture </v>
          </cell>
        </row>
        <row r="331">
          <cell r="G331" t="str">
            <v xml:space="preserve">47054-International Centre of Insect Physiology and Ecology </v>
          </cell>
        </row>
        <row r="332">
          <cell r="G332" t="str">
            <v xml:space="preserve">47057-International Crop Research for Semi-Arid Tropics </v>
          </cell>
        </row>
        <row r="333">
          <cell r="G333" t="str">
            <v>51001-International Food Policy Research Institute</v>
          </cell>
        </row>
        <row r="334">
          <cell r="G334" t="str">
            <v xml:space="preserve">21021-International Institute for Environment and Development </v>
          </cell>
        </row>
        <row r="335">
          <cell r="G335" t="str">
            <v>21039-International Institute for Sustainable Development</v>
          </cell>
        </row>
        <row r="336">
          <cell r="G336" t="str">
            <v xml:space="preserve">47062-International Institute of Tropical Agriculture </v>
          </cell>
        </row>
        <row r="337">
          <cell r="G337" t="str">
            <v xml:space="preserve">47063-International Livestock Research Institute </v>
          </cell>
        </row>
        <row r="338">
          <cell r="G338" t="str">
            <v xml:space="preserve">47020-International Maize and Wheat Improvement Centre </v>
          </cell>
        </row>
        <row r="339">
          <cell r="G339" t="str">
            <v xml:space="preserve">47021-International Potato Centre </v>
          </cell>
        </row>
        <row r="340">
          <cell r="G340" t="str">
            <v xml:space="preserve">47070-International Rice Research Institute </v>
          </cell>
        </row>
        <row r="341">
          <cell r="G341" t="str">
            <v xml:space="preserve">47071-International Seed Testing Association </v>
          </cell>
        </row>
        <row r="342">
          <cell r="G342" t="str">
            <v xml:space="preserve">47075-International Water Management Institute </v>
          </cell>
        </row>
        <row r="343">
          <cell r="G343" t="str">
            <v xml:space="preserve">47099-University of the South Pacific </v>
          </cell>
        </row>
        <row r="344">
          <cell r="G344" t="str">
            <v>47056-World AgroForestry Centre</v>
          </cell>
        </row>
        <row r="345">
          <cell r="G345" t="str">
            <v xml:space="preserve">47103-World Maritime University </v>
          </cell>
        </row>
        <row r="346">
          <cell r="G346" t="str">
            <v>47008-World Vegetable Centre</v>
          </cell>
        </row>
        <row r="347">
          <cell r="G347" t="str">
            <v>47104-WorldFish Centre</v>
          </cell>
        </row>
        <row r="348">
          <cell r="G348" t="str">
            <v>60000-Private sector institution</v>
          </cell>
        </row>
        <row r="349">
          <cell r="G349" t="str">
            <v>61000-Private sector in provider country</v>
          </cell>
        </row>
        <row r="350">
          <cell r="G350" t="str">
            <v>61001-Banks (deposit taking corporations)</v>
          </cell>
        </row>
        <row r="351">
          <cell r="G351" t="str">
            <v>61003-Investment funds and other collective investment institutions</v>
          </cell>
        </row>
        <row r="352">
          <cell r="G352" t="str">
            <v>61004-Holding companies, trusts and Special Purpose Vehicles</v>
          </cell>
        </row>
        <row r="353">
          <cell r="G353" t="str">
            <v>61005-Insurance Corporations</v>
          </cell>
        </row>
        <row r="354">
          <cell r="G354" t="str">
            <v>61006-Pension Funds</v>
          </cell>
        </row>
        <row r="355">
          <cell r="G355" t="str">
            <v>61007-Other financial corporations</v>
          </cell>
        </row>
        <row r="356">
          <cell r="G356" t="str">
            <v>61008-Exporters</v>
          </cell>
        </row>
        <row r="357">
          <cell r="G357" t="str">
            <v>61009-Other non-financial corporations</v>
          </cell>
        </row>
        <row r="358">
          <cell r="G358" t="str">
            <v>61010-Retail investors</v>
          </cell>
        </row>
        <row r="359">
          <cell r="G359" t="str">
            <v>62000-Private sector in recipient country</v>
          </cell>
        </row>
        <row r="360">
          <cell r="G360" t="str">
            <v>62001-Banks (deposit taking corporations except Micro Finance Institutions)</v>
          </cell>
        </row>
        <row r="361">
          <cell r="G361" t="str">
            <v>62002-Micro Finance Institutions (deposit and non-deposit)</v>
          </cell>
        </row>
        <row r="362">
          <cell r="G362" t="str">
            <v>62003-Investment funds and other collective investment institutions</v>
          </cell>
        </row>
        <row r="363">
          <cell r="G363" t="str">
            <v>62004-Holding companies, trusts and Special Purpose Vehicles</v>
          </cell>
        </row>
        <row r="364">
          <cell r="G364" t="str">
            <v>62005-Insurance Corporations</v>
          </cell>
        </row>
        <row r="365">
          <cell r="G365" t="str">
            <v>62006-Pension Funds</v>
          </cell>
        </row>
        <row r="366">
          <cell r="G366" t="str">
            <v>62007-Other financial corporations</v>
          </cell>
        </row>
        <row r="367">
          <cell r="G367" t="str">
            <v>62008-Importers/Exporters</v>
          </cell>
        </row>
        <row r="368">
          <cell r="G368" t="str">
            <v>62009-Other non-financial corporations</v>
          </cell>
        </row>
        <row r="369">
          <cell r="G369" t="str">
            <v>62010-Retail investors</v>
          </cell>
        </row>
        <row r="370">
          <cell r="G370" t="str">
            <v>63000-Private sector in third country</v>
          </cell>
        </row>
        <row r="371">
          <cell r="G371" t="str">
            <v>63001-Banks (deposit taking corporations except Micro Finance Institutions)</v>
          </cell>
        </row>
        <row r="372">
          <cell r="G372" t="str">
            <v>63002-Micro Finance Institutions (deposit and non-deposit)</v>
          </cell>
        </row>
        <row r="373">
          <cell r="G373" t="str">
            <v>63003-Investment funds and other collective investment institutions</v>
          </cell>
        </row>
        <row r="374">
          <cell r="G374" t="str">
            <v>63004-Holding companies, trusts and Special Purpose Vehicles</v>
          </cell>
        </row>
        <row r="375">
          <cell r="G375" t="str">
            <v>63005-Insurance Corporations</v>
          </cell>
        </row>
        <row r="376">
          <cell r="G376" t="str">
            <v>63006-Pension Funds</v>
          </cell>
        </row>
        <row r="377">
          <cell r="G377" t="str">
            <v>63007-Other financial corporations</v>
          </cell>
        </row>
        <row r="378">
          <cell r="G378" t="str">
            <v>63008-Exporters</v>
          </cell>
        </row>
        <row r="379">
          <cell r="G379" t="str">
            <v>63009-Other non-financial corporations</v>
          </cell>
        </row>
        <row r="380">
          <cell r="G380" t="str">
            <v>63010-Retail investors</v>
          </cell>
        </row>
        <row r="381">
          <cell r="G381" t="str">
            <v>90000-Other</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nčno poročilo"/>
      <sheetName val="Zbirni računi"/>
      <sheetName val="Seznam kod"/>
      <sheetName val="Data"/>
    </sheetNames>
    <sheetDataSet>
      <sheetData sheetId="0"/>
      <sheetData sheetId="1"/>
      <sheetData sheetId="2"/>
      <sheetData sheetId="3">
        <row r="2">
          <cell r="G2" t="str">
            <v>10000 - PUBLIC SECTOR INSTITUTIONS</v>
          </cell>
          <cell r="H2" t="str">
            <v>Afghanistan, 625</v>
          </cell>
          <cell r="I2" t="str">
            <v>11110 - Education policy and administrative management</v>
          </cell>
          <cell r="J2" t="str">
            <v>A01 - General budget support</v>
          </cell>
          <cell r="K2" t="str">
            <v>0 - ne vpliva</v>
          </cell>
        </row>
        <row r="3">
          <cell r="G3" t="str">
            <v>11000 - Donor Government</v>
          </cell>
          <cell r="H3" t="str">
            <v>Africa, regional, 298</v>
          </cell>
          <cell r="I3" t="str">
            <v>11120 - Education facilities and training</v>
          </cell>
          <cell r="J3" t="str">
            <v>A02 - Sector budget support</v>
          </cell>
          <cell r="K3" t="str">
            <v>1 - močno vpliva</v>
          </cell>
        </row>
        <row r="4">
          <cell r="G4" t="str">
            <v>11001 - Central Government</v>
          </cell>
          <cell r="H4" t="str">
            <v>Albania, 71</v>
          </cell>
          <cell r="I4" t="str">
            <v>11130 - Teacher training</v>
          </cell>
          <cell r="J4" t="str">
            <v>B01 - Core support to NGOs, other private bodies, PPPs and research institutes</v>
          </cell>
          <cell r="K4" t="str">
            <v>2 - je poglavitni namen dejavnosti</v>
          </cell>
        </row>
        <row r="5">
          <cell r="G5" t="str">
            <v>11002 - Local Government</v>
          </cell>
          <cell r="H5" t="str">
            <v>Algeria, 130</v>
          </cell>
          <cell r="I5" t="str">
            <v>11182 - Educational research</v>
          </cell>
          <cell r="J5" t="str">
            <v>B02 - Core contributions to multilateral institutions</v>
          </cell>
        </row>
        <row r="6">
          <cell r="G6" t="str">
            <v>11003 - Public corporations</v>
          </cell>
          <cell r="H6" t="str">
            <v>America, regional, 498</v>
          </cell>
          <cell r="I6" t="str">
            <v>11220 - Primary education</v>
          </cell>
          <cell r="J6" t="str">
            <v>B03 - Contributions to specific-purpose programmes and funds managed by implementing partners</v>
          </cell>
        </row>
        <row r="7">
          <cell r="G7" t="str">
            <v>11004 - Other public entities in donor country</v>
          </cell>
          <cell r="H7" t="str">
            <v>Angola, 225</v>
          </cell>
          <cell r="I7" t="str">
            <v>11230 - Basic life skills for youth and adults</v>
          </cell>
          <cell r="J7" t="str">
            <v>B04 - Basket funds/pooled funding</v>
          </cell>
        </row>
        <row r="8">
          <cell r="G8" t="str">
            <v>12000 - Recipient Government</v>
          </cell>
          <cell r="H8" t="str">
            <v>Antigua and Barbuda, 377</v>
          </cell>
          <cell r="I8" t="str">
            <v>11240 - Early childhood education</v>
          </cell>
          <cell r="J8" t="str">
            <v>C01 - Project-type interventions</v>
          </cell>
        </row>
        <row r="9">
          <cell r="G9" t="str">
            <v>12001 - Central Government</v>
          </cell>
          <cell r="H9" t="str">
            <v>Argentina, 425</v>
          </cell>
          <cell r="I9" t="str">
            <v>11250 - School feeding</v>
          </cell>
          <cell r="J9" t="str">
            <v>D01 - Donor country personnel</v>
          </cell>
        </row>
        <row r="10">
          <cell r="G10" t="str">
            <v>12002 - Local Government</v>
          </cell>
          <cell r="H10" t="str">
            <v>Armenia, 610</v>
          </cell>
          <cell r="I10" t="str">
            <v>11320 - Secondary education</v>
          </cell>
          <cell r="J10" t="str">
            <v>D02 - Other technical assistance</v>
          </cell>
        </row>
        <row r="11">
          <cell r="G11" t="str">
            <v>12003 - Public corporations</v>
          </cell>
          <cell r="H11" t="str">
            <v>Asia, regional, 798</v>
          </cell>
          <cell r="I11" t="str">
            <v>11330 - Vocational training</v>
          </cell>
          <cell r="J11" t="str">
            <v>E01 - Scholarships/training in donor country</v>
          </cell>
        </row>
        <row r="12">
          <cell r="G12" t="str">
            <v>12004 - Other public entities in recipient country</v>
          </cell>
          <cell r="H12" t="str">
            <v>Azerbaijan, 611</v>
          </cell>
          <cell r="I12" t="str">
            <v>11420 - Higher education</v>
          </cell>
          <cell r="J12" t="str">
            <v>E02 - Imputed student costs</v>
          </cell>
        </row>
        <row r="13">
          <cell r="G13" t="str">
            <v>13000 - Third Country Government (Delegated co-operation)</v>
          </cell>
          <cell r="H13" t="str">
            <v>Bangladesh, 666</v>
          </cell>
          <cell r="I13" t="str">
            <v>11430 - Advanced technical and managerial training</v>
          </cell>
          <cell r="J13" t="str">
            <v>F01 - Debt relief</v>
          </cell>
        </row>
        <row r="14">
          <cell r="G14" t="str">
            <v xml:space="preserve">20000 - NON-GOVERNMENTAL ORGANISATIONS (NGOs) AND CIVIL SOCIETY </v>
          </cell>
          <cell r="H14" t="str">
            <v>Belarus, 86</v>
          </cell>
          <cell r="I14" t="str">
            <v>12110 - Health policy and administrative management</v>
          </cell>
          <cell r="J14" t="str">
            <v>G01 - Administrative costs not included elsewhere</v>
          </cell>
        </row>
        <row r="15">
          <cell r="G15" t="str">
            <v>21000 - INTERNATIONAL NGO</v>
          </cell>
          <cell r="H15" t="str">
            <v>Belize, 352</v>
          </cell>
          <cell r="I15" t="str">
            <v>12181 - Medical education/training</v>
          </cell>
          <cell r="J15" t="str">
            <v>H01 - Development awareness</v>
          </cell>
        </row>
        <row r="16">
          <cell r="G16" t="str">
            <v xml:space="preserve">21001 - Association of Geoscientists for International Development </v>
          </cell>
          <cell r="H16" t="str">
            <v>Benin, 236</v>
          </cell>
          <cell r="I16" t="str">
            <v>12182 - Medical research</v>
          </cell>
          <cell r="J16" t="str">
            <v>H02 - Refugees/asylum seekers in donor countries</v>
          </cell>
        </row>
        <row r="17">
          <cell r="G17" t="str">
            <v xml:space="preserve">21005 - Consumer Unity and Trust Society International </v>
          </cell>
          <cell r="H17" t="str">
            <v>Bhutan, 630</v>
          </cell>
          <cell r="I17" t="str">
            <v>12191 - Medical services</v>
          </cell>
          <cell r="J17" t="str">
            <v>H03 - Asylum-seekers ultimately accepted</v>
          </cell>
        </row>
        <row r="18">
          <cell r="G18" t="str">
            <v xml:space="preserve">21007 - Environmental Liaison Centre International </v>
          </cell>
          <cell r="H18" t="str">
            <v>Bolivia, 428</v>
          </cell>
          <cell r="I18" t="str">
            <v>12220 - Basic health care</v>
          </cell>
          <cell r="J18" t="str">
            <v>H04 - Asylum-seekers ultimately rejected</v>
          </cell>
        </row>
        <row r="19">
          <cell r="G19" t="str">
            <v xml:space="preserve">21011 - Global Campaign for Education </v>
          </cell>
          <cell r="H19" t="str">
            <v>Bosnia and Herzegovina, 64</v>
          </cell>
          <cell r="I19" t="str">
            <v>12230 - Basic health infrastructure</v>
          </cell>
          <cell r="J19" t="str">
            <v>H05 - Recognised refugees</v>
          </cell>
        </row>
        <row r="20">
          <cell r="G20" t="str">
            <v xml:space="preserve">21013 - Health Action International </v>
          </cell>
          <cell r="H20" t="str">
            <v>Botswana, 227</v>
          </cell>
          <cell r="I20" t="str">
            <v>12240 - Basic nutrition</v>
          </cell>
        </row>
        <row r="21">
          <cell r="G21" t="str">
            <v xml:space="preserve">21016 - International Committee of the Red Cross </v>
          </cell>
          <cell r="H21" t="str">
            <v>Brazil, 431</v>
          </cell>
          <cell r="I21" t="str">
            <v>12250 - Infectious disease control</v>
          </cell>
        </row>
        <row r="22">
          <cell r="G22" t="str">
            <v xml:space="preserve">21018 - International Federation of Red Cross and Red Crescent Societies </v>
          </cell>
          <cell r="H22" t="str">
            <v>Burkina Faso, 287</v>
          </cell>
          <cell r="I22" t="str">
            <v>12261 - Health education</v>
          </cell>
        </row>
        <row r="23">
          <cell r="G23" t="str">
            <v xml:space="preserve">21020 - International HIV/AIDS Alliance </v>
          </cell>
          <cell r="H23" t="str">
            <v>Burundi, 228</v>
          </cell>
          <cell r="I23" t="str">
            <v>12262 - Malaria control</v>
          </cell>
        </row>
        <row r="24">
          <cell r="G24" t="str">
            <v xml:space="preserve">21022 - International Network for Alternative Financial Institutions </v>
          </cell>
          <cell r="H24" t="str">
            <v>Cabo Verde, 230</v>
          </cell>
          <cell r="I24" t="str">
            <v>12263 - Tuberculosis control</v>
          </cell>
        </row>
        <row r="25">
          <cell r="G25" t="str">
            <v xml:space="preserve">21023 - International Planned Parenthood Federation </v>
          </cell>
          <cell r="H25" t="str">
            <v>Cambodia, 728</v>
          </cell>
          <cell r="I25" t="str">
            <v>12281 - Health personnel development</v>
          </cell>
        </row>
        <row r="26">
          <cell r="G26" t="str">
            <v xml:space="preserve">21024 - Inter Press Service, International Association </v>
          </cell>
          <cell r="H26" t="str">
            <v>Cameroon, 229</v>
          </cell>
          <cell r="I26" t="str">
            <v>12310 - NCDs control, general</v>
          </cell>
        </row>
        <row r="27">
          <cell r="G27" t="str">
            <v>21029 - Doctors Without Borders</v>
          </cell>
          <cell r="H27" t="str">
            <v>Central African Republic, 231</v>
          </cell>
          <cell r="I27" t="str">
            <v>12320 - Tobacco use control</v>
          </cell>
        </row>
        <row r="28">
          <cell r="G28" t="str">
            <v xml:space="preserve">21031 - PANOS Institute </v>
          </cell>
          <cell r="H28" t="str">
            <v>Central Asia, regional, 619</v>
          </cell>
          <cell r="I28" t="str">
            <v>12330 - Control of harmful use of alcohol and drugs</v>
          </cell>
        </row>
        <row r="29">
          <cell r="G29" t="str">
            <v xml:space="preserve">21032 - Population Services International </v>
          </cell>
          <cell r="H29" t="str">
            <v>Chad, 232</v>
          </cell>
          <cell r="I29" t="str">
            <v>12340 - Promotion of mental health and well-being </v>
          </cell>
        </row>
        <row r="30">
          <cell r="A30" t="str">
            <v>1. poročilo</v>
          </cell>
          <cell r="G30" t="str">
            <v xml:space="preserve">21034 - International Union Against Tuberculosis and Lung Disease </v>
          </cell>
          <cell r="H30" t="str">
            <v>China (People's Republic of), 730</v>
          </cell>
          <cell r="I30" t="str">
            <v>12350 - Other prevention and treatment of NCDs</v>
          </cell>
        </row>
        <row r="31">
          <cell r="A31" t="str">
            <v>2. poročilo</v>
          </cell>
          <cell r="G31" t="str">
            <v xml:space="preserve">21036 - World University Service </v>
          </cell>
          <cell r="H31" t="str">
            <v>Colombia, 437</v>
          </cell>
          <cell r="I31" t="str">
            <v>12382 - Research for prevention and control of NCDs</v>
          </cell>
        </row>
        <row r="32">
          <cell r="A32" t="str">
            <v>3. poročilo</v>
          </cell>
          <cell r="G32" t="str">
            <v>21038 - International Alert</v>
          </cell>
          <cell r="H32" t="str">
            <v>Comoros, 233</v>
          </cell>
          <cell r="I32" t="str">
            <v>13010 - Population policy and administrative management</v>
          </cell>
        </row>
        <row r="33">
          <cell r="A33" t="str">
            <v>4. poročilo</v>
          </cell>
          <cell r="G33" t="str">
            <v>21041 - Society for International Development</v>
          </cell>
          <cell r="H33" t="str">
            <v>Congo, 234</v>
          </cell>
          <cell r="I33" t="str">
            <v>13020 - Reproductive health care</v>
          </cell>
        </row>
        <row r="34">
          <cell r="A34" t="str">
            <v>5. poročilo</v>
          </cell>
          <cell r="G34" t="str">
            <v>21042 - International Peacebuilding Alliance</v>
          </cell>
          <cell r="H34" t="str">
            <v>Cook Islands, 831</v>
          </cell>
          <cell r="I34" t="str">
            <v>13030 - Family planning</v>
          </cell>
        </row>
        <row r="35">
          <cell r="A35" t="str">
            <v>6. poročilo</v>
          </cell>
          <cell r="G35" t="str">
            <v>21044 - International Council for the Control of Iodine Deficiency Disorders</v>
          </cell>
          <cell r="H35" t="str">
            <v>Costa Rica, 336</v>
          </cell>
          <cell r="I35" t="str">
            <v>13040 - STD control including HIV/AIDS</v>
          </cell>
        </row>
        <row r="36">
          <cell r="A36" t="str">
            <v>7. poročilo</v>
          </cell>
          <cell r="G36" t="str">
            <v xml:space="preserve">21045 - African Medical and Research Foundation </v>
          </cell>
          <cell r="H36" t="str">
            <v>Côte d'Ivoire, 247</v>
          </cell>
          <cell r="I36" t="str">
            <v>13081 - Personnel development for population and reproductive health</v>
          </cell>
        </row>
        <row r="37">
          <cell r="A37" t="str">
            <v>8. poročilo</v>
          </cell>
          <cell r="G37" t="str">
            <v xml:space="preserve">21046 - Agency for Cooperation and Research in Development </v>
          </cell>
          <cell r="H37" t="str">
            <v>Cuba, 338</v>
          </cell>
          <cell r="I37" t="str">
            <v>14010 - Water sector policy and administrative management</v>
          </cell>
        </row>
        <row r="38">
          <cell r="A38" t="str">
            <v>9. poročilo</v>
          </cell>
          <cell r="G38" t="str">
            <v>21053 - IPAS-Protecting Women’s Health, Advancing Women’s Reproductive Rights</v>
          </cell>
          <cell r="H38" t="str">
            <v>Democratic People's Republic of Korea, 740</v>
          </cell>
          <cell r="I38" t="str">
            <v>14015 - Water resources conservation (including data collection)</v>
          </cell>
        </row>
        <row r="39">
          <cell r="A39" t="str">
            <v>KONČNO</v>
          </cell>
          <cell r="G39" t="str">
            <v>21054 - Life and Peace Institute</v>
          </cell>
          <cell r="H39" t="str">
            <v>Democratic Republic of the Congo, 235</v>
          </cell>
          <cell r="I39" t="str">
            <v>14020 - Water supply and sanitation - large systems</v>
          </cell>
        </row>
        <row r="40">
          <cell r="G40" t="str">
            <v>21057 - International Centre for Transitional Justice</v>
          </cell>
          <cell r="H40" t="str">
            <v>Developing countries, unspecified, 998</v>
          </cell>
          <cell r="I40" t="str">
            <v>14021 - Water supply - large systems</v>
          </cell>
        </row>
        <row r="41">
          <cell r="G41" t="str">
            <v>21061 - International Rehabilitation Council for Torture Victims</v>
          </cell>
          <cell r="H41" t="str">
            <v>Djibouti, 274</v>
          </cell>
          <cell r="I41" t="str">
            <v>14022 - Sanitation - large systems</v>
          </cell>
        </row>
        <row r="42">
          <cell r="G42" t="str">
            <v>21062 - The Nature Conservancy</v>
          </cell>
          <cell r="H42" t="str">
            <v>Dominica, 378</v>
          </cell>
          <cell r="I42" t="str">
            <v>14030 - Basic drinking water supply and basic sanitation</v>
          </cell>
        </row>
        <row r="43">
          <cell r="G43" t="str">
            <v>21063 - Conservation International</v>
          </cell>
          <cell r="H43" t="str">
            <v>Dominican Republic, 340</v>
          </cell>
          <cell r="I43" t="str">
            <v>14031 - Basic drinking water supply</v>
          </cell>
        </row>
        <row r="44">
          <cell r="G44" t="str">
            <v>21501 - OXFAM International</v>
          </cell>
          <cell r="H44" t="str">
            <v>Ecuador, 440</v>
          </cell>
          <cell r="I44" t="str">
            <v>14032 - Basic sanitation</v>
          </cell>
        </row>
        <row r="45">
          <cell r="G45" t="str">
            <v>21502 - World Vision</v>
          </cell>
          <cell r="H45" t="str">
            <v>Egypt, 142</v>
          </cell>
          <cell r="I45" t="str">
            <v>14040 - River basins development</v>
          </cell>
        </row>
        <row r="46">
          <cell r="G46" t="str">
            <v>21503 - Family Health International 360</v>
          </cell>
          <cell r="H46" t="str">
            <v>El Salvador, 342</v>
          </cell>
          <cell r="I46" t="str">
            <v>14050 - Waste management/disposal</v>
          </cell>
        </row>
        <row r="47">
          <cell r="G47" t="str">
            <v>21504 - International Relief and Development</v>
          </cell>
          <cell r="H47" t="str">
            <v>Equatorial Guinea, 245</v>
          </cell>
          <cell r="I47" t="str">
            <v>14081 - Education and training in water supply and sanitation</v>
          </cell>
        </row>
        <row r="48">
          <cell r="G48" t="str">
            <v>21505 - Save the Children</v>
          </cell>
          <cell r="H48" t="str">
            <v>Eritrea, 271</v>
          </cell>
          <cell r="I48" t="str">
            <v>15110 - Public sector policy and administrative management</v>
          </cell>
        </row>
        <row r="49">
          <cell r="G49" t="str">
            <v>21506 - International Rescue Committee</v>
          </cell>
          <cell r="H49" t="str">
            <v>Eswatini, 280</v>
          </cell>
          <cell r="I49" t="str">
            <v>15111 - Public finance management (PFM)</v>
          </cell>
        </row>
        <row r="50">
          <cell r="G50" t="str">
            <v>21507 - Pact World</v>
          </cell>
          <cell r="H50" t="str">
            <v>Ethiopia, 238</v>
          </cell>
          <cell r="I50" t="str">
            <v>15112 - Decentralisation and support to subnational government</v>
          </cell>
        </row>
        <row r="51">
          <cell r="G51" t="str">
            <v xml:space="preserve">47035 - Environmental Development Action in the Third World </v>
          </cell>
          <cell r="H51" t="str">
            <v>Europe, regional, 89</v>
          </cell>
          <cell r="I51" t="str">
            <v>15113 - Anti-corruption organisations and institutions</v>
          </cell>
        </row>
        <row r="52">
          <cell r="G52" t="str">
            <v xml:space="preserve">21006 - Development Gateway Foundation </v>
          </cell>
          <cell r="H52" t="str">
            <v>Far East Asia, regional, 789</v>
          </cell>
          <cell r="I52" t="str">
            <v>15114 - Domestic revenue mobilisation</v>
          </cell>
        </row>
        <row r="53">
          <cell r="G53" t="str">
            <v xml:space="preserve">21008 - Eurostep </v>
          </cell>
          <cell r="H53" t="str">
            <v>Fiji, 832</v>
          </cell>
          <cell r="I53" t="str">
            <v>15125 - Public Procurement</v>
          </cell>
        </row>
        <row r="54">
          <cell r="G54" t="str">
            <v xml:space="preserve">21014 - Human Rights Information and Documentation Systems </v>
          </cell>
          <cell r="H54" t="str">
            <v>Gabon, 239</v>
          </cell>
          <cell r="I54" t="str">
            <v>15130 - Legal and judicial development</v>
          </cell>
        </row>
        <row r="55">
          <cell r="G55" t="str">
            <v xml:space="preserve">21015 - International Catholic Rural Association </v>
          </cell>
          <cell r="H55" t="str">
            <v>Gambia, 240</v>
          </cell>
          <cell r="I55" t="str">
            <v>15142 - Macroeconomic policy</v>
          </cell>
        </row>
        <row r="56">
          <cell r="G56" t="str">
            <v xml:space="preserve">21019 - International Federation of Settlements and Neighbourhood Centres </v>
          </cell>
          <cell r="H56" t="str">
            <v>Georgia, 612</v>
          </cell>
          <cell r="I56" t="str">
            <v>15150 - Democratic participation and civil society</v>
          </cell>
        </row>
        <row r="57">
          <cell r="G57" t="str">
            <v xml:space="preserve">21025 - International Seismological Centre </v>
          </cell>
          <cell r="H57" t="str">
            <v>Ghana, 241</v>
          </cell>
          <cell r="I57" t="str">
            <v>15151 - Elections</v>
          </cell>
        </row>
        <row r="58">
          <cell r="G58" t="str">
            <v xml:space="preserve">21026 - International Service for Human Rights </v>
          </cell>
          <cell r="H58" t="str">
            <v>Grenada, 381</v>
          </cell>
          <cell r="I58" t="str">
            <v>15152 - Legislatures and political parties</v>
          </cell>
        </row>
        <row r="59">
          <cell r="G59" t="str">
            <v xml:space="preserve">21027 - ITF Enhancing Human Security </v>
          </cell>
          <cell r="H59" t="str">
            <v>Guatemala, 347</v>
          </cell>
          <cell r="I59" t="str">
            <v>15153 - Media and free flow of information</v>
          </cell>
        </row>
        <row r="60">
          <cell r="G60" t="str">
            <v xml:space="preserve">21033 - Transparency International </v>
          </cell>
          <cell r="H60" t="str">
            <v>Guinea, 243</v>
          </cell>
          <cell r="I60" t="str">
            <v>15160 - Human rights</v>
          </cell>
        </row>
        <row r="61">
          <cell r="G61" t="str">
            <v xml:space="preserve">21035 - World Organisation Against Torture </v>
          </cell>
          <cell r="H61" t="str">
            <v>Guinea-Bissau, 244</v>
          </cell>
          <cell r="I61" t="str">
            <v>15170 - Women's equality organisations and institutions</v>
          </cell>
        </row>
        <row r="62">
          <cell r="G62" t="str">
            <v>21037 - Women's World Banking</v>
          </cell>
          <cell r="H62" t="str">
            <v>Guyana, 446</v>
          </cell>
          <cell r="I62" t="str">
            <v>15180 - Ending violence against women and girls</v>
          </cell>
        </row>
        <row r="63">
          <cell r="G63" t="str">
            <v>21040 - International Women's Tribune Centre</v>
          </cell>
          <cell r="H63" t="str">
            <v>Haiti, 349</v>
          </cell>
          <cell r="I63" t="str">
            <v>15190 - Facilitation of orderly, safe, regular and responsible migration and mobility</v>
          </cell>
        </row>
        <row r="64">
          <cell r="G64" t="str">
            <v>21047 - AgriCord</v>
          </cell>
          <cell r="H64" t="str">
            <v>Honduras, 351</v>
          </cell>
          <cell r="I64" t="str">
            <v>15210 - Security system management and reform</v>
          </cell>
        </row>
        <row r="65">
          <cell r="G65" t="str">
            <v xml:space="preserve">21049 - European Centre for Development Policy Management </v>
          </cell>
          <cell r="H65" t="str">
            <v>India, 645</v>
          </cell>
          <cell r="I65" t="str">
            <v>15220 - Civilian peace-building, conflict prevention and resolution</v>
          </cell>
        </row>
        <row r="66">
          <cell r="G66" t="str">
            <v>21050 - Geneva Call</v>
          </cell>
          <cell r="H66" t="str">
            <v>Indonesia, 738</v>
          </cell>
          <cell r="I66" t="str">
            <v>15230 - Participation in international peacekeeping operations</v>
          </cell>
        </row>
        <row r="67">
          <cell r="G67" t="str">
            <v>21058 - International Crisis Group</v>
          </cell>
          <cell r="H67" t="str">
            <v>Iran, 540</v>
          </cell>
          <cell r="I67" t="str">
            <v>15240 - Reintegration and SALW control</v>
          </cell>
        </row>
        <row r="68">
          <cell r="G68" t="str">
            <v>21060 - Association for the Prevention of Torture</v>
          </cell>
          <cell r="H68" t="str">
            <v>Iraq, 543</v>
          </cell>
          <cell r="I68" t="str">
            <v>15250 - Removal of land mines and explosive remnants of war</v>
          </cell>
        </row>
        <row r="69">
          <cell r="G69" t="str">
            <v>22000 - Donor country-based NGO</v>
          </cell>
          <cell r="H69" t="str">
            <v>Jamaica, 354</v>
          </cell>
          <cell r="I69" t="str">
            <v>15261 - Child soldiers (prevention and demobilisation)</v>
          </cell>
        </row>
        <row r="70">
          <cell r="G70" t="str">
            <v>22501 - OXFAM - provider country office</v>
          </cell>
          <cell r="H70" t="str">
            <v>Jordan, 549</v>
          </cell>
          <cell r="I70" t="str">
            <v>16010 - Social Protection</v>
          </cell>
        </row>
        <row r="71">
          <cell r="G71" t="str">
            <v>22502 - Save the Children - donor country office</v>
          </cell>
          <cell r="H71" t="str">
            <v>Kazakhstan, 613</v>
          </cell>
          <cell r="I71" t="str">
            <v>16020 - Employment creation</v>
          </cell>
        </row>
        <row r="72">
          <cell r="G72" t="str">
            <v xml:space="preserve">47042 - Foundation for International Training </v>
          </cell>
          <cell r="H72" t="str">
            <v>Kenya, 248</v>
          </cell>
          <cell r="I72" t="str">
            <v>16030 - Housing policy and administrative management</v>
          </cell>
        </row>
        <row r="73">
          <cell r="G73" t="str">
            <v xml:space="preserve">21003 - Latin American Council for Social Sciences </v>
          </cell>
          <cell r="H73" t="str">
            <v>Kiribati, 836</v>
          </cell>
          <cell r="I73" t="str">
            <v>16040 - Low-cost housing</v>
          </cell>
        </row>
        <row r="74">
          <cell r="G74" t="str">
            <v xml:space="preserve">21010 - Forum for African Women Educationalists </v>
          </cell>
          <cell r="H74" t="str">
            <v>Kosovo, 57</v>
          </cell>
          <cell r="I74" t="str">
            <v>16050 - Multisector aid for basic social services</v>
          </cell>
        </row>
        <row r="75">
          <cell r="G75" t="str">
            <v>21028 - International University Exchange Fund - IUEF Stip. in Africa and Latin America</v>
          </cell>
          <cell r="H75" t="str">
            <v>Kyrgyzstan, 614</v>
          </cell>
          <cell r="I75" t="str">
            <v>16061 - Culture and recreation</v>
          </cell>
        </row>
        <row r="76">
          <cell r="G76" t="str">
            <v>21030 - Pan African Institute for Development</v>
          </cell>
          <cell r="H76" t="str">
            <v>Lao People's Democratic Republic, 745</v>
          </cell>
          <cell r="I76" t="str">
            <v>16062 - Statistical capacity building</v>
          </cell>
        </row>
        <row r="77">
          <cell r="G77" t="str">
            <v>21048 - Association of African Universities</v>
          </cell>
          <cell r="H77" t="str">
            <v>Lebanon, 555</v>
          </cell>
          <cell r="I77" t="str">
            <v>16063 - Narcotics control</v>
          </cell>
        </row>
        <row r="78">
          <cell r="G78" t="str">
            <v>21051 - Institut Supérieur Panafricaine d’Economie Coopérative</v>
          </cell>
          <cell r="H78" t="str">
            <v>Lesotho, 249</v>
          </cell>
          <cell r="I78" t="str">
            <v>16064 - Social mitigation of HIV/AIDS</v>
          </cell>
        </row>
        <row r="79">
          <cell r="G79" t="str">
            <v>21055 - Regional AIDS Training Network</v>
          </cell>
          <cell r="H79" t="str">
            <v>Liberia, 251</v>
          </cell>
          <cell r="I79" t="str">
            <v>16070 - Labour Rights</v>
          </cell>
        </row>
        <row r="80">
          <cell r="G80" t="str">
            <v>21059 - Africa Solidarity Fund</v>
          </cell>
          <cell r="H80" t="str">
            <v>Libya, 133</v>
          </cell>
          <cell r="I80" t="str">
            <v>16080 - Social Dialogue</v>
          </cell>
        </row>
        <row r="81">
          <cell r="G81" t="str">
            <v xml:space="preserve">23000 - Developing country-based NGO </v>
          </cell>
          <cell r="H81" t="str">
            <v>Madagascar, 252</v>
          </cell>
          <cell r="I81" t="str">
            <v>21010 - Transport policy and administrative management</v>
          </cell>
        </row>
        <row r="82">
          <cell r="G82" t="str">
            <v>23501 - National Red Cross and Red Crescent Societies</v>
          </cell>
          <cell r="H82" t="str">
            <v>Malawi, 253</v>
          </cell>
          <cell r="I82" t="str">
            <v>21020 - Road transport</v>
          </cell>
        </row>
        <row r="83">
          <cell r="G83" t="str">
            <v>30000 - PUBLIC-PRIVATE PARTNERSHIPS (PPPs) and NETWORKS</v>
          </cell>
          <cell r="H83" t="str">
            <v>Malaysia, 751</v>
          </cell>
          <cell r="I83" t="str">
            <v>21030 - Rail transport</v>
          </cell>
        </row>
        <row r="84">
          <cell r="G84" t="str">
            <v>21056 - Renewable Energy and Energy Efficiency Partnership</v>
          </cell>
          <cell r="H84" t="str">
            <v>Maldives, 655</v>
          </cell>
          <cell r="I84" t="str">
            <v>21040 - Water transport</v>
          </cell>
        </row>
        <row r="85">
          <cell r="G85" t="str">
            <v xml:space="preserve">30001 - Global Alliance for Improved Nutrition </v>
          </cell>
          <cell r="H85" t="str">
            <v>Mali, 255</v>
          </cell>
          <cell r="I85" t="str">
            <v>21050 - Air transport</v>
          </cell>
        </row>
        <row r="86">
          <cell r="G86" t="str">
            <v xml:space="preserve">30003 - Global e-Schools and Communities Initiative </v>
          </cell>
          <cell r="H86" t="str">
            <v>Marshall Islands, 859</v>
          </cell>
          <cell r="I86" t="str">
            <v>21061 - Storage</v>
          </cell>
        </row>
        <row r="87">
          <cell r="G87" t="str">
            <v xml:space="preserve">30004 - Global Water Partnership </v>
          </cell>
          <cell r="H87" t="str">
            <v>Mauritania, 256</v>
          </cell>
          <cell r="I87" t="str">
            <v>21081 - Education and training in transport and storage</v>
          </cell>
        </row>
        <row r="88">
          <cell r="G88" t="str">
            <v xml:space="preserve">30005 - International AIDS Vaccine Initiative </v>
          </cell>
          <cell r="H88" t="str">
            <v>Mauritius, 257</v>
          </cell>
          <cell r="I88" t="str">
            <v>22010 - Communications policy and administrative management</v>
          </cell>
        </row>
        <row r="89">
          <cell r="G89" t="str">
            <v xml:space="preserve">30006 - International Partnership on Microbicides </v>
          </cell>
          <cell r="H89" t="str">
            <v>Mexico, 358</v>
          </cell>
          <cell r="I89" t="str">
            <v>22020 - Telecommunications</v>
          </cell>
        </row>
        <row r="90">
          <cell r="G90" t="str">
            <v>30007 - Global Alliance for ICT and Development</v>
          </cell>
          <cell r="H90" t="str">
            <v>Micronesia, 860</v>
          </cell>
          <cell r="I90" t="str">
            <v>22030 - Radio/television/print media</v>
          </cell>
        </row>
        <row r="91">
          <cell r="G91" t="str">
            <v>30008 - Cities Alliance</v>
          </cell>
          <cell r="H91" t="str">
            <v>Middle East, regional, 589</v>
          </cell>
          <cell r="I91" t="str">
            <v>22040 - Information and communication technology (ICT)</v>
          </cell>
        </row>
        <row r="92">
          <cell r="G92" t="str">
            <v>30009 - Small Arms Survey</v>
          </cell>
          <cell r="H92" t="str">
            <v>Moldova, 93</v>
          </cell>
          <cell r="I92" t="str">
            <v>23110 - Energy policy and administrative management</v>
          </cell>
        </row>
        <row r="93">
          <cell r="G93" t="str">
            <v>30011 - International Union for the Conservation of Nature</v>
          </cell>
          <cell r="H93" t="str">
            <v>Mongolia, 753</v>
          </cell>
          <cell r="I93" t="str">
            <v>23181 - Energy education/training</v>
          </cell>
        </row>
        <row r="94">
          <cell r="G94" t="str">
            <v>30012 - Global Climate Partnership Fund</v>
          </cell>
          <cell r="H94" t="str">
            <v>Montenegro, 65</v>
          </cell>
          <cell r="I94" t="str">
            <v>23182 - Energy research</v>
          </cell>
        </row>
        <row r="95">
          <cell r="G95" t="str">
            <v>30013 - Microfinance Enhancement Facility</v>
          </cell>
          <cell r="H95" t="str">
            <v>Montserrat, 385</v>
          </cell>
          <cell r="I95" t="str">
            <v>23183 - Energy conservation and demand-side efficiency</v>
          </cell>
        </row>
        <row r="96">
          <cell r="G96" t="str">
            <v>30014 - Regional Micro, Small and Medium Enterprise Investment Fund for Sub-Saharan Africa</v>
          </cell>
          <cell r="H96" t="str">
            <v>Morocco, 136</v>
          </cell>
          <cell r="I96" t="str">
            <v>23210 - Energy generation, renewable sources - multiple technologies</v>
          </cell>
        </row>
        <row r="97">
          <cell r="G97" t="str">
            <v>30015 - Global Energy Efficiency and Renewable Energy Fund</v>
          </cell>
          <cell r="H97" t="str">
            <v>Mozambique, 259</v>
          </cell>
          <cell r="I97" t="str">
            <v>23220 - Hydro-electric power plants</v>
          </cell>
        </row>
        <row r="98">
          <cell r="G98" t="str">
            <v>30016 - European Fund for Southeast Europe</v>
          </cell>
          <cell r="H98" t="str">
            <v>Myanmar, 635</v>
          </cell>
          <cell r="I98" t="str">
            <v>23230 - Solar energy</v>
          </cell>
        </row>
        <row r="99">
          <cell r="G99" t="str">
            <v>30017 - SANAD Fund for Micro, Small and Medium Enterprises</v>
          </cell>
          <cell r="H99" t="str">
            <v>Namibia, 275</v>
          </cell>
          <cell r="I99" t="str">
            <v>23240 - Wind energy</v>
          </cell>
        </row>
        <row r="100">
          <cell r="G100" t="str">
            <v>31000 - Public-Private Partnership (PPP)</v>
          </cell>
          <cell r="H100" t="str">
            <v>Nauru, 845</v>
          </cell>
          <cell r="I100" t="str">
            <v>23250 - Marine energy</v>
          </cell>
        </row>
        <row r="101">
          <cell r="G101" t="str">
            <v>31006 - Coalition for Epidemic Preparedness Innovations</v>
          </cell>
          <cell r="H101" t="str">
            <v>Nepal, 660</v>
          </cell>
          <cell r="I101" t="str">
            <v>23260 - Geothermal energy</v>
          </cell>
        </row>
        <row r="102">
          <cell r="G102" t="str">
            <v xml:space="preserve">47043 - Global Crop Diversity Trust </v>
          </cell>
          <cell r="H102" t="str">
            <v>Nicaragua, 364</v>
          </cell>
          <cell r="I102" t="str">
            <v>23270 - Biofuel-fired power plants</v>
          </cell>
        </row>
        <row r="103">
          <cell r="G103" t="str">
            <v xml:space="preserve">21017 - International Centre for Trade and Sustainable Development </v>
          </cell>
          <cell r="H103" t="str">
            <v>Niger, 260</v>
          </cell>
          <cell r="I103" t="str">
            <v>23310 - Energy generation, non-renewable sources, unspecified</v>
          </cell>
        </row>
        <row r="104">
          <cell r="G104" t="str">
            <v>21043 - European Parliamentarians for Africa</v>
          </cell>
          <cell r="H104" t="str">
            <v>Nigeria, 261</v>
          </cell>
          <cell r="I104" t="str">
            <v>23320 - Coal-fired electric power plants</v>
          </cell>
        </row>
        <row r="105">
          <cell r="G105" t="str">
            <v>31001 - Global Development Network</v>
          </cell>
          <cell r="H105" t="str">
            <v>Niue, 856</v>
          </cell>
          <cell r="I105" t="str">
            <v>23330 - Oil-fired electric power plants</v>
          </cell>
        </row>
        <row r="106">
          <cell r="G106" t="str">
            <v>31002 - Global Knowledge Partnership</v>
          </cell>
          <cell r="H106" t="str">
            <v>North &amp; Central America, regional, 389</v>
          </cell>
          <cell r="I106" t="str">
            <v>23340 - Natural gas-fired electric power plants</v>
          </cell>
        </row>
        <row r="107">
          <cell r="G107" t="str">
            <v>31003 - International Land Coalition</v>
          </cell>
          <cell r="H107" t="str">
            <v>North Macedonia, 66</v>
          </cell>
          <cell r="I107" t="str">
            <v>23350 - Fossil fuel electric power plants with carbon capture and storage (CCS)</v>
          </cell>
        </row>
        <row r="108">
          <cell r="G108" t="str">
            <v>31004 - Extractive Industries Transparency Initiative International Secretariat</v>
          </cell>
          <cell r="H108" t="str">
            <v>North of Sahara, regional, 189</v>
          </cell>
          <cell r="I108" t="str">
            <v>23360 - Non-renewable waste-fired electric power plants</v>
          </cell>
        </row>
        <row r="109">
          <cell r="G109" t="str">
            <v>31005 - Parliamentary Network on the World Bank</v>
          </cell>
          <cell r="H109" t="str">
            <v>Oceania, regional, 889</v>
          </cell>
          <cell r="I109" t="str">
            <v>23410 - Hybrid energy electric power plants</v>
          </cell>
        </row>
        <row r="110">
          <cell r="G110" t="str">
            <v>32000 - Network</v>
          </cell>
          <cell r="H110" t="str">
            <v>Pakistan, 665</v>
          </cell>
          <cell r="I110" t="str">
            <v>23510 - Nuclear energy electric power plants</v>
          </cell>
        </row>
        <row r="111">
          <cell r="G111" t="str">
            <v xml:space="preserve">47010 - Commonwealth Agency for Public Administration and Management </v>
          </cell>
          <cell r="H111" t="str">
            <v>Palau, 861</v>
          </cell>
          <cell r="I111" t="str">
            <v>23610 - Heat plants</v>
          </cell>
        </row>
        <row r="112">
          <cell r="G112" t="str">
            <v xml:space="preserve">47028 - Commonwealth Partnership for Technical Management </v>
          </cell>
          <cell r="H112" t="str">
            <v>Panama, 366</v>
          </cell>
          <cell r="I112" t="str">
            <v>23620 - District heating and cooling</v>
          </cell>
        </row>
        <row r="113">
          <cell r="G113" t="str">
            <v>40000 - MULTILATERAL ORGANISATIONS</v>
          </cell>
          <cell r="H113" t="str">
            <v>Papua New Guinea, 862</v>
          </cell>
          <cell r="I113" t="str">
            <v>23630 - Electric power transmission and distribution</v>
          </cell>
        </row>
        <row r="114">
          <cell r="G114" t="str">
            <v>41000 - United Nations agency, fund or commission (UN)</v>
          </cell>
          <cell r="H114" t="str">
            <v>Paraguay, 451</v>
          </cell>
          <cell r="I114" t="str">
            <v>23640 - Gas distribution</v>
          </cell>
        </row>
        <row r="115">
          <cell r="G115" t="str">
            <v xml:space="preserve">41101 - Convention to Combat Desertification </v>
          </cell>
          <cell r="H115" t="str">
            <v>Peru, 454</v>
          </cell>
          <cell r="I115" t="str">
            <v>24010 - Financial policy and administrative management</v>
          </cell>
        </row>
        <row r="116">
          <cell r="G116" t="str">
            <v xml:space="preserve">41102 - Desert Locust Control Organisation for Eastern Africa </v>
          </cell>
          <cell r="H116" t="str">
            <v>Philippines, 755</v>
          </cell>
          <cell r="I116" t="str">
            <v>24020 - Monetary institutions</v>
          </cell>
        </row>
        <row r="117">
          <cell r="G117" t="str">
            <v xml:space="preserve">41103 - Economic Commission for Africa </v>
          </cell>
          <cell r="H117" t="str">
            <v>Rwanda, 266</v>
          </cell>
          <cell r="I117" t="str">
            <v>24030 - Formal sector financial intermediaries</v>
          </cell>
        </row>
        <row r="118">
          <cell r="G118" t="str">
            <v>41104 - Economic Commission for Latin America and the Caribbean</v>
          </cell>
          <cell r="H118" t="str">
            <v>Saint Helena, 276</v>
          </cell>
          <cell r="I118" t="str">
            <v>24040 - Informal/semi-formal financial intermediaries</v>
          </cell>
        </row>
        <row r="119">
          <cell r="G119" t="str">
            <v>41105 - Economic and Social Commission for Western Asia</v>
          </cell>
          <cell r="H119" t="str">
            <v>Saint Lucia, 383</v>
          </cell>
          <cell r="I119" t="str">
            <v>24050 - Remittance facilitation, promotion and optimisation</v>
          </cell>
        </row>
        <row r="120">
          <cell r="G120" t="str">
            <v xml:space="preserve">41106 - Economic and Social Commission for Asia and the Pacific </v>
          </cell>
          <cell r="H120" t="str">
            <v>Saint Vincent and the Grenadines, 384</v>
          </cell>
          <cell r="I120" t="str">
            <v>24081 - Education/training in banking and financial services</v>
          </cell>
        </row>
        <row r="121">
          <cell r="G121" t="str">
            <v>41107 - International Atomic Energy Agency (Contributions to Technical Cooperation Fund Only)</v>
          </cell>
          <cell r="H121" t="str">
            <v>Samoa, 880</v>
          </cell>
          <cell r="I121" t="str">
            <v>25010 - Business Policy and Administration</v>
          </cell>
        </row>
        <row r="122">
          <cell r="G122" t="str">
            <v xml:space="preserve">41108 - International Fund for Agricultural Development </v>
          </cell>
          <cell r="H122" t="str">
            <v>Sao Tome and Principe, 268</v>
          </cell>
          <cell r="I122" t="str">
            <v>25020 - Privatisation</v>
          </cell>
        </row>
        <row r="123">
          <cell r="G123" t="str">
            <v xml:space="preserve">41110 - Joint United Nations Programme on HIV/AIDS </v>
          </cell>
          <cell r="H123" t="str">
            <v>Senegal, 269</v>
          </cell>
          <cell r="I123" t="str">
            <v>25030 - Business development services</v>
          </cell>
        </row>
        <row r="124">
          <cell r="G124" t="str">
            <v xml:space="preserve">41111 - United Nations Capital Development Fund </v>
          </cell>
          <cell r="H124" t="str">
            <v>Serbia, 63</v>
          </cell>
          <cell r="I124" t="str">
            <v>25040 - Responsible Business Conduct</v>
          </cell>
        </row>
        <row r="125">
          <cell r="G125" t="str">
            <v xml:space="preserve">41112 - United Nations Conference on Trade and Development </v>
          </cell>
          <cell r="H125" t="str">
            <v>Sierra Leone, 272</v>
          </cell>
          <cell r="I125" t="str">
            <v>31110 - Agricultural policy and administrative management</v>
          </cell>
        </row>
        <row r="126">
          <cell r="G126" t="str">
            <v xml:space="preserve">41114 - United Nations Development Programme </v>
          </cell>
          <cell r="H126" t="str">
            <v>Solomon Islands, 866</v>
          </cell>
          <cell r="I126" t="str">
            <v>31120 - Agricultural development</v>
          </cell>
        </row>
        <row r="127">
          <cell r="G127" t="str">
            <v xml:space="preserve">41116 - United Nations Environment Programme </v>
          </cell>
          <cell r="H127" t="str">
            <v>Somalia, 273</v>
          </cell>
          <cell r="I127" t="str">
            <v>31130 - Agricultural land resources</v>
          </cell>
        </row>
        <row r="128">
          <cell r="G128" t="str">
            <v xml:space="preserve">41119 - United Nations Population Fund </v>
          </cell>
          <cell r="H128" t="str">
            <v>South &amp; Central Asia, regional, 689</v>
          </cell>
          <cell r="I128" t="str">
            <v>31140 - Agricultural water resources</v>
          </cell>
        </row>
        <row r="129">
          <cell r="G129" t="str">
            <v xml:space="preserve">41120 - United Nations Human Settlement Programme </v>
          </cell>
          <cell r="H129" t="str">
            <v>South Africa, 218</v>
          </cell>
          <cell r="I129" t="str">
            <v>31150 - Agricultural inputs</v>
          </cell>
        </row>
        <row r="130">
          <cell r="G130" t="str">
            <v xml:space="preserve">41121 - United Nations Office of the United Nations High Commissioner for Refugees </v>
          </cell>
          <cell r="H130" t="str">
            <v>South America, regional, 489</v>
          </cell>
          <cell r="I130" t="str">
            <v>31161 - Food crop production</v>
          </cell>
        </row>
        <row r="131">
          <cell r="G131" t="str">
            <v xml:space="preserve">41122 - United Nations Children’s Fund </v>
          </cell>
          <cell r="H131" t="str">
            <v>South Asia, regional, 679</v>
          </cell>
          <cell r="I131" t="str">
            <v>31162 - Industrial crops/export crops</v>
          </cell>
        </row>
        <row r="132">
          <cell r="G132" t="str">
            <v xml:space="preserve">41123 - United Nations Industrial Development Organisation </v>
          </cell>
          <cell r="H132" t="str">
            <v>South of Sahara, regional, 289</v>
          </cell>
          <cell r="I132" t="str">
            <v>31163 - Livestock</v>
          </cell>
        </row>
        <row r="133">
          <cell r="G133" t="str">
            <v xml:space="preserve">41125 - United Nations Institute for Training and Research </v>
          </cell>
          <cell r="H133" t="str">
            <v>South Sudan, 279</v>
          </cell>
          <cell r="I133" t="str">
            <v>31164 - Agrarian reform</v>
          </cell>
        </row>
        <row r="134">
          <cell r="G134" t="str">
            <v xml:space="preserve">41126 - United Nations Mine Action Service </v>
          </cell>
          <cell r="H134" t="str">
            <v>Sri Lanka, 640</v>
          </cell>
          <cell r="I134" t="str">
            <v>31165 - Agricultural alternative development</v>
          </cell>
        </row>
        <row r="135">
          <cell r="G135" t="str">
            <v xml:space="preserve">41127 - United Nations Office of Co-ordination of Humanitarian Affairs </v>
          </cell>
          <cell r="H135" t="str">
            <v>States Ex-Yugoslavia unspecified, 88</v>
          </cell>
          <cell r="I135" t="str">
            <v>31166 - Agricultural extension</v>
          </cell>
        </row>
        <row r="136">
          <cell r="G136" t="str">
            <v xml:space="preserve">41128 - United Nations Office on Drugs and Crime </v>
          </cell>
          <cell r="H136" t="str">
            <v>Sudan, 278</v>
          </cell>
          <cell r="I136" t="str">
            <v>31181 - Agricultural education/training</v>
          </cell>
        </row>
        <row r="137">
          <cell r="G137" t="str">
            <v xml:space="preserve">41129 - United Nations Research Institute for Social Development </v>
          </cell>
          <cell r="H137" t="str">
            <v>Suriname, 457</v>
          </cell>
          <cell r="I137" t="str">
            <v>31182 - Agricultural research</v>
          </cell>
        </row>
        <row r="138">
          <cell r="G138" t="str">
            <v>41130 - United Nations Relief and Works Agency for Palestine Refugees in the Near East</v>
          </cell>
          <cell r="H138" t="str">
            <v>Syrian Arab Republic, 573</v>
          </cell>
          <cell r="I138" t="str">
            <v>31191 - Agricultural services</v>
          </cell>
        </row>
        <row r="139">
          <cell r="G139" t="str">
            <v xml:space="preserve">41131 - United Nations System Staff College </v>
          </cell>
          <cell r="H139" t="str">
            <v>Tajikistan, 615</v>
          </cell>
          <cell r="I139" t="str">
            <v>31192 - Plant and post-harvest protection and pest control</v>
          </cell>
        </row>
        <row r="140">
          <cell r="G140" t="str">
            <v xml:space="preserve">41132 - United Nations System Standing Committee on Nutrition </v>
          </cell>
          <cell r="H140" t="str">
            <v>Tanzania, 282</v>
          </cell>
          <cell r="I140" t="str">
            <v>31193 - Agricultural financial services</v>
          </cell>
        </row>
        <row r="141">
          <cell r="G141" t="str">
            <v xml:space="preserve">41133 - United Nations Special Initiative on Africa </v>
          </cell>
          <cell r="H141" t="str">
            <v>Thailand, 764</v>
          </cell>
          <cell r="I141" t="str">
            <v>31194 - Agricultural co-operatives</v>
          </cell>
        </row>
        <row r="142">
          <cell r="G142" t="str">
            <v xml:space="preserve">41134 - United Nations University (including Endowment Fund) </v>
          </cell>
          <cell r="H142" t="str">
            <v>Timor-Leste, 765</v>
          </cell>
          <cell r="I142" t="str">
            <v>31195 - Livestock/veterinary services</v>
          </cell>
        </row>
        <row r="143">
          <cell r="G143" t="str">
            <v xml:space="preserve">41135 - United Nations Volunteers </v>
          </cell>
          <cell r="H143" t="str">
            <v>Togo, 283</v>
          </cell>
          <cell r="I143" t="str">
            <v>31210 - Forestry policy and administrative management</v>
          </cell>
        </row>
        <row r="144">
          <cell r="G144" t="str">
            <v xml:space="preserve">41136 - United Nations Voluntary Fund on Disability </v>
          </cell>
          <cell r="H144" t="str">
            <v>Tokelau, 868</v>
          </cell>
          <cell r="I144" t="str">
            <v>31220 - Forestry development</v>
          </cell>
        </row>
        <row r="145">
          <cell r="G145" t="str">
            <v>41137 - United Nations Voluntary Fund for Technical Co-operation in the Field of Human Rights</v>
          </cell>
          <cell r="H145" t="str">
            <v>Tonga, 870</v>
          </cell>
          <cell r="I145" t="str">
            <v>31261 - Fuelwood/charcoal</v>
          </cell>
        </row>
        <row r="146">
          <cell r="G146" t="str">
            <v xml:space="preserve">41138 - United Nations Voluntary Fund for Victims of Torture </v>
          </cell>
          <cell r="H146" t="str">
            <v>Tunisia, 139</v>
          </cell>
          <cell r="I146" t="str">
            <v>31281 - Forestry education/training</v>
          </cell>
        </row>
        <row r="147">
          <cell r="G147" t="str">
            <v xml:space="preserve">41140 - World Food Programme </v>
          </cell>
          <cell r="H147" t="str">
            <v>Turkey, 55</v>
          </cell>
          <cell r="I147" t="str">
            <v>31282 - Forestry research</v>
          </cell>
        </row>
        <row r="148">
          <cell r="G148" t="str">
            <v>41141 - United Nations Peacebuilding Fund (Window Two:  Restricted Contributions Only)</v>
          </cell>
          <cell r="H148" t="str">
            <v>Turkmenistan, 616</v>
          </cell>
          <cell r="I148" t="str">
            <v>31291 - Forestry services</v>
          </cell>
        </row>
        <row r="149">
          <cell r="G149" t="str">
            <v>41142 - United Nations Democracy Fund</v>
          </cell>
          <cell r="H149" t="str">
            <v>Tuvalu, 872</v>
          </cell>
          <cell r="I149" t="str">
            <v>31310 - Fishing policy and administrative management</v>
          </cell>
        </row>
        <row r="150">
          <cell r="G150" t="str">
            <v>41143 - World Health Organisation - core voluntary contributions account</v>
          </cell>
          <cell r="H150" t="str">
            <v>Uganda, 285</v>
          </cell>
          <cell r="I150" t="str">
            <v>31320 - Fishery development</v>
          </cell>
        </row>
        <row r="151">
          <cell r="G151" t="str">
            <v>41144 - International Labour Organisation - Regular Budget Supplementary Account</v>
          </cell>
          <cell r="H151" t="str">
            <v>Ukraine, 85</v>
          </cell>
          <cell r="I151" t="str">
            <v>31381 - Fishery education/training</v>
          </cell>
        </row>
        <row r="152">
          <cell r="G152" t="str">
            <v>41145 - International Maritime Organization - Technical Co-operation Fund</v>
          </cell>
          <cell r="H152" t="str">
            <v>Uzbekistan, 617</v>
          </cell>
          <cell r="I152" t="str">
            <v>31382 - Fishery research</v>
          </cell>
        </row>
        <row r="153">
          <cell r="G153" t="str">
            <v>41146 - United Nations Entity for Gender Equality and the Empowerment of Women</v>
          </cell>
          <cell r="H153" t="str">
            <v>Vanuatu, 854</v>
          </cell>
          <cell r="I153" t="str">
            <v>31391 - Fishery services</v>
          </cell>
        </row>
        <row r="154">
          <cell r="G154" t="str">
            <v>41147 - Central Emergency Response Fund</v>
          </cell>
          <cell r="H154" t="str">
            <v>Venezuela, 463</v>
          </cell>
          <cell r="I154" t="str">
            <v>32110 - Industrial policy and administrative management</v>
          </cell>
        </row>
        <row r="155">
          <cell r="G155" t="str">
            <v>41148 - United Nations Department of Political Affairs, Trust Fund in Support of Political Affairs</v>
          </cell>
          <cell r="H155" t="str">
            <v>Viet Nam, 769</v>
          </cell>
          <cell r="I155" t="str">
            <v>32120 - Industrial development</v>
          </cell>
        </row>
        <row r="156">
          <cell r="G156" t="str">
            <v>41301 - Food and Agricultural Organisation</v>
          </cell>
          <cell r="H156" t="str">
            <v>Wallis and Futuna, 876</v>
          </cell>
          <cell r="I156" t="str">
            <v>32130 - Small and medium-sized enterprises (SME) development</v>
          </cell>
        </row>
        <row r="157">
          <cell r="G157" t="str">
            <v>41302 - International Labour Organisation - Assessed Contributions</v>
          </cell>
          <cell r="H157" t="str">
            <v>West Bank and Gaza Strip, 550</v>
          </cell>
          <cell r="I157" t="str">
            <v>32140 - Cottage industries and handicraft</v>
          </cell>
        </row>
        <row r="158">
          <cell r="G158" t="str">
            <v>41303 - International Telecommunications Union</v>
          </cell>
          <cell r="H158" t="str">
            <v>West Indies, regional, 380</v>
          </cell>
          <cell r="I158" t="str">
            <v>32161 - Agro-industries</v>
          </cell>
        </row>
        <row r="159">
          <cell r="G159" t="str">
            <v>41304 - United Nations Educational, Scientific and Cultural Organisation</v>
          </cell>
          <cell r="H159" t="str">
            <v>Yemen, 580</v>
          </cell>
          <cell r="I159" t="str">
            <v>32162 - Forest industries</v>
          </cell>
        </row>
        <row r="160">
          <cell r="G160" t="str">
            <v>41305 - United Nations</v>
          </cell>
          <cell r="H160" t="str">
            <v>Zambia, 288</v>
          </cell>
          <cell r="I160" t="str">
            <v>32163 - Textiles, leather and substitutes</v>
          </cell>
        </row>
        <row r="161">
          <cell r="G161" t="str">
            <v xml:space="preserve">41306 - Universal Postal Union </v>
          </cell>
          <cell r="H161" t="str">
            <v>Zimbabwe, 265</v>
          </cell>
          <cell r="I161" t="str">
            <v>32164 - Chemicals</v>
          </cell>
        </row>
        <row r="162">
          <cell r="G162" t="str">
            <v>41307 - World Health Organisation - assessed contributions</v>
          </cell>
          <cell r="I162" t="str">
            <v>32165 - Fertilizer plants</v>
          </cell>
        </row>
        <row r="163">
          <cell r="G163" t="str">
            <v xml:space="preserve">41308 - World Intellectual Property Organisation </v>
          </cell>
          <cell r="I163" t="str">
            <v>32166 - Cement/lime/plaster</v>
          </cell>
        </row>
        <row r="164">
          <cell r="G164" t="str">
            <v xml:space="preserve">41309 - World Meteorological Organisation </v>
          </cell>
          <cell r="I164" t="str">
            <v>32167 - Energy manufacturing</v>
          </cell>
        </row>
        <row r="165">
          <cell r="G165" t="str">
            <v>41310 - United Nations Department of Peacekeeping Operations [only MINURSO, MINUSCA, MINUSMA, MINUSTAH, MONUSCO, UNAMID, UNIFIL, UNISFA, UNMIK, UNMIL, UNMISS, UNOCI]. Report contributions mission by mission in CRS++.</v>
          </cell>
          <cell r="I165" t="str">
            <v>32168 - Pharmaceutical production</v>
          </cell>
        </row>
        <row r="166">
          <cell r="G166" t="str">
            <v>41311 - United Nations Peacebuilding Fund (Window One:  Flexible Contributions Only)</v>
          </cell>
          <cell r="I166" t="str">
            <v>32169 - Basic metal industries</v>
          </cell>
        </row>
        <row r="167">
          <cell r="G167" t="str">
            <v>41312 - International Atomic Energy Agency - assessed contributions</v>
          </cell>
          <cell r="I167" t="str">
            <v>32170 - Non-ferrous metal industries</v>
          </cell>
        </row>
        <row r="168">
          <cell r="G168" t="str">
            <v>41313 - United Nations High Commissioner for Human Rights (extrabudgetary contributions only)</v>
          </cell>
          <cell r="I168" t="str">
            <v>32171 - Engineering</v>
          </cell>
        </row>
        <row r="169">
          <cell r="G169" t="str">
            <v>41314 - United Nations Economic Commission for Europe (extrabudgetary contributions only)</v>
          </cell>
          <cell r="I169" t="str">
            <v>32172 - Transport equipment industry</v>
          </cell>
        </row>
        <row r="170">
          <cell r="G170" t="str">
            <v>41315 - United Nations International Strategy for Disaster Reduction</v>
          </cell>
          <cell r="I170" t="str">
            <v>32182 - Technological research and development</v>
          </cell>
        </row>
        <row r="171">
          <cell r="G171" t="str">
            <v xml:space="preserve">41316 - United Nations Framework Convention on Climate Change </v>
          </cell>
          <cell r="I171" t="str">
            <v>32210 - Mineral/mining policy and administrative management</v>
          </cell>
        </row>
        <row r="172">
          <cell r="G172" t="str">
            <v>41318 - Global Mechanism</v>
          </cell>
          <cell r="I172" t="str">
            <v>32220 - Mineral prospection and exploration</v>
          </cell>
        </row>
        <row r="173">
          <cell r="G173" t="str">
            <v>41319 - World Tourism Organization</v>
          </cell>
          <cell r="I173" t="str">
            <v>32261 - Coal</v>
          </cell>
        </row>
        <row r="174">
          <cell r="G174" t="str">
            <v>41320 - Technology Bank for Least Developed Countries</v>
          </cell>
          <cell r="I174" t="str">
            <v>32262 - Oil and gas</v>
          </cell>
        </row>
        <row r="175">
          <cell r="G175" t="str">
            <v>41501 - United Nations Reducing Emissions from Deforestation and Forest Degradation</v>
          </cell>
          <cell r="I175" t="str">
            <v>32263 - Ferrous metals</v>
          </cell>
        </row>
        <row r="176">
          <cell r="G176" t="str">
            <v>41502 - United Nations Office for Project Services</v>
          </cell>
          <cell r="I176" t="str">
            <v>32264 - Nonferrous metals</v>
          </cell>
        </row>
        <row r="177">
          <cell r="G177" t="str">
            <v>41503 - UN-led Country-based Pooled Funds</v>
          </cell>
          <cell r="I177" t="str">
            <v>32265 - Precious metals/materials</v>
          </cell>
        </row>
        <row r="178">
          <cell r="G178" t="str">
            <v>42000 - European Union Institution (EU)</v>
          </cell>
          <cell r="I178" t="str">
            <v>32266 - Industrial minerals</v>
          </cell>
        </row>
        <row r="179">
          <cell r="G179" t="str">
            <v>42001 - European Commission - Development Share of Budget</v>
          </cell>
          <cell r="I179" t="str">
            <v>32267 - Fertilizer minerals</v>
          </cell>
        </row>
        <row r="180">
          <cell r="G180" t="str">
            <v>42003 - European Commission - European Development Fund</v>
          </cell>
          <cell r="I180" t="str">
            <v>32268 - Offshore minerals</v>
          </cell>
        </row>
        <row r="181">
          <cell r="G181" t="str">
            <v xml:space="preserve">42004 - European Investment Bank </v>
          </cell>
          <cell r="I181" t="str">
            <v>32310 - Construction policy and administrative management</v>
          </cell>
        </row>
        <row r="182">
          <cell r="G182" t="str">
            <v>43000 - International Monetary Fund (IMF)</v>
          </cell>
          <cell r="I182" t="str">
            <v>33110 - Trade policy and administrative management</v>
          </cell>
        </row>
        <row r="183">
          <cell r="G183" t="str">
            <v xml:space="preserve">43001 - International Monetary Fund - Poverty Reduction and Growth Trust </v>
          </cell>
          <cell r="I183" t="str">
            <v>33120 - Trade facilitation</v>
          </cell>
        </row>
        <row r="184">
          <cell r="G184" t="str">
            <v xml:space="preserve">43002 - International Monetary Fund - Poverty Reduction and Growth - Heavily Indebted Poor Countries Debt Relief Initiative Trust Fund [includes HIPC, Extended Credit Facility (ECF), and ECF-HIPC sub-accounts] </v>
          </cell>
          <cell r="I184" t="str">
            <v>33130 - Regional trade agreements (RTAs)</v>
          </cell>
        </row>
        <row r="185">
          <cell r="G185" t="str">
            <v>43003 - International Monetary Fund - Subsidization of Emergency Post Conflict Assistance/Emergency Assistance for Natural Disasters for PRGT-eligible members</v>
          </cell>
          <cell r="I185" t="str">
            <v>33140 - Multilateral trade negotiations</v>
          </cell>
        </row>
        <row r="186">
          <cell r="G186" t="str">
            <v>43004 - International Monetary Fund - Poverty Reduction and Growth - Multilateral Debt Relief Initiative Trust</v>
          </cell>
          <cell r="I186" t="str">
            <v>33150 - Trade-related adjustment</v>
          </cell>
        </row>
        <row r="187">
          <cell r="G187" t="str">
            <v>43005 - International Monetary Fund - Post-Catastrophe Debt Relief Trust</v>
          </cell>
          <cell r="I187" t="str">
            <v>33181 - Trade education/training</v>
          </cell>
        </row>
        <row r="188">
          <cell r="G188" t="str">
            <v>43006 - Catastrophe Containment and Relief Trust</v>
          </cell>
          <cell r="I188" t="str">
            <v>33210 - Tourism policy and administrative management</v>
          </cell>
        </row>
        <row r="189">
          <cell r="G189" t="str">
            <v>44000 - World Bank Group (WB)</v>
          </cell>
          <cell r="I189" t="str">
            <v>41010 - Environmental policy and administrative management</v>
          </cell>
        </row>
        <row r="190">
          <cell r="G190" t="str">
            <v xml:space="preserve">44001 - International Bank for Reconstruction and Development </v>
          </cell>
          <cell r="I190" t="str">
            <v>41020 - Biosphere protection</v>
          </cell>
        </row>
        <row r="191">
          <cell r="G191" t="str">
            <v xml:space="preserve">44002 - International Development Association </v>
          </cell>
          <cell r="I191" t="str">
            <v>41030 - Bio-diversity</v>
          </cell>
        </row>
        <row r="192">
          <cell r="G192" t="str">
            <v xml:space="preserve">44003 - International Development Association - Heavily Indebted Poor Countries Debt Initiative Trust Fund </v>
          </cell>
          <cell r="I192" t="str">
            <v>41040 - Site preservation</v>
          </cell>
        </row>
        <row r="193">
          <cell r="G193" t="str">
            <v xml:space="preserve">44004 - International Finance Corporation </v>
          </cell>
          <cell r="I193" t="str">
            <v>41081 - Environmental education/training</v>
          </cell>
        </row>
        <row r="194">
          <cell r="G194" t="str">
            <v xml:space="preserve">44005 - Multilateral Investment Guarantee Agency </v>
          </cell>
          <cell r="I194" t="str">
            <v>41082 - Environmental research</v>
          </cell>
        </row>
        <row r="195">
          <cell r="G195" t="str">
            <v>44006 - Advance Market Commitments</v>
          </cell>
          <cell r="I195" t="str">
            <v>43010 - Multisector aid</v>
          </cell>
        </row>
        <row r="196">
          <cell r="G196" t="str">
            <v>44007 - International Development Association - Multilateral Debt Relief Initiative</v>
          </cell>
          <cell r="I196" t="str">
            <v>43030 - Urban development and management</v>
          </cell>
        </row>
        <row r="197">
          <cell r="G197" t="str">
            <v>45000 - World Trade Organisation</v>
          </cell>
          <cell r="I197" t="str">
            <v>43040 - Rural development</v>
          </cell>
        </row>
        <row r="198">
          <cell r="G198" t="str">
            <v xml:space="preserve">45001 - World Trade Organisation - International Trade Centre </v>
          </cell>
          <cell r="I198" t="str">
            <v>43050 - Non-agricultural alternative development</v>
          </cell>
        </row>
        <row r="199">
          <cell r="G199" t="str">
            <v>45002 - World Trade Organisation - Advisory Centre on WTO Law</v>
          </cell>
          <cell r="I199" t="str">
            <v>43060 - Disaster Risk Reduction</v>
          </cell>
        </row>
        <row r="200">
          <cell r="G200" t="str">
            <v xml:space="preserve">45003 - World Trade Organisation - Doha Development Agenda Global Trust Fund </v>
          </cell>
          <cell r="I200" t="str">
            <v>43071 - Food security policy and administrative management</v>
          </cell>
        </row>
        <row r="201">
          <cell r="G201" t="str">
            <v>46000 - Regional Development Bank</v>
          </cell>
          <cell r="I201" t="str">
            <v xml:space="preserve">43072 - Household food security programmes </v>
          </cell>
        </row>
        <row r="202">
          <cell r="G202" t="str">
            <v>46002 - African Development Bank</v>
          </cell>
          <cell r="I202" t="str">
            <v>43073 - Food safety and quality</v>
          </cell>
        </row>
        <row r="203">
          <cell r="G203" t="str">
            <v xml:space="preserve">46003 - African Development Fund </v>
          </cell>
          <cell r="I203" t="str">
            <v>43081 - Multisector education/training</v>
          </cell>
        </row>
        <row r="204">
          <cell r="G204" t="str">
            <v>46004 - Asian Development Bank</v>
          </cell>
          <cell r="I204" t="str">
            <v>43082 - Research/scientific institutions</v>
          </cell>
        </row>
        <row r="205">
          <cell r="G205" t="str">
            <v xml:space="preserve">46005 - Asian Development Fund </v>
          </cell>
          <cell r="I205" t="str">
            <v>51010 - General budget support-related aid</v>
          </cell>
        </row>
        <row r="206">
          <cell r="G206" t="str">
            <v>46006 - Black Sea Trade and Development Bank</v>
          </cell>
          <cell r="I206" t="str">
            <v>52010 - Food assistance</v>
          </cell>
        </row>
        <row r="207">
          <cell r="G207" t="str">
            <v xml:space="preserve">46007 - Central American Bank for Economic Integration </v>
          </cell>
          <cell r="I207" t="str">
            <v>53030 - Import support (capital goods)</v>
          </cell>
        </row>
        <row r="208">
          <cell r="G208" t="str">
            <v xml:space="preserve">46008 - Andean Development Corporation </v>
          </cell>
          <cell r="I208" t="str">
            <v>53040 - Import support (commodities)</v>
          </cell>
        </row>
        <row r="209">
          <cell r="G209" t="str">
            <v xml:space="preserve">46009 - Caribbean Development Bank </v>
          </cell>
          <cell r="I209" t="str">
            <v>60010 - Action relating to debt</v>
          </cell>
        </row>
        <row r="210">
          <cell r="G210" t="str">
            <v xml:space="preserve">46012 - Inter-American Development Bank, Inter-American Investment Corporation and Multilateral Investment Fund </v>
          </cell>
          <cell r="I210" t="str">
            <v>60020 - Debt forgiveness</v>
          </cell>
        </row>
        <row r="211">
          <cell r="G211" t="str">
            <v xml:space="preserve">46013 - Inter-American Development Bank, Fund for Special Operations </v>
          </cell>
          <cell r="I211" t="str">
            <v>60030 - Relief of multilateral debt</v>
          </cell>
        </row>
        <row r="212">
          <cell r="G212" t="str">
            <v>46015 - European Bank for Reconstruction and Development</v>
          </cell>
          <cell r="I212" t="str">
            <v>60040 - Rescheduling and refinancing</v>
          </cell>
        </row>
        <row r="213">
          <cell r="G213" t="str">
            <v>46016 - European Bank for Reconstruction and Development – technical co-operation and special funds (ODA-eligible countries only)</v>
          </cell>
          <cell r="I213" t="str">
            <v>60061 - Debt for development swap</v>
          </cell>
        </row>
        <row r="214">
          <cell r="G214" t="str">
            <v>46017 - European Bank for Reconstruction and Development – technical co-operation and special funds (all EBRD countries of operations)</v>
          </cell>
          <cell r="I214" t="str">
            <v>60062 - Other debt swap</v>
          </cell>
        </row>
        <row r="215">
          <cell r="G215" t="str">
            <v>46018 - European Bank for Reconstruction and Development - Early Transition Countries Fund</v>
          </cell>
          <cell r="I215" t="str">
            <v>60063 - Debt buy-back</v>
          </cell>
        </row>
        <row r="216">
          <cell r="G216" t="str">
            <v>46019 - European Bank for Reconstruction and Development - Western Balkans Joint Trust Fund</v>
          </cell>
          <cell r="I216" t="str">
            <v xml:space="preserve">72010 - Material relief assistance and services </v>
          </cell>
        </row>
        <row r="217">
          <cell r="G217" t="str">
            <v>46020 - Central African States Development Bank</v>
          </cell>
          <cell r="I217" t="str">
            <v>72040 - Emergency food assistance</v>
          </cell>
        </row>
        <row r="218">
          <cell r="G218" t="str">
            <v>46021 - West African Development Bank</v>
          </cell>
          <cell r="I218" t="str">
            <v>72050 - Relief co-ordination and support services</v>
          </cell>
        </row>
        <row r="219">
          <cell r="G219" t="str">
            <v>46022 - African Export Import Bank</v>
          </cell>
          <cell r="I219" t="str">
            <v>73010 - Immediate post-emergency reconstruction and rehabilitation</v>
          </cell>
        </row>
        <row r="220">
          <cell r="G220" t="str">
            <v>46023 - Eastern and Southern African Trade and Development Bank</v>
          </cell>
          <cell r="I220" t="str">
            <v>74020 - Multi-hazard response preparedness</v>
          </cell>
        </row>
        <row r="221">
          <cell r="G221" t="str">
            <v>46024 - Council of Europe Development Bank</v>
          </cell>
          <cell r="I221" t="str">
            <v>91010 - Administrative costs (non-sector allocable)</v>
          </cell>
        </row>
        <row r="222">
          <cell r="G222" t="str">
            <v>46025 - Islamic Development Bank</v>
          </cell>
          <cell r="I222" t="str">
            <v>93010 - Refugees/asylum seekers  in donor countries (non-sector allocable)</v>
          </cell>
        </row>
        <row r="223">
          <cell r="G223" t="str">
            <v>46026 - Asian Infrastructure Investment Bank</v>
          </cell>
          <cell r="I223" t="str">
            <v>99810 - Sectors not specified</v>
          </cell>
        </row>
        <row r="224">
          <cell r="G224" t="str">
            <v xml:space="preserve">21002 - Agency for International Trade Information and Co-operation </v>
          </cell>
          <cell r="I224" t="str">
            <v>99820 - Promotion of development awareness (non-sector allocable)</v>
          </cell>
        </row>
        <row r="225">
          <cell r="G225" t="str">
            <v>30010 - International drug purchase facility</v>
          </cell>
        </row>
        <row r="226">
          <cell r="G226" t="str">
            <v>41317 - Green Climate Fund</v>
          </cell>
        </row>
        <row r="227">
          <cell r="G227" t="str">
            <v>47000 - Other multilateral institution</v>
          </cell>
        </row>
        <row r="228">
          <cell r="G228" t="str">
            <v xml:space="preserve">47001 - African Capacity Building Foundation </v>
          </cell>
        </row>
        <row r="229">
          <cell r="G229" t="str">
            <v xml:space="preserve">47002 - Asian Productivity Organisation </v>
          </cell>
        </row>
        <row r="230">
          <cell r="G230" t="str">
            <v xml:space="preserve">47003 - Association of South East Asian Nations: Economic Co-operation </v>
          </cell>
        </row>
        <row r="231">
          <cell r="G231" t="str">
            <v xml:space="preserve">47005 - African Union (excluding peacekeeping facilities) </v>
          </cell>
        </row>
        <row r="232">
          <cell r="G232" t="str">
            <v xml:space="preserve">47009 - African and Malagasy Council for Higher Education </v>
          </cell>
        </row>
        <row r="233">
          <cell r="G233" t="str">
            <v xml:space="preserve">47011 - Caribbean Community Secretariat </v>
          </cell>
        </row>
        <row r="234">
          <cell r="G234" t="str">
            <v xml:space="preserve">47012 - Caribbean Epidemiology Centre </v>
          </cell>
        </row>
        <row r="235">
          <cell r="G235" t="str">
            <v xml:space="preserve">47013 - Commonwealth Foundation </v>
          </cell>
        </row>
        <row r="236">
          <cell r="G236" t="str">
            <v>47015 - CGIAR Fund</v>
          </cell>
        </row>
        <row r="237">
          <cell r="G237" t="str">
            <v xml:space="preserve">47019 - International Centre for Advanced Mediterranean Agronomic Studies </v>
          </cell>
        </row>
        <row r="238">
          <cell r="G238" t="str">
            <v>47022 - Convention on International Trade in Endangered Species of Wild Flora and Fauna</v>
          </cell>
        </row>
        <row r="239">
          <cell r="G239" t="str">
            <v xml:space="preserve">47025 - Commonwealth of Learning </v>
          </cell>
        </row>
        <row r="240">
          <cell r="G240" t="str">
            <v xml:space="preserve">47026 - Community of Portuguese Speaking Countries </v>
          </cell>
        </row>
        <row r="241">
          <cell r="G241" t="str">
            <v>47027 - Colombo Plan</v>
          </cell>
        </row>
        <row r="242">
          <cell r="G242" t="str">
            <v xml:space="preserve">47029 - Sahel and West Africa Club </v>
          </cell>
        </row>
        <row r="243">
          <cell r="G243" t="str">
            <v xml:space="preserve">47034 - Economic Community of West African States </v>
          </cell>
        </row>
        <row r="244">
          <cell r="G244" t="str">
            <v xml:space="preserve">47036 - European and Mediterranean Plant Protection Organisation </v>
          </cell>
        </row>
        <row r="245">
          <cell r="G245" t="str">
            <v xml:space="preserve">47037 - Eastern-Regional Organisation of Public Administration </v>
          </cell>
        </row>
        <row r="246">
          <cell r="G246" t="str">
            <v xml:space="preserve">47040 - Forum Fisheries Agency </v>
          </cell>
        </row>
        <row r="247">
          <cell r="G247" t="str">
            <v>47044 - Global Environment Facility Trust Fund</v>
          </cell>
        </row>
        <row r="248">
          <cell r="G248" t="str">
            <v xml:space="preserve">47045 - Global Fund to Fight AIDS, Tuberculosis and Malaria </v>
          </cell>
        </row>
        <row r="249">
          <cell r="G249" t="str">
            <v>47046 - International Organisation of the Francophonie</v>
          </cell>
        </row>
        <row r="250">
          <cell r="G250" t="str">
            <v xml:space="preserve">47050 - International Cotton Advisory Committee </v>
          </cell>
        </row>
        <row r="251">
          <cell r="G251" t="str">
            <v xml:space="preserve">47058 - International Institute for Democracy and Electoral Assistance </v>
          </cell>
        </row>
        <row r="252">
          <cell r="G252" t="str">
            <v xml:space="preserve">47059 - International Development Law Organisation </v>
          </cell>
        </row>
        <row r="253">
          <cell r="G253" t="str">
            <v xml:space="preserve">47061 - Inter-American Institute for Co-operation on Agriculture </v>
          </cell>
        </row>
        <row r="254">
          <cell r="G254" t="str">
            <v xml:space="preserve">47064 - International Network for Bamboo and Rattan </v>
          </cell>
        </row>
        <row r="255">
          <cell r="G255" t="str">
            <v xml:space="preserve">47065 - Intergovernmental Oceanographic Commission </v>
          </cell>
        </row>
        <row r="256">
          <cell r="G256" t="str">
            <v xml:space="preserve">47066 - International Organisation for Migration </v>
          </cell>
        </row>
        <row r="257">
          <cell r="G257" t="str">
            <v xml:space="preserve">47067 - Intergovernmental Panel on Climate Change </v>
          </cell>
        </row>
        <row r="258">
          <cell r="G258" t="str">
            <v>47068 - Asia-Pacific Fishery Commission</v>
          </cell>
        </row>
        <row r="259">
          <cell r="G259" t="str">
            <v xml:space="preserve">47073 - International Tropical Timber Organisation </v>
          </cell>
        </row>
        <row r="260">
          <cell r="G260" t="str">
            <v xml:space="preserve">47074 - International Vaccine Institute </v>
          </cell>
        </row>
        <row r="261">
          <cell r="G261" t="str">
            <v xml:space="preserve">47076 - Justice Studies Centre of the Americas </v>
          </cell>
        </row>
        <row r="262">
          <cell r="G262" t="str">
            <v xml:space="preserve">47077 - Mekong River Commission </v>
          </cell>
        </row>
        <row r="263">
          <cell r="G263" t="str">
            <v xml:space="preserve">47078 - Multilateral Fund for the Implementation of the Montreal Protocol </v>
          </cell>
        </row>
        <row r="264">
          <cell r="G264" t="str">
            <v xml:space="preserve">47079 - Organisation of American States </v>
          </cell>
        </row>
        <row r="265">
          <cell r="G265" t="str">
            <v xml:space="preserve">47080 - Organisation for Economic Co-operation and Development (Contributions to special funds for Technical Co-operation Activities Only) </v>
          </cell>
        </row>
        <row r="266">
          <cell r="G266" t="str">
            <v xml:space="preserve">47081 - OECD Development Centre </v>
          </cell>
        </row>
        <row r="267">
          <cell r="G267" t="str">
            <v xml:space="preserve">47082 - Organisation of Eastern Caribbean States </v>
          </cell>
        </row>
        <row r="268">
          <cell r="G268" t="str">
            <v xml:space="preserve">47083 - Pan-American Health Organisation </v>
          </cell>
        </row>
        <row r="269">
          <cell r="G269" t="str">
            <v xml:space="preserve">47084 - Pan-American Institute of Geography and History </v>
          </cell>
        </row>
        <row r="270">
          <cell r="G270" t="str">
            <v xml:space="preserve">47086 - Private Infrastructure Development Group </v>
          </cell>
        </row>
        <row r="271">
          <cell r="G271" t="str">
            <v xml:space="preserve">47087 - Pacific Islands Forum Secretariat </v>
          </cell>
        </row>
        <row r="272">
          <cell r="G272" t="str">
            <v xml:space="preserve">47089 - Southern African Development Community </v>
          </cell>
        </row>
        <row r="273">
          <cell r="G273" t="str">
            <v xml:space="preserve">47092 - South East Asian Fisheries Development Centre </v>
          </cell>
        </row>
        <row r="274">
          <cell r="G274" t="str">
            <v xml:space="preserve">47093 - South East Asian Ministers of Education </v>
          </cell>
        </row>
        <row r="275">
          <cell r="G275" t="str">
            <v xml:space="preserve">47095 - South Pacific Board for Educational Assessment </v>
          </cell>
        </row>
        <row r="276">
          <cell r="G276" t="str">
            <v xml:space="preserve">47096 - Secretariat of the Pacific Community </v>
          </cell>
        </row>
        <row r="277">
          <cell r="G277" t="str">
            <v xml:space="preserve">47097 - Pacific Regional Environment Programme </v>
          </cell>
        </row>
        <row r="278">
          <cell r="G278" t="str">
            <v xml:space="preserve">47098 - Unrepresented Nations and Peoples’ Organisation </v>
          </cell>
        </row>
        <row r="279">
          <cell r="G279" t="str">
            <v xml:space="preserve">47100 - West African Monetary Union </v>
          </cell>
        </row>
        <row r="280">
          <cell r="G280" t="str">
            <v xml:space="preserve">47105 - Common Fund for Commodities </v>
          </cell>
        </row>
        <row r="281">
          <cell r="G281" t="str">
            <v>47106 - Geneva Centre for the Democratic Control of Armed Forces</v>
          </cell>
        </row>
        <row r="282">
          <cell r="G282" t="str">
            <v>47107 - International Finance Facility for Immunisation</v>
          </cell>
        </row>
        <row r="283">
          <cell r="G283" t="str">
            <v>47109 - Asia-Pacific Economic Cooperation Support Fund (except contributions tied to counter-terrorism activities)</v>
          </cell>
        </row>
        <row r="284">
          <cell r="G284" t="str">
            <v>47110 - Organisation of the Black Sea Economic Cooperation</v>
          </cell>
        </row>
        <row r="285">
          <cell r="G285" t="str">
            <v>47111 - Adaptation Fund</v>
          </cell>
        </row>
        <row r="286">
          <cell r="G286" t="str">
            <v>47112 - Central European Initiative - Special Fund for Climate and Environmental Protection</v>
          </cell>
        </row>
        <row r="287">
          <cell r="G287" t="str">
            <v xml:space="preserve">47113 - Economic and Monetary Community of Central Africa </v>
          </cell>
        </row>
        <row r="288">
          <cell r="G288" t="str">
            <v>47116 - Integrated Framework for Trade-Related Technical Assistance to Least Developed Countries</v>
          </cell>
        </row>
        <row r="289">
          <cell r="G289" t="str">
            <v>47117 - New Partnership for Africa's Development</v>
          </cell>
        </row>
        <row r="290">
          <cell r="G290" t="str">
            <v>47118 - Regional Organisation for the Strengthening of Supreme Audit Institutions of Francophone Sub-Saharan Countries</v>
          </cell>
        </row>
        <row r="291">
          <cell r="G291" t="str">
            <v>47119 - Sahara and Sahel Observatory</v>
          </cell>
        </row>
        <row r="292">
          <cell r="G292" t="str">
            <v xml:space="preserve">47120 - South Asian Association for Regional Cooperation </v>
          </cell>
        </row>
        <row r="293">
          <cell r="G293" t="str">
            <v>47121 - United Cities and Local Governments of Africa</v>
          </cell>
        </row>
        <row r="294">
          <cell r="G294" t="str">
            <v xml:space="preserve">47122 - Global Alliance for Vaccines and Immunization </v>
          </cell>
        </row>
        <row r="295">
          <cell r="G295" t="str">
            <v xml:space="preserve">47123 - Geneva International Centre for Humanitarian Demining </v>
          </cell>
        </row>
        <row r="296">
          <cell r="G296" t="str">
            <v>47127 - Latin-American Energy Organisation</v>
          </cell>
        </row>
        <row r="297">
          <cell r="G297" t="str">
            <v>47128 - Nordic Development Fund</v>
          </cell>
        </row>
        <row r="298">
          <cell r="G298" t="str">
            <v>47129 - Global Environment Facility - Least Developed Countries Fund</v>
          </cell>
        </row>
        <row r="299">
          <cell r="G299" t="str">
            <v>47130 - Global Environment Facility - Special Climate Change Fund</v>
          </cell>
        </row>
        <row r="300">
          <cell r="G300" t="str">
            <v>47131 - Organization for Security and Co-operation in Europe</v>
          </cell>
        </row>
        <row r="301">
          <cell r="G301" t="str">
            <v>47132 - Commonwealth Secretariat (ODA-eligible contributions only)</v>
          </cell>
        </row>
        <row r="302">
          <cell r="G302" t="str">
            <v>47134 - Clean Technology Fund</v>
          </cell>
        </row>
        <row r="303">
          <cell r="G303" t="str">
            <v>47135 - Strategic Climate Fund</v>
          </cell>
        </row>
        <row r="304">
          <cell r="G304" t="str">
            <v>47136 - Global Green Growth Institute</v>
          </cell>
        </row>
        <row r="305">
          <cell r="G305" t="str">
            <v>47137 - African Risk Capacity Group</v>
          </cell>
        </row>
        <row r="306">
          <cell r="G306" t="str">
            <v>47138 - Council of Europe</v>
          </cell>
        </row>
        <row r="307">
          <cell r="G307" t="str">
            <v>47139 - World Customs Organization Customs Co-operation Fund</v>
          </cell>
        </row>
        <row r="308">
          <cell r="G308" t="str">
            <v>47140 - Organisation of Ibero-American States for Education, Science and Culture</v>
          </cell>
        </row>
        <row r="309">
          <cell r="G309" t="str">
            <v>47141 - African Tax Administration Forum</v>
          </cell>
        </row>
        <row r="310">
          <cell r="G310" t="str">
            <v>47142 - OPEC Fund for International Development</v>
          </cell>
        </row>
        <row r="311">
          <cell r="G311" t="str">
            <v>47143 - Global Community Engagement and Resilience Fund</v>
          </cell>
        </row>
        <row r="312">
          <cell r="G312" t="str">
            <v>47144 - International Renewable Energy Agency</v>
          </cell>
        </row>
        <row r="313">
          <cell r="G313" t="str">
            <v>47145 - Center of Excellence in Finance</v>
          </cell>
        </row>
        <row r="314">
          <cell r="G314" t="str">
            <v xml:space="preserve">47400 - European Space Agency (ESA) programme “Space in support of International Development Aid” </v>
          </cell>
        </row>
        <row r="315">
          <cell r="G315" t="str">
            <v>47501 - Global Partnership for Education</v>
          </cell>
        </row>
        <row r="316">
          <cell r="G316" t="str">
            <v>47502 - Global Fund for Disaster Risk Reduction</v>
          </cell>
        </row>
        <row r="317">
          <cell r="G317" t="str">
            <v>47503 - Global Agriculture and Food Security Program</v>
          </cell>
        </row>
        <row r="318">
          <cell r="G318" t="str">
            <v xml:space="preserve">47504 - Forest Carbon Partnership Facility </v>
          </cell>
        </row>
        <row r="319">
          <cell r="G319" t="str">
            <v xml:space="preserve">21004 - Council for the Development of Economic and Social Research in Africa </v>
          </cell>
        </row>
        <row r="320">
          <cell r="G320" t="str">
            <v xml:space="preserve">21009 - Forum for Agricultural Research in Africa </v>
          </cell>
        </row>
        <row r="321">
          <cell r="G321" t="str">
            <v xml:space="preserve">21021 - International Institute for Environment and Development </v>
          </cell>
        </row>
        <row r="322">
          <cell r="G322" t="str">
            <v>21039 - International Institute for Sustainable Development</v>
          </cell>
        </row>
        <row r="323">
          <cell r="G323" t="str">
            <v>47008 - World Vegetable Centre</v>
          </cell>
        </row>
        <row r="324">
          <cell r="G324" t="str">
            <v xml:space="preserve">47017 - International Centre for Tropical Agriculture </v>
          </cell>
        </row>
        <row r="325">
          <cell r="G325" t="str">
            <v xml:space="preserve">47018 - Centre for International Forestry Research </v>
          </cell>
        </row>
        <row r="326">
          <cell r="G326" t="str">
            <v xml:space="preserve">47020 - International Maize and Wheat Improvement Centre </v>
          </cell>
        </row>
        <row r="327">
          <cell r="G327" t="str">
            <v xml:space="preserve">47021 - International Potato Centre </v>
          </cell>
        </row>
        <row r="328">
          <cell r="G328" t="str">
            <v xml:space="preserve">47041 - Food and Fertilizer Technology Centre </v>
          </cell>
        </row>
        <row r="329">
          <cell r="G329" t="str">
            <v xml:space="preserve">47047 - International African Institute </v>
          </cell>
        </row>
        <row r="330">
          <cell r="G330" t="str">
            <v xml:space="preserve">47051 - International Centre for Agricultural Research in Dry Areas </v>
          </cell>
        </row>
        <row r="331">
          <cell r="G331" t="str">
            <v>47053 - International Centre for Diarrhoeal Disease Research, Bangladesh</v>
          </cell>
        </row>
        <row r="332">
          <cell r="G332" t="str">
            <v xml:space="preserve">47054 - International Centre of Insect Physiology and Ecology </v>
          </cell>
        </row>
        <row r="333">
          <cell r="G333" t="str">
            <v xml:space="preserve">47055 - International Centre for Development Oriented Research in Agriculture </v>
          </cell>
        </row>
        <row r="334">
          <cell r="G334" t="str">
            <v>47056 - World AgroForestry Centre</v>
          </cell>
        </row>
        <row r="335">
          <cell r="G335" t="str">
            <v xml:space="preserve">47057 - International Crop Research for Semi-Arid Tropics </v>
          </cell>
        </row>
        <row r="336">
          <cell r="G336" t="str">
            <v xml:space="preserve">47062 - International Institute of Tropical Agriculture </v>
          </cell>
        </row>
        <row r="337">
          <cell r="G337" t="str">
            <v xml:space="preserve">47063 - International Livestock Research Institute </v>
          </cell>
        </row>
        <row r="338">
          <cell r="G338" t="str">
            <v>47069 - Bioversity International</v>
          </cell>
        </row>
        <row r="339">
          <cell r="G339" t="str">
            <v xml:space="preserve">47070 - International Rice Research Institute </v>
          </cell>
        </row>
        <row r="340">
          <cell r="G340" t="str">
            <v xml:space="preserve">47071 - International Seed Testing Association </v>
          </cell>
        </row>
        <row r="341">
          <cell r="G341" t="str">
            <v xml:space="preserve">47075 - International Water Management Institute </v>
          </cell>
        </row>
        <row r="342">
          <cell r="G342" t="str">
            <v xml:space="preserve">47099 - University of the South Pacific </v>
          </cell>
        </row>
        <row r="343">
          <cell r="G343" t="str">
            <v>47101 - Africa Rice Centre</v>
          </cell>
        </row>
        <row r="344">
          <cell r="G344" t="str">
            <v xml:space="preserve">47103 - World Maritime University </v>
          </cell>
        </row>
        <row r="345">
          <cell r="G345" t="str">
            <v>47104 - WorldFish Centre</v>
          </cell>
        </row>
        <row r="346">
          <cell r="G346" t="str">
            <v>51000 - University, college or other teaching institution, research institute or think‑tank</v>
          </cell>
        </row>
        <row r="347">
          <cell r="G347" t="str">
            <v>51001 - International Food Policy Research Institute</v>
          </cell>
        </row>
        <row r="348">
          <cell r="G348" t="str">
            <v>60000 - Private sector institution</v>
          </cell>
        </row>
        <row r="349">
          <cell r="G349" t="str">
            <v>61000 - Private sector in provider country</v>
          </cell>
        </row>
        <row r="350">
          <cell r="G350" t="str">
            <v>61001 - Banks (deposit taking corporations)</v>
          </cell>
        </row>
        <row r="351">
          <cell r="G351" t="str">
            <v>61003 - Investment funds and other collective investment institutions</v>
          </cell>
        </row>
        <row r="352">
          <cell r="G352" t="str">
            <v>61004 - Holding companies, trusts and Special Purpose Vehicles</v>
          </cell>
        </row>
        <row r="353">
          <cell r="G353" t="str">
            <v>61005 - Insurance Corporations</v>
          </cell>
        </row>
        <row r="354">
          <cell r="G354" t="str">
            <v>61006 - Pension Funds</v>
          </cell>
        </row>
        <row r="355">
          <cell r="G355" t="str">
            <v>61007 - Other financial corporations</v>
          </cell>
        </row>
        <row r="356">
          <cell r="G356" t="str">
            <v>61008 - Exporters</v>
          </cell>
        </row>
        <row r="357">
          <cell r="G357" t="str">
            <v>61009 - Other non-financial corporations</v>
          </cell>
        </row>
        <row r="358">
          <cell r="G358" t="str">
            <v>61010 - Retail investors</v>
          </cell>
        </row>
        <row r="359">
          <cell r="G359" t="str">
            <v>62000 - Private sector in recipient country</v>
          </cell>
        </row>
        <row r="360">
          <cell r="G360" t="str">
            <v>62001 - Banks (deposit taking corporations except Micro Finance Institutions)</v>
          </cell>
        </row>
        <row r="361">
          <cell r="G361" t="str">
            <v>62002 - Micro Finance Institutions (deposit and non-deposit)</v>
          </cell>
        </row>
        <row r="362">
          <cell r="G362" t="str">
            <v>62003 - Investment funds and other collective investment institutions</v>
          </cell>
        </row>
        <row r="363">
          <cell r="G363" t="str">
            <v>62004 - Holding companies, trusts and Special Purpose Vehicles</v>
          </cell>
        </row>
        <row r="364">
          <cell r="G364" t="str">
            <v>62005 - Insurance Corporations</v>
          </cell>
        </row>
        <row r="365">
          <cell r="G365" t="str">
            <v>62006 - Pension Funds</v>
          </cell>
        </row>
        <row r="366">
          <cell r="G366" t="str">
            <v>62007 - Other financial corporations</v>
          </cell>
        </row>
        <row r="367">
          <cell r="G367" t="str">
            <v>62008 - Importers/Exporters</v>
          </cell>
        </row>
        <row r="368">
          <cell r="G368" t="str">
            <v>62009 - Other non-financial corporations</v>
          </cell>
        </row>
        <row r="369">
          <cell r="G369" t="str">
            <v>62010 - Retail investors</v>
          </cell>
        </row>
        <row r="370">
          <cell r="G370" t="str">
            <v>63000 - Private sector in third country</v>
          </cell>
        </row>
        <row r="371">
          <cell r="G371" t="str">
            <v>63001 - Banks (deposit taking corporations except Micro Finance Institutions)</v>
          </cell>
        </row>
        <row r="372">
          <cell r="G372" t="str">
            <v>63002 - Micro Finance Institutions (deposit and non-deposit)</v>
          </cell>
        </row>
        <row r="373">
          <cell r="G373" t="str">
            <v>63003 - Investment funds and other collective investment institutions</v>
          </cell>
        </row>
        <row r="374">
          <cell r="G374" t="str">
            <v>63004 - Holding companies, trusts and Special Purpose Vehicles</v>
          </cell>
        </row>
        <row r="375">
          <cell r="G375" t="str">
            <v>63005 - Insurance Corporations</v>
          </cell>
        </row>
        <row r="376">
          <cell r="G376" t="str">
            <v>63006 - Pension Funds</v>
          </cell>
        </row>
        <row r="377">
          <cell r="G377" t="str">
            <v>63007 - Other financial corporations</v>
          </cell>
        </row>
        <row r="378">
          <cell r="G378" t="str">
            <v>63008 - Exporters</v>
          </cell>
        </row>
        <row r="379">
          <cell r="G379" t="str">
            <v>63009 - Other non-financial corporations</v>
          </cell>
        </row>
        <row r="380">
          <cell r="G380" t="str">
            <v>63010 - Retail investors</v>
          </cell>
        </row>
        <row r="381">
          <cell r="G381" t="str">
            <v>90000 - Other</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nčni načrt projekta"/>
      <sheetName val="Partnerske države"/>
      <sheetName val="Vrsta pomoči"/>
      <sheetName val="Vsebinska opredelitev"/>
      <sheetName val="Koda neposrednega prejemnika"/>
      <sheetName val="Opis zaznamovalcev"/>
      <sheetName val="Data"/>
    </sheetNames>
    <sheetDataSet>
      <sheetData sheetId="0" refreshError="1"/>
      <sheetData sheetId="1" refreshError="1"/>
      <sheetData sheetId="2" refreshError="1"/>
      <sheetData sheetId="3" refreshError="1"/>
      <sheetData sheetId="4" refreshError="1"/>
      <sheetData sheetId="5" refreshError="1"/>
      <sheetData sheetId="6">
        <row r="2">
          <cell r="H2" t="str">
            <v>Turkey: 55</v>
          </cell>
          <cell r="I2" t="str">
            <v>11110-Education policy and administrative management</v>
          </cell>
          <cell r="J2" t="str">
            <v>A01: General budget support</v>
          </cell>
        </row>
        <row r="3">
          <cell r="H3" t="str">
            <v>Kosovo: 57</v>
          </cell>
          <cell r="I3" t="str">
            <v>11120-Education facilities and training</v>
          </cell>
          <cell r="J3" t="str">
            <v>A02: Sector budget support</v>
          </cell>
        </row>
        <row r="4">
          <cell r="H4" t="str">
            <v>Serbia: 63</v>
          </cell>
          <cell r="I4" t="str">
            <v>11130-Teacher training</v>
          </cell>
          <cell r="J4" t="str">
            <v>B01: Core support to NGOs, other private bodies, PPPs and research institutes</v>
          </cell>
        </row>
        <row r="5">
          <cell r="H5" t="str">
            <v>Bosnia and Herzegovina: 64</v>
          </cell>
          <cell r="I5" t="str">
            <v>11182-Educational research</v>
          </cell>
          <cell r="J5" t="str">
            <v>B02: Core contributions to multilateral institutions</v>
          </cell>
        </row>
        <row r="6">
          <cell r="H6" t="str">
            <v>Montenegro: 65</v>
          </cell>
          <cell r="I6" t="str">
            <v>11220-Primary education</v>
          </cell>
          <cell r="J6" t="str">
            <v>B03: Contributions to specific-purpose programmes and funds managed by international organisations (multilateral, INGO)</v>
          </cell>
        </row>
        <row r="7">
          <cell r="H7" t="str">
            <v>Former Yugoslav Republic of Macedonia: 66</v>
          </cell>
          <cell r="I7" t="str">
            <v>11230-Basic life skills for youth and adults</v>
          </cell>
          <cell r="J7" t="str">
            <v>B04: Basket funds/pooled funding</v>
          </cell>
        </row>
        <row r="8">
          <cell r="H8" t="str">
            <v>Albania: 71</v>
          </cell>
          <cell r="I8" t="str">
            <v>11240-Early childhood education</v>
          </cell>
          <cell r="J8" t="str">
            <v>C01: Project-type interventions</v>
          </cell>
        </row>
        <row r="9">
          <cell r="H9" t="str">
            <v>Ukraine: 85</v>
          </cell>
          <cell r="I9" t="str">
            <v>11320-Secondary education</v>
          </cell>
          <cell r="J9" t="str">
            <v>D01: Donor country personnel</v>
          </cell>
        </row>
        <row r="10">
          <cell r="H10" t="str">
            <v>Belarus: 86</v>
          </cell>
          <cell r="I10" t="str">
            <v>11330-Vocational training</v>
          </cell>
          <cell r="J10" t="str">
            <v>D02: Other technical assistance</v>
          </cell>
        </row>
        <row r="11">
          <cell r="H11" t="str">
            <v>States Ex-Yugoslavia unspecified: 88</v>
          </cell>
          <cell r="I11" t="str">
            <v>11420-Higher education</v>
          </cell>
          <cell r="J11" t="str">
            <v>E01: Scholarships/training in donor country</v>
          </cell>
        </row>
        <row r="12">
          <cell r="H12" t="str">
            <v>Europe, regional: 89</v>
          </cell>
          <cell r="I12" t="str">
            <v>11430-Advanced technical and managerial training</v>
          </cell>
          <cell r="J12" t="str">
            <v>E02: Imputed student costs</v>
          </cell>
        </row>
        <row r="13">
          <cell r="H13" t="str">
            <v>Moldova: 93</v>
          </cell>
          <cell r="I13" t="str">
            <v>12110-Health policy and administrative management</v>
          </cell>
          <cell r="J13" t="str">
            <v>F01: Debt relief</v>
          </cell>
        </row>
        <row r="14">
          <cell r="H14" t="str">
            <v>Algeria: 130</v>
          </cell>
          <cell r="I14" t="str">
            <v>12181-Medical education/training</v>
          </cell>
          <cell r="J14" t="str">
            <v>G01: Administrative costs not included elsewhere</v>
          </cell>
        </row>
        <row r="15">
          <cell r="H15" t="str">
            <v>Libya: 133</v>
          </cell>
          <cell r="I15" t="str">
            <v>12182-Medical research</v>
          </cell>
          <cell r="J15" t="str">
            <v>H01: Development awareness</v>
          </cell>
        </row>
        <row r="16">
          <cell r="H16" t="str">
            <v>Morocco: 136</v>
          </cell>
          <cell r="I16" t="str">
            <v>12191-Medical services</v>
          </cell>
          <cell r="J16" t="str">
            <v>H02: Refugees in donor countries</v>
          </cell>
        </row>
        <row r="17">
          <cell r="H17" t="str">
            <v>Tunisia: 139</v>
          </cell>
          <cell r="I17" t="str">
            <v>12220-Basic health care</v>
          </cell>
        </row>
        <row r="18">
          <cell r="H18" t="str">
            <v>Egypt: 142</v>
          </cell>
          <cell r="I18" t="str">
            <v>12230-Basic health infrastructure</v>
          </cell>
        </row>
        <row r="19">
          <cell r="H19" t="str">
            <v>North of Sahara, regional: 189</v>
          </cell>
          <cell r="I19" t="str">
            <v>12240-Basic nutrition</v>
          </cell>
        </row>
        <row r="20">
          <cell r="H20" t="str">
            <v>South Africa: 218</v>
          </cell>
          <cell r="I20" t="str">
            <v>12250-Infectious disease control</v>
          </cell>
        </row>
        <row r="21">
          <cell r="H21" t="str">
            <v>Angola: 225</v>
          </cell>
          <cell r="I21" t="str">
            <v>12261-Health education</v>
          </cell>
        </row>
        <row r="22">
          <cell r="H22" t="str">
            <v>Botswana: 227</v>
          </cell>
          <cell r="I22" t="str">
            <v>12262-Malaria control</v>
          </cell>
        </row>
        <row r="23">
          <cell r="H23" t="str">
            <v>Burundi: 228</v>
          </cell>
          <cell r="I23" t="str">
            <v>12263-Tuberculosis control</v>
          </cell>
        </row>
        <row r="24">
          <cell r="H24" t="str">
            <v>Cameroon: 229</v>
          </cell>
          <cell r="I24" t="str">
            <v>12281-Health personnel development</v>
          </cell>
        </row>
        <row r="25">
          <cell r="H25" t="str">
            <v>Cabo Verde: 230</v>
          </cell>
          <cell r="I25" t="str">
            <v>13010-Population policy and administrative management</v>
          </cell>
        </row>
        <row r="26">
          <cell r="H26" t="str">
            <v>Central African Republic: 231</v>
          </cell>
          <cell r="I26" t="str">
            <v>13020-Reproductive health care</v>
          </cell>
        </row>
        <row r="27">
          <cell r="H27" t="str">
            <v>Chad: 232</v>
          </cell>
          <cell r="I27" t="str">
            <v>13030-Family planning</v>
          </cell>
        </row>
        <row r="28">
          <cell r="H28" t="str">
            <v>Comoros: 233</v>
          </cell>
          <cell r="I28" t="str">
            <v>13040-STD control including HIV/AIDS</v>
          </cell>
        </row>
        <row r="29">
          <cell r="H29" t="str">
            <v>Congo: 234</v>
          </cell>
          <cell r="I29" t="str">
            <v>13081-Personnel development for population and reproductive health</v>
          </cell>
        </row>
        <row r="30">
          <cell r="H30" t="str">
            <v>Democratic Republic of the Congo: 235</v>
          </cell>
          <cell r="I30" t="str">
            <v>14010-Water sector policy and administrative management</v>
          </cell>
        </row>
        <row r="31">
          <cell r="H31" t="str">
            <v>Benin: 236</v>
          </cell>
          <cell r="I31" t="str">
            <v>14015-Water resources conservation (including data collection)</v>
          </cell>
        </row>
        <row r="32">
          <cell r="H32" t="str">
            <v>Ethiopia: 238</v>
          </cell>
          <cell r="I32" t="str">
            <v>14020-Water supply and sanitation - large systems</v>
          </cell>
        </row>
        <row r="33">
          <cell r="H33" t="str">
            <v>Gabon: 239</v>
          </cell>
          <cell r="I33" t="str">
            <v>14021-Water supply - large systems</v>
          </cell>
        </row>
        <row r="34">
          <cell r="H34" t="str">
            <v>Gambia: 240</v>
          </cell>
          <cell r="I34" t="str">
            <v>14022-Sanitation - large systems</v>
          </cell>
        </row>
        <row r="35">
          <cell r="H35" t="str">
            <v>Ghana: 241</v>
          </cell>
          <cell r="I35" t="str">
            <v>14030-Basic drinking water supply and basic sanitation</v>
          </cell>
        </row>
        <row r="36">
          <cell r="H36" t="str">
            <v>Guinea: 243</v>
          </cell>
          <cell r="I36" t="str">
            <v>14031-Basic drinking water supply</v>
          </cell>
        </row>
        <row r="37">
          <cell r="H37" t="str">
            <v>Guinea-Bissau: 244</v>
          </cell>
          <cell r="I37" t="str">
            <v>14032-Basic sanitation</v>
          </cell>
        </row>
        <row r="38">
          <cell r="H38" t="str">
            <v>Equatorial Guinea: 245</v>
          </cell>
          <cell r="I38" t="str">
            <v>14040-River basins' development</v>
          </cell>
        </row>
        <row r="39">
          <cell r="H39" t="str">
            <v>Côte d'Ivoire: 247</v>
          </cell>
          <cell r="I39" t="str">
            <v>14050-Waste management/disposal</v>
          </cell>
        </row>
        <row r="40">
          <cell r="H40" t="str">
            <v>Kenya: 248</v>
          </cell>
          <cell r="I40" t="str">
            <v>14081-Education and training in water supply and sanitation</v>
          </cell>
        </row>
        <row r="41">
          <cell r="H41" t="str">
            <v>Lesotho: 249</v>
          </cell>
          <cell r="I41" t="str">
            <v>15110-Public sector policy and administrative management</v>
          </cell>
        </row>
        <row r="42">
          <cell r="H42" t="str">
            <v>Liberia: 251</v>
          </cell>
          <cell r="I42" t="str">
            <v>15111-Public finance management</v>
          </cell>
        </row>
        <row r="43">
          <cell r="H43" t="str">
            <v>Madagascar: 252</v>
          </cell>
          <cell r="I43" t="str">
            <v>15112-Decentralisation and support to subnational government</v>
          </cell>
        </row>
        <row r="44">
          <cell r="H44" t="str">
            <v>Malawi: 253</v>
          </cell>
          <cell r="I44" t="str">
            <v>15113-Anti-corruption organisations and institutions</v>
          </cell>
        </row>
        <row r="45">
          <cell r="H45" t="str">
            <v>Mali: 255</v>
          </cell>
          <cell r="I45" t="str">
            <v>15114-Domestic revenue mobilisation</v>
          </cell>
        </row>
        <row r="46">
          <cell r="H46" t="str">
            <v>Mauritania: 256</v>
          </cell>
          <cell r="I46" t="str">
            <v>15130-Legal and judicial development</v>
          </cell>
        </row>
        <row r="47">
          <cell r="H47" t="str">
            <v>Mauritius: 257</v>
          </cell>
          <cell r="I47" t="str">
            <v>15150-Democratic participation and civil society</v>
          </cell>
        </row>
        <row r="48">
          <cell r="H48" t="str">
            <v>Mozambique: 259</v>
          </cell>
          <cell r="I48" t="str">
            <v>15151-Elections</v>
          </cell>
        </row>
        <row r="49">
          <cell r="H49" t="str">
            <v>Niger: 260</v>
          </cell>
          <cell r="I49" t="str">
            <v>15152-Legislatures and political parties</v>
          </cell>
        </row>
        <row r="50">
          <cell r="H50" t="str">
            <v>Nigeria: 261</v>
          </cell>
          <cell r="I50" t="str">
            <v>15153-Media and free flow of information</v>
          </cell>
        </row>
        <row r="51">
          <cell r="H51" t="str">
            <v>Zimbabwe: 265</v>
          </cell>
          <cell r="I51" t="str">
            <v>15160-Human rights</v>
          </cell>
        </row>
        <row r="52">
          <cell r="H52" t="str">
            <v>Rwanda: 266</v>
          </cell>
          <cell r="I52" t="str">
            <v>15170-Women's equality organisations and institutions</v>
          </cell>
        </row>
        <row r="53">
          <cell r="H53" t="str">
            <v>Sao Tome and Principe: 268</v>
          </cell>
          <cell r="I53" t="str">
            <v>15180-Ending violence against women and girls</v>
          </cell>
        </row>
        <row r="54">
          <cell r="H54" t="str">
            <v>Senegal: 269</v>
          </cell>
          <cell r="I54" t="str">
            <v>15190-Facilitation of orderly, safe, regular and responsible migration and mobility</v>
          </cell>
        </row>
        <row r="55">
          <cell r="H55" t="str">
            <v>Seychelles: 270</v>
          </cell>
          <cell r="I55" t="str">
            <v>15210-Security system management and reform</v>
          </cell>
        </row>
        <row r="56">
          <cell r="H56" t="str">
            <v>Eritrea: 271</v>
          </cell>
          <cell r="I56" t="str">
            <v>15220-Civilian peace-building, conflict prevention and resolution</v>
          </cell>
        </row>
        <row r="57">
          <cell r="H57" t="str">
            <v>Sierra Leone: 272</v>
          </cell>
          <cell r="I57" t="str">
            <v>15230-Participation in international peacekeeping operations</v>
          </cell>
        </row>
        <row r="58">
          <cell r="H58" t="str">
            <v>Somalia: 273</v>
          </cell>
          <cell r="I58" t="str">
            <v>15240-Reintegration and SALW control</v>
          </cell>
        </row>
        <row r="59">
          <cell r="H59" t="str">
            <v>Djibouti: 274</v>
          </cell>
          <cell r="I59" t="str">
            <v>15250-Removal of land mines and explosive remnants of war</v>
          </cell>
        </row>
        <row r="60">
          <cell r="H60" t="str">
            <v>Namibia: 275</v>
          </cell>
          <cell r="I60" t="str">
            <v>15261-Child soldiers (prevention and demobilisation)</v>
          </cell>
        </row>
        <row r="61">
          <cell r="H61" t="str">
            <v>Saint Helena: 276</v>
          </cell>
          <cell r="I61" t="str">
            <v>16010-Social/welfare services</v>
          </cell>
        </row>
        <row r="62">
          <cell r="H62" t="str">
            <v>Sudan: 278</v>
          </cell>
          <cell r="I62" t="str">
            <v>16020-Employment policy and administrative management</v>
          </cell>
        </row>
        <row r="63">
          <cell r="H63" t="str">
            <v>South Sudan: 279</v>
          </cell>
          <cell r="I63" t="str">
            <v>16030-Housing policy and administrative management</v>
          </cell>
        </row>
        <row r="64">
          <cell r="H64" t="str">
            <v>Swaziland: 280</v>
          </cell>
          <cell r="I64" t="str">
            <v>16040-Low-cost housing</v>
          </cell>
        </row>
        <row r="65">
          <cell r="H65" t="str">
            <v>Tanzania: 282</v>
          </cell>
          <cell r="I65" t="str">
            <v>16050-Multisector aid for basic social services</v>
          </cell>
        </row>
        <row r="66">
          <cell r="H66" t="str">
            <v>Togo: 283</v>
          </cell>
          <cell r="I66" t="str">
            <v>16061-Culture and recreation</v>
          </cell>
        </row>
        <row r="67">
          <cell r="H67" t="str">
            <v>Uganda: 285</v>
          </cell>
          <cell r="I67" t="str">
            <v>16062-Statistical capacity building</v>
          </cell>
        </row>
        <row r="68">
          <cell r="H68" t="str">
            <v>Burkina Faso: 287</v>
          </cell>
          <cell r="I68" t="str">
            <v>16063-Narcotics control</v>
          </cell>
        </row>
        <row r="69">
          <cell r="H69" t="str">
            <v>Zambia: 288</v>
          </cell>
          <cell r="I69" t="str">
            <v>16064-Social mitigation of HIV/AIDS</v>
          </cell>
        </row>
        <row r="70">
          <cell r="H70" t="str">
            <v>South of Sahara, regional: 289</v>
          </cell>
          <cell r="I70" t="str">
            <v>21010-Transport policy and administrative management</v>
          </cell>
        </row>
        <row r="71">
          <cell r="H71" t="str">
            <v>Africa, regional: 298</v>
          </cell>
          <cell r="I71" t="str">
            <v>21020-Road transport</v>
          </cell>
        </row>
        <row r="72">
          <cell r="H72" t="str">
            <v>Costa Rica: 336</v>
          </cell>
          <cell r="I72" t="str">
            <v>21030-Rail transport</v>
          </cell>
        </row>
        <row r="73">
          <cell r="H73" t="str">
            <v>Cuba: 338</v>
          </cell>
          <cell r="I73" t="str">
            <v>21040-Water transport</v>
          </cell>
        </row>
        <row r="74">
          <cell r="H74" t="str">
            <v>Dominican Republic: 340</v>
          </cell>
          <cell r="I74" t="str">
            <v>21050-Air transport</v>
          </cell>
        </row>
        <row r="75">
          <cell r="H75" t="str">
            <v>El Salvador: 342</v>
          </cell>
          <cell r="I75" t="str">
            <v>21061-Storage</v>
          </cell>
        </row>
        <row r="76">
          <cell r="H76" t="str">
            <v>Guatemala: 347</v>
          </cell>
          <cell r="I76" t="str">
            <v>21081-Education and training in transport and storage</v>
          </cell>
        </row>
        <row r="77">
          <cell r="H77" t="str">
            <v>Haiti: 349</v>
          </cell>
          <cell r="I77" t="str">
            <v>22010-Communications policy and administrative management</v>
          </cell>
        </row>
        <row r="78">
          <cell r="H78" t="str">
            <v>Honduras: 351</v>
          </cell>
          <cell r="I78" t="str">
            <v>22020-Telecommunications</v>
          </cell>
        </row>
        <row r="79">
          <cell r="H79" t="str">
            <v>Belize: 352</v>
          </cell>
          <cell r="I79" t="str">
            <v>22030-Radio/television/print media</v>
          </cell>
        </row>
        <row r="80">
          <cell r="H80" t="str">
            <v>Jamaica: 354</v>
          </cell>
          <cell r="I80" t="str">
            <v>22040-Information and communication technology (ICT)</v>
          </cell>
        </row>
        <row r="81">
          <cell r="H81" t="str">
            <v>Mexico: 358</v>
          </cell>
          <cell r="I81" t="str">
            <v>23110-Energy policy and administrative management</v>
          </cell>
        </row>
        <row r="82">
          <cell r="H82" t="str">
            <v>Nicaragua: 364</v>
          </cell>
          <cell r="I82" t="str">
            <v>23181-Energy education/training</v>
          </cell>
        </row>
        <row r="83">
          <cell r="H83" t="str">
            <v>Panama: 366</v>
          </cell>
          <cell r="I83" t="str">
            <v>23182-Energy research</v>
          </cell>
        </row>
        <row r="84">
          <cell r="H84" t="str">
            <v>Antigua and Barbuda: 377</v>
          </cell>
          <cell r="I84" t="str">
            <v>23183-Energy conservation and demand-side efficiency</v>
          </cell>
        </row>
        <row r="85">
          <cell r="H85" t="str">
            <v>Dominica: 378</v>
          </cell>
          <cell r="I85" t="str">
            <v>23210-Energy generation, renewable sources - multiple technologies</v>
          </cell>
        </row>
        <row r="86">
          <cell r="H86" t="str">
            <v>West Indies, regional: 380</v>
          </cell>
          <cell r="I86" t="str">
            <v>23220-Hydro-electric power plants</v>
          </cell>
        </row>
        <row r="87">
          <cell r="H87" t="str">
            <v>Grenada: 381</v>
          </cell>
          <cell r="I87" t="str">
            <v>23230-Solar energy</v>
          </cell>
        </row>
        <row r="88">
          <cell r="H88" t="str">
            <v>Saint Lucia: 383</v>
          </cell>
          <cell r="I88" t="str">
            <v>23240-Wind energy</v>
          </cell>
        </row>
        <row r="89">
          <cell r="H89" t="str">
            <v>Saint Vincent and the Grenadines: 384</v>
          </cell>
          <cell r="I89" t="str">
            <v>23250-Marine energy</v>
          </cell>
        </row>
        <row r="90">
          <cell r="H90" t="str">
            <v>Montserrat: 385</v>
          </cell>
          <cell r="I90" t="str">
            <v>23260-Geothermal energy</v>
          </cell>
        </row>
        <row r="91">
          <cell r="H91" t="str">
            <v>North &amp; Central America, regional: 389</v>
          </cell>
          <cell r="I91" t="str">
            <v>23270-Biofuel-fired power plants</v>
          </cell>
        </row>
        <row r="92">
          <cell r="H92" t="str">
            <v>Argentina: 425</v>
          </cell>
          <cell r="I92" t="str">
            <v>23310-Energy generation, non-renewable sources, unspecified</v>
          </cell>
        </row>
        <row r="93">
          <cell r="H93" t="str">
            <v>Bolivia: 428</v>
          </cell>
          <cell r="I93" t="str">
            <v>23320-Coal-fired electric power plants</v>
          </cell>
        </row>
        <row r="94">
          <cell r="H94" t="str">
            <v>Brazil: 431</v>
          </cell>
          <cell r="I94" t="str">
            <v>23330-Oil-fired electric power plants</v>
          </cell>
        </row>
        <row r="95">
          <cell r="H95" t="str">
            <v>Chile: 434</v>
          </cell>
          <cell r="I95" t="str">
            <v>23340-Natural gas-fired electric power plants</v>
          </cell>
        </row>
        <row r="96">
          <cell r="H96" t="str">
            <v>Colombia: 437</v>
          </cell>
          <cell r="I96" t="str">
            <v>23350-Fossil fuel electric power plants with carbon capture and storage (CCS)</v>
          </cell>
        </row>
        <row r="97">
          <cell r="H97" t="str">
            <v>Ecuador: 440</v>
          </cell>
          <cell r="I97" t="str">
            <v>23360-Non-renewable waste-fired electric power plants</v>
          </cell>
        </row>
        <row r="98">
          <cell r="H98" t="str">
            <v>Guyana: 446</v>
          </cell>
          <cell r="I98" t="str">
            <v>-Hybrid energy plants</v>
          </cell>
        </row>
        <row r="99">
          <cell r="H99" t="str">
            <v>Paraguay: 451</v>
          </cell>
          <cell r="I99" t="str">
            <v>23410-Hybrid energy electric power plants</v>
          </cell>
        </row>
        <row r="100">
          <cell r="H100" t="str">
            <v>Peru: 454</v>
          </cell>
          <cell r="I100" t="str">
            <v>23510-Nuclear energy electric power plants</v>
          </cell>
        </row>
        <row r="101">
          <cell r="H101" t="str">
            <v>Suriname: 457</v>
          </cell>
          <cell r="I101" t="str">
            <v>23610-Heat plants</v>
          </cell>
        </row>
        <row r="102">
          <cell r="H102" t="str">
            <v>Uruguay: 460</v>
          </cell>
          <cell r="I102" t="str">
            <v>23620-District heating and cooling</v>
          </cell>
        </row>
        <row r="103">
          <cell r="H103" t="str">
            <v>Venezuela: 463</v>
          </cell>
          <cell r="I103" t="str">
            <v>23630-Electric power transmission and distribution</v>
          </cell>
        </row>
        <row r="104">
          <cell r="H104" t="str">
            <v>South America, regional: 489</v>
          </cell>
          <cell r="I104" t="str">
            <v>23640-Gas distribution</v>
          </cell>
        </row>
        <row r="105">
          <cell r="H105" t="str">
            <v>America, regional: 498</v>
          </cell>
          <cell r="I105" t="str">
            <v>24010-Financial policy and administrative management</v>
          </cell>
        </row>
        <row r="106">
          <cell r="H106" t="str">
            <v>Iran: 540</v>
          </cell>
          <cell r="I106" t="str">
            <v>24020-Monetary institutions</v>
          </cell>
        </row>
        <row r="107">
          <cell r="H107" t="str">
            <v>Iraq: 543</v>
          </cell>
          <cell r="I107" t="str">
            <v>24030-Formal sector financial intermediaries</v>
          </cell>
        </row>
        <row r="108">
          <cell r="H108" t="str">
            <v>Jordan: 549</v>
          </cell>
          <cell r="I108" t="str">
            <v>24040-Informal/semi-formal financial intermediaries</v>
          </cell>
        </row>
        <row r="109">
          <cell r="H109" t="str">
            <v>West Bank and Gaza Strip: 550</v>
          </cell>
          <cell r="I109" t="str">
            <v>24050-Remittance facilitation, promotion and optimisation</v>
          </cell>
        </row>
        <row r="110">
          <cell r="H110" t="str">
            <v>Lebanon: 555</v>
          </cell>
          <cell r="I110" t="str">
            <v>24081-Education/training in banking and financial services</v>
          </cell>
        </row>
        <row r="111">
          <cell r="H111" t="str">
            <v>Syrian Arab Republic: 573</v>
          </cell>
          <cell r="I111" t="str">
            <v>25010-Business support services and institutions</v>
          </cell>
        </row>
        <row r="112">
          <cell r="H112" t="str">
            <v>Yemen: 580</v>
          </cell>
          <cell r="I112" t="str">
            <v>25020-Privatisation</v>
          </cell>
        </row>
        <row r="113">
          <cell r="H113" t="str">
            <v>Middle East, regional: 589</v>
          </cell>
          <cell r="I113" t="str">
            <v>31110-Agricultural policy and administrative management</v>
          </cell>
        </row>
        <row r="114">
          <cell r="H114" t="str">
            <v>Armenia: 610</v>
          </cell>
          <cell r="I114" t="str">
            <v>31120-Agricultural development</v>
          </cell>
        </row>
        <row r="115">
          <cell r="H115" t="str">
            <v>Azerbaijan: 611</v>
          </cell>
          <cell r="I115" t="str">
            <v>31130-Agricultural land resources</v>
          </cell>
        </row>
        <row r="116">
          <cell r="H116" t="str">
            <v>Georgia: 612</v>
          </cell>
          <cell r="I116" t="str">
            <v>31140-Agricultural water resources</v>
          </cell>
        </row>
        <row r="117">
          <cell r="H117" t="str">
            <v>Kazakhstan: 613</v>
          </cell>
          <cell r="I117" t="str">
            <v>31150-Agricultural inputs</v>
          </cell>
        </row>
        <row r="118">
          <cell r="H118" t="str">
            <v>Kyrgyzstan: 614</v>
          </cell>
          <cell r="I118" t="str">
            <v>31161-Food crop production</v>
          </cell>
        </row>
        <row r="119">
          <cell r="H119" t="str">
            <v>Tajikistan: 615</v>
          </cell>
          <cell r="I119" t="str">
            <v>31162-Industrial crops/export crops</v>
          </cell>
        </row>
        <row r="120">
          <cell r="H120" t="str">
            <v>Turkmenistan: 616</v>
          </cell>
          <cell r="I120" t="str">
            <v>31163-Livestock</v>
          </cell>
        </row>
        <row r="121">
          <cell r="H121" t="str">
            <v>Uzbekistan: 617</v>
          </cell>
          <cell r="I121" t="str">
            <v>31164-Agrarian reform</v>
          </cell>
        </row>
        <row r="122">
          <cell r="H122" t="str">
            <v>Central Asia, regional: 619</v>
          </cell>
          <cell r="I122" t="str">
            <v>31165-Agricultural alternative development</v>
          </cell>
        </row>
        <row r="123">
          <cell r="H123" t="str">
            <v>Afghanistan: 625</v>
          </cell>
          <cell r="I123" t="str">
            <v>31166-Agricultural extension</v>
          </cell>
        </row>
        <row r="124">
          <cell r="H124" t="str">
            <v>Bhutan: 630</v>
          </cell>
          <cell r="I124" t="str">
            <v>31181-Agricultural education/training</v>
          </cell>
        </row>
        <row r="125">
          <cell r="H125" t="str">
            <v>Myanmar: 635</v>
          </cell>
          <cell r="I125" t="str">
            <v>31182-Agricultural research</v>
          </cell>
        </row>
        <row r="126">
          <cell r="H126" t="str">
            <v>Sri Lanka: 640</v>
          </cell>
          <cell r="I126" t="str">
            <v>31191-Agricultural services</v>
          </cell>
        </row>
        <row r="127">
          <cell r="H127" t="str">
            <v>India: 645</v>
          </cell>
          <cell r="I127" t="str">
            <v>31192-Plant and post-harvest protection and pest control</v>
          </cell>
        </row>
        <row r="128">
          <cell r="H128" t="str">
            <v>Maldives: 655</v>
          </cell>
          <cell r="I128" t="str">
            <v>31193-Agricultural financial services</v>
          </cell>
        </row>
        <row r="129">
          <cell r="H129" t="str">
            <v>Nepal: 660</v>
          </cell>
          <cell r="I129" t="str">
            <v>31194-Agricultural co-operatives</v>
          </cell>
        </row>
        <row r="130">
          <cell r="H130" t="str">
            <v>Pakistan: 665</v>
          </cell>
          <cell r="I130" t="str">
            <v>31195-Livestock/veterinary services</v>
          </cell>
        </row>
        <row r="131">
          <cell r="H131" t="str">
            <v>Bangladesh: 666</v>
          </cell>
          <cell r="I131" t="str">
            <v>31210-Forestry policy and administrative management</v>
          </cell>
        </row>
        <row r="132">
          <cell r="H132" t="str">
            <v>South Asia, regional: 679</v>
          </cell>
          <cell r="I132" t="str">
            <v>31220-Forestry development</v>
          </cell>
        </row>
        <row r="133">
          <cell r="H133" t="str">
            <v>South &amp; Central Asia, regional: 689</v>
          </cell>
          <cell r="I133" t="str">
            <v>31261-Fuelwood/charcoal</v>
          </cell>
        </row>
        <row r="134">
          <cell r="H134" t="str">
            <v>Cambodia: 728</v>
          </cell>
          <cell r="I134" t="str">
            <v>31281-Forestry education/training</v>
          </cell>
        </row>
        <row r="135">
          <cell r="H135" t="str">
            <v>China (People's Republic of): 730</v>
          </cell>
          <cell r="I135" t="str">
            <v>31282-Forestry research</v>
          </cell>
        </row>
        <row r="136">
          <cell r="H136" t="str">
            <v>Indonesia: 738</v>
          </cell>
          <cell r="I136" t="str">
            <v>31291-Forestry services</v>
          </cell>
        </row>
        <row r="137">
          <cell r="H137" t="str">
            <v>Democratic People's Republic of Korea: 740</v>
          </cell>
          <cell r="I137" t="str">
            <v>31310-Fishing policy and administrative management</v>
          </cell>
        </row>
        <row r="138">
          <cell r="H138" t="str">
            <v>Lao People's Democratic Republic: 745</v>
          </cell>
          <cell r="I138" t="str">
            <v>31320-Fishery development</v>
          </cell>
        </row>
        <row r="139">
          <cell r="H139" t="str">
            <v>Malaysia: 751</v>
          </cell>
          <cell r="I139" t="str">
            <v>31381-Fishery education/training</v>
          </cell>
        </row>
        <row r="140">
          <cell r="H140" t="str">
            <v>Mongolia: 753</v>
          </cell>
          <cell r="I140" t="str">
            <v>31382-Fishery research</v>
          </cell>
        </row>
        <row r="141">
          <cell r="H141" t="str">
            <v>Philippines: 755</v>
          </cell>
          <cell r="I141" t="str">
            <v>31391-Fishery services</v>
          </cell>
        </row>
        <row r="142">
          <cell r="H142" t="str">
            <v>Thailand: 764</v>
          </cell>
          <cell r="I142" t="str">
            <v>32110-Industrial policy and administrative management</v>
          </cell>
        </row>
        <row r="143">
          <cell r="H143" t="str">
            <v>Timor-Leste: 765</v>
          </cell>
          <cell r="I143" t="str">
            <v>32120-Industrial development</v>
          </cell>
        </row>
        <row r="144">
          <cell r="H144" t="str">
            <v>Viet Nam: 769</v>
          </cell>
          <cell r="I144" t="str">
            <v>32130-Small and medium-sized enterprises (SME) development</v>
          </cell>
        </row>
        <row r="145">
          <cell r="H145" t="str">
            <v>Far East Asia, regional: 789</v>
          </cell>
          <cell r="I145" t="str">
            <v>32140-Cottage industries and handicraft</v>
          </cell>
        </row>
        <row r="146">
          <cell r="H146" t="str">
            <v>Asia, regional: 798</v>
          </cell>
          <cell r="I146" t="str">
            <v>32161-Agro-industries</v>
          </cell>
        </row>
        <row r="147">
          <cell r="H147" t="str">
            <v>Cook Islands: 831</v>
          </cell>
          <cell r="I147" t="str">
            <v>32162-Forest industries</v>
          </cell>
        </row>
        <row r="148">
          <cell r="H148" t="str">
            <v>Fiji: 832</v>
          </cell>
          <cell r="I148" t="str">
            <v>32163-Textiles, leather and substitutes</v>
          </cell>
        </row>
        <row r="149">
          <cell r="H149" t="str">
            <v>Kiribati: 836</v>
          </cell>
          <cell r="I149" t="str">
            <v>32164-Chemicals</v>
          </cell>
        </row>
        <row r="150">
          <cell r="H150" t="str">
            <v>Nauru: 845</v>
          </cell>
          <cell r="I150" t="str">
            <v>32165-Fertilizer plants</v>
          </cell>
        </row>
        <row r="151">
          <cell r="H151" t="str">
            <v>Vanuatu: 854</v>
          </cell>
          <cell r="I151" t="str">
            <v>32166-Cement/lime/plaster</v>
          </cell>
        </row>
        <row r="152">
          <cell r="H152" t="str">
            <v>Niue: 856</v>
          </cell>
          <cell r="I152" t="str">
            <v>32167-Energy manufacturing</v>
          </cell>
        </row>
        <row r="153">
          <cell r="H153" t="str">
            <v>Marshall Islands: 859</v>
          </cell>
          <cell r="I153" t="str">
            <v>32168-Pharmaceutical production</v>
          </cell>
        </row>
        <row r="154">
          <cell r="H154" t="str">
            <v>Micronesia: 860</v>
          </cell>
          <cell r="I154" t="str">
            <v>32169-Basic metal industries</v>
          </cell>
        </row>
        <row r="155">
          <cell r="H155" t="str">
            <v>Palau: 861</v>
          </cell>
          <cell r="I155" t="str">
            <v>32170-Non-ferrous metal industries</v>
          </cell>
        </row>
        <row r="156">
          <cell r="H156" t="str">
            <v>Papua New Guinea: 862</v>
          </cell>
          <cell r="I156" t="str">
            <v>32171-Engineering</v>
          </cell>
        </row>
        <row r="157">
          <cell r="H157" t="str">
            <v>Solomon Islands: 866</v>
          </cell>
          <cell r="I157" t="str">
            <v>32172-Transport equipment industry</v>
          </cell>
        </row>
        <row r="158">
          <cell r="H158" t="str">
            <v>Tokelau: 868</v>
          </cell>
          <cell r="I158" t="str">
            <v>32182-Technological research and development</v>
          </cell>
        </row>
        <row r="159">
          <cell r="H159" t="str">
            <v>Tonga: 870</v>
          </cell>
          <cell r="I159" t="str">
            <v>32210-Mineral/mining policy and administrative management</v>
          </cell>
        </row>
        <row r="160">
          <cell r="H160" t="str">
            <v>Tuvalu: 872</v>
          </cell>
          <cell r="I160" t="str">
            <v>32220-Mineral prospection and exploration</v>
          </cell>
        </row>
        <row r="161">
          <cell r="H161" t="str">
            <v>Wallis and Futuna: 876</v>
          </cell>
          <cell r="I161" t="str">
            <v>32261-Coal</v>
          </cell>
        </row>
        <row r="162">
          <cell r="H162" t="str">
            <v>Samoa: 880</v>
          </cell>
          <cell r="I162" t="str">
            <v>32262-Oil and gas</v>
          </cell>
        </row>
        <row r="163">
          <cell r="H163" t="str">
            <v>Oceania, regional: 889</v>
          </cell>
          <cell r="I163" t="str">
            <v>32263-Ferrous metals</v>
          </cell>
        </row>
        <row r="164">
          <cell r="H164" t="str">
            <v>Developing countries, unspecified: 998</v>
          </cell>
          <cell r="I164" t="str">
            <v>32264-Nonferrous metals</v>
          </cell>
        </row>
        <row r="165">
          <cell r="I165" t="str">
            <v>32265-Precious metals/materials</v>
          </cell>
        </row>
        <row r="166">
          <cell r="I166" t="str">
            <v>32266-Industrial minerals</v>
          </cell>
        </row>
        <row r="167">
          <cell r="I167" t="str">
            <v>32267-Fertilizer minerals</v>
          </cell>
        </row>
        <row r="168">
          <cell r="I168" t="str">
            <v>32268-Offshore minerals</v>
          </cell>
        </row>
        <row r="169">
          <cell r="I169" t="str">
            <v>32310-Construction policy and administrative management</v>
          </cell>
        </row>
        <row r="170">
          <cell r="I170" t="str">
            <v>33110-Trade policy and administrative management</v>
          </cell>
        </row>
        <row r="171">
          <cell r="I171" t="str">
            <v>33120-Trade facilitation</v>
          </cell>
        </row>
        <row r="172">
          <cell r="I172" t="str">
            <v>33130-Regional trade agreements (RTAs)</v>
          </cell>
        </row>
        <row r="173">
          <cell r="I173" t="str">
            <v>33140-Multilateral trade negotiations</v>
          </cell>
        </row>
        <row r="174">
          <cell r="I174" t="str">
            <v>33150-Trade-related adjustment</v>
          </cell>
        </row>
        <row r="175">
          <cell r="I175" t="str">
            <v>33181-Trade education/training</v>
          </cell>
        </row>
        <row r="176">
          <cell r="I176" t="str">
            <v>33210-Tourism policy and administrative management</v>
          </cell>
        </row>
        <row r="177">
          <cell r="I177" t="str">
            <v>41010-Environmental policy and administrative management</v>
          </cell>
        </row>
        <row r="178">
          <cell r="I178" t="str">
            <v>41020-Biosphere protection</v>
          </cell>
        </row>
        <row r="179">
          <cell r="I179" t="str">
            <v>41030-Bio-diversity</v>
          </cell>
        </row>
        <row r="180">
          <cell r="I180" t="str">
            <v>41040-Site preservation</v>
          </cell>
        </row>
        <row r="181">
          <cell r="I181" t="str">
            <v>41050-Flood prevention/control</v>
          </cell>
        </row>
        <row r="182">
          <cell r="I182" t="str">
            <v>41081-Environmental education/training</v>
          </cell>
        </row>
        <row r="183">
          <cell r="I183" t="str">
            <v>41082-Environmental research</v>
          </cell>
        </row>
        <row r="184">
          <cell r="I184" t="str">
            <v>-Other Multisector</v>
          </cell>
        </row>
        <row r="185">
          <cell r="I185" t="str">
            <v>43010-Multisector aid</v>
          </cell>
        </row>
        <row r="186">
          <cell r="I186" t="str">
            <v>43030-Urban development and management</v>
          </cell>
        </row>
        <row r="187">
          <cell r="I187" t="str">
            <v>43040-Rural development</v>
          </cell>
        </row>
        <row r="188">
          <cell r="I188" t="str">
            <v>43050-Non-agricultural alternative development</v>
          </cell>
        </row>
        <row r="189">
          <cell r="I189" t="str">
            <v>43081-Multisector education/training</v>
          </cell>
        </row>
        <row r="190">
          <cell r="I190" t="str">
            <v>43082-Research/scientific institutions</v>
          </cell>
        </row>
        <row r="191">
          <cell r="I191" t="str">
            <v>51010-General budget support-related aid</v>
          </cell>
        </row>
        <row r="192">
          <cell r="I192" t="str">
            <v>52010-Food aid/Food security programmes</v>
          </cell>
        </row>
        <row r="193">
          <cell r="I193" t="str">
            <v>53030-Import support (capital goods)</v>
          </cell>
        </row>
        <row r="194">
          <cell r="I194" t="str">
            <v>53040-Import support (commodities)</v>
          </cell>
        </row>
        <row r="195">
          <cell r="I195" t="str">
            <v>60010-Action relating to debt</v>
          </cell>
        </row>
        <row r="196">
          <cell r="I196" t="str">
            <v>60020-Debt forgiveness</v>
          </cell>
        </row>
        <row r="197">
          <cell r="I197" t="str">
            <v>60030-Relief of multilateral debt</v>
          </cell>
        </row>
        <row r="198">
          <cell r="I198" t="str">
            <v>60040-Rescheduling and refinancing</v>
          </cell>
        </row>
        <row r="199">
          <cell r="I199" t="str">
            <v>60061-Debt for development swap</v>
          </cell>
        </row>
        <row r="200">
          <cell r="I200" t="str">
            <v>60062-Other debt swap</v>
          </cell>
        </row>
        <row r="201">
          <cell r="I201" t="str">
            <v>60063-Debt buy-back</v>
          </cell>
        </row>
        <row r="202">
          <cell r="I202" t="str">
            <v xml:space="preserve">72010-Material relief assistance and services </v>
          </cell>
        </row>
        <row r="203">
          <cell r="I203" t="str">
            <v>72040-Emergency food aid</v>
          </cell>
        </row>
        <row r="204">
          <cell r="I204" t="str">
            <v>72050-Relief co-ordination; protection and support services</v>
          </cell>
        </row>
        <row r="205">
          <cell r="I205" t="str">
            <v>73010-Reconstruction relief and rehabilitation</v>
          </cell>
        </row>
        <row r="206">
          <cell r="I206" t="str">
            <v>74010-Disaster prevention and preparedness</v>
          </cell>
        </row>
        <row r="207">
          <cell r="I207" t="str">
            <v>91010-Administrative costs (non-sector allocable)</v>
          </cell>
        </row>
        <row r="208">
          <cell r="I208" t="str">
            <v>93010-Refugees in donor countries (non-sector allocable)</v>
          </cell>
        </row>
        <row r="209">
          <cell r="I209" t="str">
            <v>99810-Sectors not specified</v>
          </cell>
        </row>
        <row r="210">
          <cell r="I210" t="str">
            <v>99820-Promotion of development awareness (non-sector allocable)</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nčno poročilo"/>
      <sheetName val="Država prejemnica"/>
      <sheetName val="Vsebinska opredelitev"/>
      <sheetName val="Vrsta pomoči"/>
      <sheetName val="Koda neporednega prejemnika"/>
      <sheetName val="Data"/>
      <sheetName val="Zaznamovalci"/>
      <sheetName val="Cilji Agende 2030"/>
    </sheetNames>
    <sheetDataSet>
      <sheetData sheetId="0" refreshError="1"/>
      <sheetData sheetId="1" refreshError="1"/>
      <sheetData sheetId="2" refreshError="1"/>
      <sheetData sheetId="3" refreshError="1"/>
      <sheetData sheetId="4" refreshError="1"/>
      <sheetData sheetId="5">
        <row r="29">
          <cell r="A29" t="str">
            <v>1. poročilo</v>
          </cell>
        </row>
        <row r="30">
          <cell r="A30" t="str">
            <v>2. poročilo</v>
          </cell>
        </row>
        <row r="31">
          <cell r="A31" t="str">
            <v>3. poročilo</v>
          </cell>
        </row>
        <row r="32">
          <cell r="A32" t="str">
            <v>4. poročilo</v>
          </cell>
        </row>
        <row r="33">
          <cell r="A33" t="str">
            <v>5. poročilo</v>
          </cell>
        </row>
        <row r="34">
          <cell r="A34" t="str">
            <v>6. poročilo</v>
          </cell>
        </row>
        <row r="35">
          <cell r="A35" t="str">
            <v>7. poročilo</v>
          </cell>
        </row>
        <row r="36">
          <cell r="A36" t="str">
            <v>8. poročilo</v>
          </cell>
        </row>
        <row r="37">
          <cell r="A37" t="str">
            <v>9. poročilo</v>
          </cell>
        </row>
        <row r="38">
          <cell r="A38" t="str">
            <v>KONČNO</v>
          </cell>
        </row>
      </sheetData>
      <sheetData sheetId="6" refreshError="1"/>
      <sheetData sheetId="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nčno poročilo"/>
      <sheetName val="Partnerske države"/>
      <sheetName val="Vrsta pomoči"/>
      <sheetName val="Vsebinska opredelitev"/>
      <sheetName val="Koda neposrednega prejemnika"/>
      <sheetName val="Data"/>
      <sheetName val="Opis zaznamovalcev"/>
      <sheetName val="Cili trajnostnega razvoja"/>
    </sheetNames>
    <sheetDataSet>
      <sheetData sheetId="0" refreshError="1"/>
      <sheetData sheetId="1" refreshError="1"/>
      <sheetData sheetId="2" refreshError="1"/>
      <sheetData sheetId="3" refreshError="1"/>
      <sheetData sheetId="4" refreshError="1"/>
      <sheetData sheetId="5">
        <row r="2">
          <cell r="K2" t="str">
            <v>0 - ne vpliva</v>
          </cell>
        </row>
        <row r="3">
          <cell r="K3" t="str">
            <v>1 - močno vpliva</v>
          </cell>
        </row>
        <row r="4">
          <cell r="K4" t="str">
            <v>2 - je poglavitni namen dejavnosti</v>
          </cell>
        </row>
      </sheetData>
      <sheetData sheetId="6" refreshError="1"/>
      <sheetData sheetId="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nčno poročilo"/>
      <sheetName val="Zbirni računi"/>
      <sheetName val="Seznam kod"/>
      <sheetName val="Data"/>
    </sheetNames>
    <sheetDataSet>
      <sheetData sheetId="0" refreshError="1"/>
      <sheetData sheetId="1" refreshError="1"/>
      <sheetData sheetId="2" refreshError="1"/>
      <sheetData sheetId="3">
        <row r="2">
          <cell r="I2" t="str">
            <v>11110 - Education policy and administrative management</v>
          </cell>
        </row>
        <row r="3">
          <cell r="I3" t="str">
            <v>11120 - Education facilities and training</v>
          </cell>
        </row>
        <row r="4">
          <cell r="I4" t="str">
            <v>11130 - Teacher training</v>
          </cell>
        </row>
        <row r="5">
          <cell r="I5" t="str">
            <v>11182 - Educational research</v>
          </cell>
        </row>
        <row r="6">
          <cell r="I6" t="str">
            <v>11220 - Primary education</v>
          </cell>
        </row>
        <row r="7">
          <cell r="I7" t="str">
            <v>11230 - Basic life skills for youth and adults</v>
          </cell>
        </row>
        <row r="8">
          <cell r="I8" t="str">
            <v>11240 - Early childhood education</v>
          </cell>
        </row>
        <row r="9">
          <cell r="I9" t="str">
            <v>11250 - School feeding</v>
          </cell>
        </row>
        <row r="10">
          <cell r="I10" t="str">
            <v>11320 - Secondary education</v>
          </cell>
        </row>
        <row r="11">
          <cell r="I11" t="str">
            <v>11330 - Vocational training</v>
          </cell>
        </row>
        <row r="12">
          <cell r="I12" t="str">
            <v>11420 - Higher education</v>
          </cell>
        </row>
        <row r="13">
          <cell r="I13" t="str">
            <v>11430 - Advanced technical and managerial training</v>
          </cell>
        </row>
        <row r="14">
          <cell r="I14" t="str">
            <v>12110 - Health policy and administrative management</v>
          </cell>
        </row>
        <row r="15">
          <cell r="I15" t="str">
            <v>12181 - Medical education/training</v>
          </cell>
        </row>
        <row r="16">
          <cell r="I16" t="str">
            <v>12182 - Medical research</v>
          </cell>
        </row>
        <row r="17">
          <cell r="I17" t="str">
            <v>12191 - Medical services</v>
          </cell>
        </row>
        <row r="18">
          <cell r="I18" t="str">
            <v>12220 - Basic health care</v>
          </cell>
        </row>
        <row r="19">
          <cell r="I19" t="str">
            <v>12230 - Basic health infrastructure</v>
          </cell>
        </row>
        <row r="20">
          <cell r="I20" t="str">
            <v>12240 - Basic nutrition</v>
          </cell>
        </row>
        <row r="21">
          <cell r="I21" t="str">
            <v>12250 - Infectious disease control</v>
          </cell>
        </row>
        <row r="22">
          <cell r="I22" t="str">
            <v>12261 - Health education</v>
          </cell>
        </row>
        <row r="23">
          <cell r="I23" t="str">
            <v>12262 - Malaria control</v>
          </cell>
        </row>
        <row r="24">
          <cell r="I24" t="str">
            <v>12263 - Tuberculosis control</v>
          </cell>
        </row>
        <row r="25">
          <cell r="I25" t="str">
            <v>12281 - Health personnel development</v>
          </cell>
        </row>
        <row r="26">
          <cell r="I26" t="str">
            <v>12310 - NCDs control, general</v>
          </cell>
        </row>
        <row r="27">
          <cell r="I27" t="str">
            <v>12320 - Tobacco use control</v>
          </cell>
        </row>
        <row r="28">
          <cell r="I28" t="str">
            <v>12330 - Control of harmful use of alcohol and drugs</v>
          </cell>
        </row>
        <row r="29">
          <cell r="I29" t="str">
            <v>12340 - Promotion of mental health and well-being </v>
          </cell>
        </row>
        <row r="30">
          <cell r="I30" t="str">
            <v>12350 - Other prevention and treatment of NCDs</v>
          </cell>
        </row>
        <row r="31">
          <cell r="I31" t="str">
            <v>12382 - Research for prevention and control of NCDs</v>
          </cell>
        </row>
        <row r="32">
          <cell r="I32" t="str">
            <v>13010 - Population policy and administrative management</v>
          </cell>
        </row>
        <row r="33">
          <cell r="I33" t="str">
            <v>13020 - Reproductive health care</v>
          </cell>
        </row>
        <row r="34">
          <cell r="I34" t="str">
            <v>13030 - Family planning</v>
          </cell>
        </row>
        <row r="35">
          <cell r="I35" t="str">
            <v>13040 - STD control including HIV/AIDS</v>
          </cell>
        </row>
        <row r="36">
          <cell r="I36" t="str">
            <v>13081 - Personnel development for population and reproductive health</v>
          </cell>
        </row>
        <row r="37">
          <cell r="I37" t="str">
            <v>14010 - Water sector policy and administrative management</v>
          </cell>
        </row>
        <row r="38">
          <cell r="I38" t="str">
            <v>14015 - Water resources conservation (including data collection)</v>
          </cell>
        </row>
        <row r="39">
          <cell r="I39" t="str">
            <v>14020 - Water supply and sanitation - large systems</v>
          </cell>
        </row>
        <row r="40">
          <cell r="I40" t="str">
            <v>14021 - Water supply - large systems</v>
          </cell>
        </row>
        <row r="41">
          <cell r="I41" t="str">
            <v>14022 - Sanitation - large systems</v>
          </cell>
        </row>
        <row r="42">
          <cell r="I42" t="str">
            <v>14030 - Basic drinking water supply and basic sanitation</v>
          </cell>
        </row>
        <row r="43">
          <cell r="I43" t="str">
            <v>14031 - Basic drinking water supply</v>
          </cell>
        </row>
        <row r="44">
          <cell r="I44" t="str">
            <v>14032 - Basic sanitation</v>
          </cell>
        </row>
        <row r="45">
          <cell r="I45" t="str">
            <v>14040 - River basins development</v>
          </cell>
        </row>
        <row r="46">
          <cell r="I46" t="str">
            <v>14050 - Waste management/disposal</v>
          </cell>
        </row>
        <row r="47">
          <cell r="I47" t="str">
            <v>14081 - Education and training in water supply and sanitation</v>
          </cell>
        </row>
        <row r="48">
          <cell r="I48" t="str">
            <v>15110 - Public sector policy and administrative management</v>
          </cell>
        </row>
        <row r="49">
          <cell r="I49" t="str">
            <v>15111 - Public finance management (PFM)</v>
          </cell>
        </row>
        <row r="50">
          <cell r="I50" t="str">
            <v>15112 - Decentralisation and support to subnational government</v>
          </cell>
        </row>
        <row r="51">
          <cell r="I51" t="str">
            <v>15113 - Anti-corruption organisations and institutions</v>
          </cell>
        </row>
        <row r="52">
          <cell r="I52" t="str">
            <v>15114 - Domestic revenue mobilisation</v>
          </cell>
        </row>
        <row r="53">
          <cell r="I53" t="str">
            <v>15125 - Public Procurement</v>
          </cell>
        </row>
        <row r="54">
          <cell r="I54" t="str">
            <v>15130 - Legal and judicial development</v>
          </cell>
        </row>
        <row r="55">
          <cell r="I55" t="str">
            <v>15142 - Macroeconomic policy</v>
          </cell>
        </row>
        <row r="56">
          <cell r="I56" t="str">
            <v>15150 - Democratic participation and civil society</v>
          </cell>
        </row>
        <row r="57">
          <cell r="I57" t="str">
            <v>15151 - Elections</v>
          </cell>
        </row>
        <row r="58">
          <cell r="I58" t="str">
            <v>15152 - Legislatures and political parties</v>
          </cell>
        </row>
        <row r="59">
          <cell r="I59" t="str">
            <v>15153 - Media and free flow of information</v>
          </cell>
        </row>
        <row r="60">
          <cell r="I60" t="str">
            <v>15160 - Human rights</v>
          </cell>
        </row>
        <row r="61">
          <cell r="I61" t="str">
            <v>15170 - Women's equality organisations and institutions</v>
          </cell>
        </row>
        <row r="62">
          <cell r="I62" t="str">
            <v>15180 - Ending violence against women and girls</v>
          </cell>
        </row>
        <row r="63">
          <cell r="I63" t="str">
            <v>15190 - Facilitation of orderly, safe, regular and responsible migration and mobility</v>
          </cell>
        </row>
        <row r="64">
          <cell r="I64" t="str">
            <v>15210 - Security system management and reform</v>
          </cell>
        </row>
        <row r="65">
          <cell r="I65" t="str">
            <v>15220 - Civilian peace-building, conflict prevention and resolution</v>
          </cell>
        </row>
        <row r="66">
          <cell r="I66" t="str">
            <v>15230 - Participation in international peacekeeping operations</v>
          </cell>
        </row>
        <row r="67">
          <cell r="I67" t="str">
            <v>15240 - Reintegration and SALW control</v>
          </cell>
        </row>
        <row r="68">
          <cell r="I68" t="str">
            <v>15250 - Removal of land mines and explosive remnants of war</v>
          </cell>
        </row>
        <row r="69">
          <cell r="I69" t="str">
            <v>15261 - Child soldiers (prevention and demobilisation)</v>
          </cell>
        </row>
        <row r="70">
          <cell r="I70" t="str">
            <v>16010 - Social Protection</v>
          </cell>
        </row>
        <row r="71">
          <cell r="I71" t="str">
            <v>16020 - Employment creation</v>
          </cell>
        </row>
        <row r="72">
          <cell r="I72" t="str">
            <v>16030 - Housing policy and administrative management</v>
          </cell>
        </row>
        <row r="73">
          <cell r="I73" t="str">
            <v>16040 - Low-cost housing</v>
          </cell>
        </row>
        <row r="74">
          <cell r="I74" t="str">
            <v>16050 - Multisector aid for basic social services</v>
          </cell>
        </row>
        <row r="75">
          <cell r="I75" t="str">
            <v>16061 - Culture and recreation</v>
          </cell>
        </row>
        <row r="76">
          <cell r="I76" t="str">
            <v>16062 - Statistical capacity building</v>
          </cell>
        </row>
        <row r="77">
          <cell r="I77" t="str">
            <v>16063 - Narcotics control</v>
          </cell>
        </row>
        <row r="78">
          <cell r="I78" t="str">
            <v>16064 - Social mitigation of HIV/AIDS</v>
          </cell>
        </row>
        <row r="79">
          <cell r="I79" t="str">
            <v>16070 - Labour Rights</v>
          </cell>
        </row>
        <row r="80">
          <cell r="I80" t="str">
            <v>16080 - Social Dialogue</v>
          </cell>
        </row>
        <row r="81">
          <cell r="I81" t="str">
            <v>21010 - Transport policy and administrative management</v>
          </cell>
        </row>
        <row r="82">
          <cell r="I82" t="str">
            <v>21020 - Road transport</v>
          </cell>
        </row>
        <row r="83">
          <cell r="I83" t="str">
            <v>21030 - Rail transport</v>
          </cell>
        </row>
        <row r="84">
          <cell r="I84" t="str">
            <v>21040 - Water transport</v>
          </cell>
        </row>
        <row r="85">
          <cell r="I85" t="str">
            <v>21050 - Air transport</v>
          </cell>
        </row>
        <row r="86">
          <cell r="I86" t="str">
            <v>21061 - Storage</v>
          </cell>
        </row>
        <row r="87">
          <cell r="I87" t="str">
            <v>21081 - Education and training in transport and storage</v>
          </cell>
        </row>
        <row r="88">
          <cell r="I88" t="str">
            <v>22010 - Communications policy and administrative management</v>
          </cell>
        </row>
        <row r="89">
          <cell r="I89" t="str">
            <v>22020 - Telecommunications</v>
          </cell>
        </row>
        <row r="90">
          <cell r="I90" t="str">
            <v>22030 - Radio/television/print media</v>
          </cell>
        </row>
        <row r="91">
          <cell r="I91" t="str">
            <v>22040 - Information and communication technology (ICT)</v>
          </cell>
        </row>
        <row r="92">
          <cell r="I92" t="str">
            <v>23110 - Energy policy and administrative management</v>
          </cell>
        </row>
        <row r="93">
          <cell r="I93" t="str">
            <v>23181 - Energy education/training</v>
          </cell>
        </row>
        <row r="94">
          <cell r="I94" t="str">
            <v>23182 - Energy research</v>
          </cell>
        </row>
        <row r="95">
          <cell r="I95" t="str">
            <v>23183 - Energy conservation and demand-side efficiency</v>
          </cell>
        </row>
        <row r="96">
          <cell r="I96" t="str">
            <v>23210 - Energy generation, renewable sources - multiple technologies</v>
          </cell>
        </row>
        <row r="97">
          <cell r="I97" t="str">
            <v>23220 - Hydro-electric power plants</v>
          </cell>
        </row>
        <row r="98">
          <cell r="I98" t="str">
            <v>23230 - Solar energy</v>
          </cell>
        </row>
        <row r="99">
          <cell r="I99" t="str">
            <v>23240 - Wind energy</v>
          </cell>
        </row>
        <row r="100">
          <cell r="I100" t="str">
            <v>23250 - Marine energy</v>
          </cell>
        </row>
        <row r="101">
          <cell r="I101" t="str">
            <v>23260 - Geothermal energy</v>
          </cell>
        </row>
        <row r="102">
          <cell r="I102" t="str">
            <v>23270 - Biofuel-fired power plants</v>
          </cell>
        </row>
        <row r="103">
          <cell r="I103" t="str">
            <v>23310 - Energy generation, non-renewable sources, unspecified</v>
          </cell>
        </row>
        <row r="104">
          <cell r="I104" t="str">
            <v>23320 - Coal-fired electric power plants</v>
          </cell>
        </row>
        <row r="105">
          <cell r="I105" t="str">
            <v>23330 - Oil-fired electric power plants</v>
          </cell>
        </row>
        <row r="106">
          <cell r="I106" t="str">
            <v>23340 - Natural gas-fired electric power plants</v>
          </cell>
        </row>
        <row r="107">
          <cell r="I107" t="str">
            <v>23350 - Fossil fuel electric power plants with carbon capture and storage (CCS)</v>
          </cell>
        </row>
        <row r="108">
          <cell r="I108" t="str">
            <v>23360 - Non-renewable waste-fired electric power plants</v>
          </cell>
        </row>
        <row r="109">
          <cell r="I109" t="str">
            <v>23410 - Hybrid energy electric power plants</v>
          </cell>
        </row>
        <row r="110">
          <cell r="I110" t="str">
            <v>23510 - Nuclear energy electric power plants</v>
          </cell>
        </row>
        <row r="111">
          <cell r="I111" t="str">
            <v>23610 - Heat plants</v>
          </cell>
        </row>
        <row r="112">
          <cell r="I112" t="str">
            <v>23620 - District heating and cooling</v>
          </cell>
        </row>
        <row r="113">
          <cell r="I113" t="str">
            <v>23630 - Electric power transmission and distribution</v>
          </cell>
        </row>
        <row r="114">
          <cell r="I114" t="str">
            <v>23640 - Gas distribution</v>
          </cell>
        </row>
        <row r="115">
          <cell r="I115" t="str">
            <v>24010 - Financial policy and administrative management</v>
          </cell>
        </row>
        <row r="116">
          <cell r="I116" t="str">
            <v>24020 - Monetary institutions</v>
          </cell>
        </row>
        <row r="117">
          <cell r="I117" t="str">
            <v>24030 - Formal sector financial intermediaries</v>
          </cell>
        </row>
        <row r="118">
          <cell r="I118" t="str">
            <v>24040 - Informal/semi-formal financial intermediaries</v>
          </cell>
        </row>
        <row r="119">
          <cell r="I119" t="str">
            <v>24050 - Remittance facilitation, promotion and optimisation</v>
          </cell>
        </row>
        <row r="120">
          <cell r="I120" t="str">
            <v>24081 - Education/training in banking and financial services</v>
          </cell>
        </row>
        <row r="121">
          <cell r="I121" t="str">
            <v>25010 - Business Policy and Administration</v>
          </cell>
        </row>
        <row r="122">
          <cell r="I122" t="str">
            <v>25020 - Privatisation</v>
          </cell>
        </row>
        <row r="123">
          <cell r="I123" t="str">
            <v>25030 - Business development services</v>
          </cell>
        </row>
        <row r="124">
          <cell r="I124" t="str">
            <v>25040 - Responsible Business Conduct</v>
          </cell>
        </row>
        <row r="125">
          <cell r="I125" t="str">
            <v>31110 - Agricultural policy and administrative management</v>
          </cell>
        </row>
        <row r="126">
          <cell r="I126" t="str">
            <v>31120 - Agricultural development</v>
          </cell>
        </row>
        <row r="127">
          <cell r="I127" t="str">
            <v>31130 - Agricultural land resources</v>
          </cell>
        </row>
        <row r="128">
          <cell r="I128" t="str">
            <v>31140 - Agricultural water resources</v>
          </cell>
        </row>
        <row r="129">
          <cell r="I129" t="str">
            <v>31150 - Agricultural inputs</v>
          </cell>
        </row>
        <row r="130">
          <cell r="I130" t="str">
            <v>31161 - Food crop production</v>
          </cell>
        </row>
        <row r="131">
          <cell r="I131" t="str">
            <v>31162 - Industrial crops/export crops</v>
          </cell>
        </row>
        <row r="132">
          <cell r="I132" t="str">
            <v>31163 - Livestock</v>
          </cell>
        </row>
        <row r="133">
          <cell r="I133" t="str">
            <v>31164 - Agrarian reform</v>
          </cell>
        </row>
        <row r="134">
          <cell r="I134" t="str">
            <v>31165 - Agricultural alternative development</v>
          </cell>
        </row>
        <row r="135">
          <cell r="I135" t="str">
            <v>31166 - Agricultural extension</v>
          </cell>
        </row>
        <row r="136">
          <cell r="I136" t="str">
            <v>31181 - Agricultural education/training</v>
          </cell>
        </row>
        <row r="137">
          <cell r="I137" t="str">
            <v>31182 - Agricultural research</v>
          </cell>
        </row>
        <row r="138">
          <cell r="I138" t="str">
            <v>31191 - Agricultural services</v>
          </cell>
        </row>
        <row r="139">
          <cell r="I139" t="str">
            <v>31192 - Plant and post-harvest protection and pest control</v>
          </cell>
        </row>
        <row r="140">
          <cell r="I140" t="str">
            <v>31193 - Agricultural financial services</v>
          </cell>
        </row>
        <row r="141">
          <cell r="I141" t="str">
            <v>31194 - Agricultural co-operatives</v>
          </cell>
        </row>
        <row r="142">
          <cell r="I142" t="str">
            <v>31195 - Livestock/veterinary services</v>
          </cell>
        </row>
        <row r="143">
          <cell r="I143" t="str">
            <v>31210 - Forestry policy and administrative management</v>
          </cell>
        </row>
        <row r="144">
          <cell r="I144" t="str">
            <v>31220 - Forestry development</v>
          </cell>
        </row>
        <row r="145">
          <cell r="I145" t="str">
            <v>31261 - Fuelwood/charcoal</v>
          </cell>
        </row>
        <row r="146">
          <cell r="I146" t="str">
            <v>31281 - Forestry education/training</v>
          </cell>
        </row>
        <row r="147">
          <cell r="I147" t="str">
            <v>31282 - Forestry research</v>
          </cell>
        </row>
        <row r="148">
          <cell r="I148" t="str">
            <v>31291 - Forestry services</v>
          </cell>
        </row>
        <row r="149">
          <cell r="I149" t="str">
            <v>31310 - Fishing policy and administrative management</v>
          </cell>
        </row>
        <row r="150">
          <cell r="I150" t="str">
            <v>31320 - Fishery development</v>
          </cell>
        </row>
        <row r="151">
          <cell r="I151" t="str">
            <v>31381 - Fishery education/training</v>
          </cell>
        </row>
        <row r="152">
          <cell r="I152" t="str">
            <v>31382 - Fishery research</v>
          </cell>
        </row>
        <row r="153">
          <cell r="I153" t="str">
            <v>31391 - Fishery services</v>
          </cell>
        </row>
        <row r="154">
          <cell r="I154" t="str">
            <v>32110 - Industrial policy and administrative management</v>
          </cell>
        </row>
        <row r="155">
          <cell r="I155" t="str">
            <v>32120 - Industrial development</v>
          </cell>
        </row>
        <row r="156">
          <cell r="I156" t="str">
            <v>32130 - Small and medium-sized enterprises (SME) development</v>
          </cell>
        </row>
        <row r="157">
          <cell r="I157" t="str">
            <v>32140 - Cottage industries and handicraft</v>
          </cell>
        </row>
        <row r="158">
          <cell r="I158" t="str">
            <v>32161 - Agro-industries</v>
          </cell>
        </row>
        <row r="159">
          <cell r="I159" t="str">
            <v>32162 - Forest industries</v>
          </cell>
        </row>
        <row r="160">
          <cell r="I160" t="str">
            <v>32163 - Textiles, leather and substitutes</v>
          </cell>
        </row>
        <row r="161">
          <cell r="I161" t="str">
            <v>32164 - Chemicals</v>
          </cell>
        </row>
        <row r="162">
          <cell r="I162" t="str">
            <v>32165 - Fertilizer plants</v>
          </cell>
        </row>
        <row r="163">
          <cell r="I163" t="str">
            <v>32166 - Cement/lime/plaster</v>
          </cell>
        </row>
        <row r="164">
          <cell r="I164" t="str">
            <v>32167 - Energy manufacturing</v>
          </cell>
        </row>
        <row r="165">
          <cell r="I165" t="str">
            <v>32168 - Pharmaceutical production</v>
          </cell>
        </row>
        <row r="166">
          <cell r="I166" t="str">
            <v>32169 - Basic metal industries</v>
          </cell>
        </row>
        <row r="167">
          <cell r="I167" t="str">
            <v>32170 - Non-ferrous metal industries</v>
          </cell>
        </row>
        <row r="168">
          <cell r="I168" t="str">
            <v>32171 - Engineering</v>
          </cell>
        </row>
        <row r="169">
          <cell r="I169" t="str">
            <v>32172 - Transport equipment industry</v>
          </cell>
        </row>
        <row r="170">
          <cell r="I170" t="str">
            <v>32182 - Technological research and development</v>
          </cell>
        </row>
        <row r="171">
          <cell r="I171" t="str">
            <v>32210 - Mineral/mining policy and administrative management</v>
          </cell>
        </row>
        <row r="172">
          <cell r="I172" t="str">
            <v>32220 - Mineral prospection and exploration</v>
          </cell>
        </row>
        <row r="173">
          <cell r="I173" t="str">
            <v>32261 - Coal</v>
          </cell>
        </row>
        <row r="174">
          <cell r="I174" t="str">
            <v>32262 - Oil and gas</v>
          </cell>
        </row>
        <row r="175">
          <cell r="I175" t="str">
            <v>32263 - Ferrous metals</v>
          </cell>
        </row>
        <row r="176">
          <cell r="I176" t="str">
            <v>32264 - Nonferrous metals</v>
          </cell>
        </row>
        <row r="177">
          <cell r="I177" t="str">
            <v>32265 - Precious metals/materials</v>
          </cell>
        </row>
        <row r="178">
          <cell r="I178" t="str">
            <v>32266 - Industrial minerals</v>
          </cell>
        </row>
        <row r="179">
          <cell r="I179" t="str">
            <v>32267 - Fertilizer minerals</v>
          </cell>
        </row>
        <row r="180">
          <cell r="I180" t="str">
            <v>32268 - Offshore minerals</v>
          </cell>
        </row>
        <row r="181">
          <cell r="I181" t="str">
            <v>32310 - Construction policy and administrative management</v>
          </cell>
        </row>
        <row r="182">
          <cell r="I182" t="str">
            <v>33110 - Trade policy and administrative management</v>
          </cell>
        </row>
        <row r="183">
          <cell r="I183" t="str">
            <v>33120 - Trade facilitation</v>
          </cell>
        </row>
        <row r="184">
          <cell r="I184" t="str">
            <v>33130 - Regional trade agreements (RTAs)</v>
          </cell>
        </row>
        <row r="185">
          <cell r="I185" t="str">
            <v>33140 - Multilateral trade negotiations</v>
          </cell>
        </row>
        <row r="186">
          <cell r="I186" t="str">
            <v>33150 - Trade-related adjustment</v>
          </cell>
        </row>
        <row r="187">
          <cell r="I187" t="str">
            <v>33181 - Trade education/training</v>
          </cell>
        </row>
        <row r="188">
          <cell r="I188" t="str">
            <v>33210 - Tourism policy and administrative management</v>
          </cell>
        </row>
        <row r="189">
          <cell r="I189" t="str">
            <v>41010 - Environmental policy and administrative management</v>
          </cell>
        </row>
        <row r="190">
          <cell r="I190" t="str">
            <v>41020 - Biosphere protection</v>
          </cell>
        </row>
        <row r="191">
          <cell r="I191" t="str">
            <v>41030 - Bio-diversity</v>
          </cell>
        </row>
        <row r="192">
          <cell r="I192" t="str">
            <v>41040 - Site preservation</v>
          </cell>
        </row>
        <row r="193">
          <cell r="I193" t="str">
            <v>41081 - Environmental education/training</v>
          </cell>
        </row>
        <row r="194">
          <cell r="I194" t="str">
            <v>41082 - Environmental research</v>
          </cell>
        </row>
        <row r="195">
          <cell r="I195" t="str">
            <v>43010 - Multisector aid</v>
          </cell>
        </row>
        <row r="196">
          <cell r="I196" t="str">
            <v>43030 - Urban development and management</v>
          </cell>
        </row>
        <row r="197">
          <cell r="I197" t="str">
            <v>43040 - Rural development</v>
          </cell>
        </row>
        <row r="198">
          <cell r="I198" t="str">
            <v>43050 - Non-agricultural alternative development</v>
          </cell>
        </row>
        <row r="199">
          <cell r="I199" t="str">
            <v>43060 - Disaster Risk Reduction</v>
          </cell>
        </row>
        <row r="200">
          <cell r="I200" t="str">
            <v>43071 - Food security policy and administrative management</v>
          </cell>
        </row>
        <row r="201">
          <cell r="I201" t="str">
            <v xml:space="preserve">43072 - Household food security programmes </v>
          </cell>
        </row>
        <row r="202">
          <cell r="I202" t="str">
            <v>43073 - Food safety and quality</v>
          </cell>
        </row>
        <row r="203">
          <cell r="I203" t="str">
            <v>43081 - Multisector education/training</v>
          </cell>
        </row>
        <row r="204">
          <cell r="I204" t="str">
            <v>43082 - Research/scientific institutions</v>
          </cell>
        </row>
        <row r="205">
          <cell r="I205" t="str">
            <v>51010 - General budget support-related aid</v>
          </cell>
        </row>
        <row r="206">
          <cell r="I206" t="str">
            <v>52010 - Food assistance</v>
          </cell>
        </row>
        <row r="207">
          <cell r="I207" t="str">
            <v>53030 - Import support (capital goods)</v>
          </cell>
        </row>
        <row r="208">
          <cell r="I208" t="str">
            <v>53040 - Import support (commodities)</v>
          </cell>
        </row>
        <row r="209">
          <cell r="I209" t="str">
            <v>60010 - Action relating to debt</v>
          </cell>
        </row>
        <row r="210">
          <cell r="I210" t="str">
            <v>60020 - Debt forgiveness</v>
          </cell>
        </row>
        <row r="211">
          <cell r="I211" t="str">
            <v>60030 - Relief of multilateral debt</v>
          </cell>
        </row>
        <row r="212">
          <cell r="I212" t="str">
            <v>60040 - Rescheduling and refinancing</v>
          </cell>
        </row>
        <row r="213">
          <cell r="I213" t="str">
            <v>60061 - Debt for development swap</v>
          </cell>
        </row>
        <row r="214">
          <cell r="I214" t="str">
            <v>60062 - Other debt swap</v>
          </cell>
        </row>
        <row r="215">
          <cell r="I215" t="str">
            <v>60063 - Debt buy-back</v>
          </cell>
        </row>
        <row r="216">
          <cell r="I216" t="str">
            <v xml:space="preserve">72010 - Material relief assistance and services </v>
          </cell>
        </row>
        <row r="217">
          <cell r="I217" t="str">
            <v>72040 - Emergency food assistance</v>
          </cell>
        </row>
        <row r="218">
          <cell r="I218" t="str">
            <v>72050 - Relief co-ordination and support services</v>
          </cell>
        </row>
        <row r="219">
          <cell r="I219" t="str">
            <v>73010 - Immediate post-emergency reconstruction and rehabilitation</v>
          </cell>
        </row>
        <row r="220">
          <cell r="I220" t="str">
            <v>74020 - Multi-hazard response preparedness</v>
          </cell>
        </row>
        <row r="221">
          <cell r="I221" t="str">
            <v>91010 - Administrative costs (non-sector allocable)</v>
          </cell>
        </row>
        <row r="222">
          <cell r="I222" t="str">
            <v>93010 - Refugees/asylum seekers  in donor countries (non-sector allocable)</v>
          </cell>
        </row>
        <row r="223">
          <cell r="I223" t="str">
            <v>99810 - Sectors not specified</v>
          </cell>
        </row>
        <row r="224">
          <cell r="I224" t="str">
            <v>99820 - Promotion of development awareness (non-sector allocable)</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https://webfs.oecd.org/oda/DataCollection/Resources/DAC-CRS-CODES.xlsx"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B93F38-CBC8-4E63-A8ED-93DC58F8B5D8}">
  <sheetPr>
    <tabColor rgb="FF1B75BC"/>
  </sheetPr>
  <dimension ref="A1:AM279"/>
  <sheetViews>
    <sheetView zoomScaleNormal="100" workbookViewId="0">
      <selection activeCell="A11" sqref="A11:I11"/>
    </sheetView>
  </sheetViews>
  <sheetFormatPr defaultColWidth="9.140625" defaultRowHeight="12.75" x14ac:dyDescent="0.2"/>
  <cols>
    <col min="1" max="1" width="23.140625" style="24" customWidth="1"/>
    <col min="2" max="2" width="19.5703125" style="24" customWidth="1"/>
    <col min="3" max="3" width="15.28515625" style="24" customWidth="1"/>
    <col min="4" max="4" width="14.85546875" style="24" customWidth="1"/>
    <col min="5" max="9" width="13.5703125" style="24" customWidth="1"/>
    <col min="10" max="13" width="13.5703125" style="24" hidden="1" customWidth="1"/>
    <col min="14" max="14" width="5.42578125" style="24" customWidth="1"/>
    <col min="15" max="15" width="139.140625" style="24" customWidth="1"/>
    <col min="16" max="20" width="13.5703125" style="24" customWidth="1"/>
    <col min="21" max="21" width="15.28515625" style="24" customWidth="1"/>
    <col min="22" max="22" width="14.28515625" style="24" customWidth="1"/>
    <col min="23" max="23" width="19" style="24" customWidth="1"/>
    <col min="24" max="25" width="10.7109375" style="24" customWidth="1"/>
    <col min="26" max="26" width="8.7109375" style="24" customWidth="1"/>
    <col min="27" max="38" width="9.140625" style="24"/>
    <col min="39" max="39" width="9" style="24" customWidth="1"/>
    <col min="40" max="16384" width="9.140625" style="24"/>
  </cols>
  <sheetData>
    <row r="1" spans="1:35" x14ac:dyDescent="0.2">
      <c r="J1" s="25"/>
      <c r="K1" s="25"/>
      <c r="L1" s="25"/>
      <c r="M1" s="25"/>
      <c r="N1" s="25"/>
      <c r="O1" s="25"/>
      <c r="P1" s="25"/>
      <c r="Q1" s="25"/>
      <c r="R1" s="25"/>
      <c r="S1" s="25"/>
      <c r="T1" s="25"/>
      <c r="U1" s="25"/>
      <c r="V1" s="25"/>
      <c r="W1" s="25"/>
      <c r="X1" s="25"/>
      <c r="Y1" s="25"/>
      <c r="Z1" s="25"/>
      <c r="AA1" s="25"/>
      <c r="AB1" s="25"/>
      <c r="AC1" s="25"/>
      <c r="AD1" s="25"/>
      <c r="AE1" s="25"/>
      <c r="AF1" s="25"/>
      <c r="AG1" s="25"/>
      <c r="AH1" s="25"/>
      <c r="AI1" s="25"/>
    </row>
    <row r="2" spans="1:35" x14ac:dyDescent="0.2">
      <c r="J2" s="25"/>
      <c r="K2" s="25"/>
      <c r="L2" s="25"/>
      <c r="M2" s="25"/>
      <c r="N2" s="25"/>
      <c r="O2" s="25"/>
      <c r="P2" s="25"/>
      <c r="Q2" s="25"/>
      <c r="R2" s="25"/>
      <c r="S2" s="25"/>
      <c r="T2" s="25"/>
      <c r="U2" s="25"/>
      <c r="V2" s="25"/>
      <c r="W2" s="25"/>
      <c r="X2" s="25"/>
      <c r="Y2" s="25"/>
      <c r="Z2" s="25"/>
      <c r="AA2" s="25"/>
      <c r="AB2" s="25"/>
      <c r="AC2" s="25"/>
      <c r="AD2" s="25"/>
      <c r="AE2" s="25"/>
      <c r="AF2" s="25"/>
      <c r="AG2" s="25"/>
      <c r="AH2" s="25"/>
      <c r="AI2" s="25"/>
    </row>
    <row r="3" spans="1:35" x14ac:dyDescent="0.2">
      <c r="J3" s="25"/>
      <c r="K3" s="25"/>
      <c r="L3" s="25"/>
      <c r="M3" s="25"/>
      <c r="N3" s="25"/>
      <c r="O3" s="25"/>
      <c r="P3" s="25"/>
      <c r="Q3" s="25"/>
      <c r="R3" s="25"/>
      <c r="S3" s="25"/>
      <c r="T3" s="25"/>
      <c r="U3" s="25"/>
      <c r="V3" s="25"/>
      <c r="W3" s="25"/>
      <c r="X3" s="25"/>
      <c r="Y3" s="25"/>
      <c r="Z3" s="25"/>
      <c r="AA3" s="25"/>
      <c r="AB3" s="25"/>
      <c r="AC3" s="25"/>
      <c r="AD3" s="25"/>
      <c r="AE3" s="25"/>
      <c r="AF3" s="25"/>
      <c r="AG3" s="25"/>
      <c r="AH3" s="25"/>
      <c r="AI3" s="25"/>
    </row>
    <row r="4" spans="1:35" x14ac:dyDescent="0.2">
      <c r="A4" s="26"/>
      <c r="J4" s="25"/>
      <c r="K4" s="25"/>
      <c r="L4" s="25"/>
      <c r="M4" s="25"/>
      <c r="N4" s="25"/>
      <c r="O4" s="25"/>
      <c r="P4" s="25"/>
      <c r="Q4" s="25"/>
      <c r="R4" s="25"/>
      <c r="S4" s="25"/>
      <c r="T4" s="25"/>
      <c r="U4" s="25"/>
      <c r="V4" s="25"/>
      <c r="W4" s="25"/>
      <c r="X4" s="25"/>
      <c r="Y4" s="25"/>
      <c r="Z4" s="25"/>
      <c r="AA4" s="25"/>
      <c r="AB4" s="25"/>
      <c r="AC4" s="25"/>
      <c r="AD4" s="25"/>
      <c r="AE4" s="25"/>
      <c r="AF4" s="25"/>
      <c r="AG4" s="25"/>
      <c r="AH4" s="25"/>
      <c r="AI4" s="25"/>
    </row>
    <row r="5" spans="1:35" x14ac:dyDescent="0.2">
      <c r="A5" s="27"/>
      <c r="J5" s="25"/>
      <c r="K5" s="25"/>
      <c r="L5" s="25"/>
      <c r="M5" s="25"/>
      <c r="N5" s="25"/>
      <c r="O5" s="25"/>
      <c r="P5" s="25"/>
      <c r="Q5" s="25"/>
      <c r="R5" s="25"/>
      <c r="S5" s="25"/>
      <c r="T5" s="25"/>
      <c r="U5" s="25"/>
      <c r="V5" s="25"/>
      <c r="W5" s="25"/>
      <c r="X5" s="25"/>
      <c r="Y5" s="25"/>
      <c r="Z5" s="25"/>
      <c r="AA5" s="25"/>
      <c r="AB5" s="25"/>
      <c r="AC5" s="25"/>
      <c r="AD5" s="25"/>
      <c r="AE5" s="25"/>
      <c r="AF5" s="25"/>
      <c r="AG5" s="25"/>
      <c r="AH5" s="25"/>
      <c r="AI5" s="25"/>
    </row>
    <row r="6" spans="1:35" x14ac:dyDescent="0.2">
      <c r="A6" s="27"/>
      <c r="J6" s="25"/>
      <c r="K6" s="25"/>
      <c r="L6" s="25"/>
      <c r="M6" s="25"/>
      <c r="N6" s="25"/>
      <c r="O6" s="25"/>
      <c r="P6" s="25"/>
      <c r="Q6" s="25"/>
      <c r="R6" s="25"/>
      <c r="S6" s="25"/>
      <c r="T6" s="25"/>
      <c r="U6" s="25"/>
      <c r="V6" s="25"/>
      <c r="W6" s="25"/>
      <c r="X6" s="25"/>
      <c r="Y6" s="25"/>
      <c r="Z6" s="25"/>
      <c r="AA6" s="25"/>
      <c r="AB6" s="25"/>
      <c r="AC6" s="25"/>
      <c r="AD6" s="25"/>
      <c r="AE6" s="25"/>
      <c r="AF6" s="25"/>
      <c r="AG6" s="25"/>
      <c r="AH6" s="25"/>
      <c r="AI6" s="25"/>
    </row>
    <row r="7" spans="1:35" x14ac:dyDescent="0.2">
      <c r="A7" s="27"/>
      <c r="J7" s="25"/>
      <c r="K7" s="25"/>
      <c r="L7" s="25"/>
      <c r="M7" s="25"/>
      <c r="N7" s="25"/>
      <c r="O7" s="25"/>
      <c r="P7" s="25"/>
      <c r="Q7" s="25"/>
      <c r="R7" s="25"/>
      <c r="S7" s="25"/>
      <c r="T7" s="25"/>
      <c r="U7" s="25"/>
      <c r="V7" s="25"/>
      <c r="W7" s="25"/>
      <c r="X7" s="25"/>
      <c r="Y7" s="25"/>
      <c r="Z7" s="25"/>
      <c r="AA7" s="25"/>
      <c r="AB7" s="25"/>
      <c r="AC7" s="25"/>
      <c r="AD7" s="25"/>
      <c r="AE7" s="25"/>
      <c r="AF7" s="25"/>
      <c r="AG7" s="25"/>
      <c r="AH7" s="25"/>
      <c r="AI7" s="25"/>
    </row>
    <row r="8" spans="1:35" x14ac:dyDescent="0.2">
      <c r="A8" s="27"/>
      <c r="J8" s="25"/>
      <c r="K8" s="25"/>
      <c r="L8" s="25"/>
      <c r="M8" s="25"/>
      <c r="N8" s="25"/>
      <c r="O8" s="25"/>
      <c r="P8" s="25"/>
      <c r="Q8" s="25"/>
      <c r="R8" s="25"/>
      <c r="S8" s="25"/>
      <c r="T8" s="25"/>
      <c r="U8" s="25"/>
      <c r="V8" s="25"/>
      <c r="W8" s="25"/>
      <c r="X8" s="25"/>
      <c r="Y8" s="25"/>
      <c r="Z8" s="25"/>
      <c r="AA8" s="25"/>
      <c r="AB8" s="25"/>
      <c r="AC8" s="25"/>
      <c r="AD8" s="25"/>
      <c r="AE8" s="25"/>
      <c r="AF8" s="25"/>
      <c r="AG8" s="25"/>
      <c r="AH8" s="25"/>
      <c r="AI8" s="25"/>
    </row>
    <row r="9" spans="1:35" x14ac:dyDescent="0.2">
      <c r="A9" s="27"/>
      <c r="J9" s="25"/>
      <c r="K9" s="25"/>
      <c r="L9" s="25"/>
      <c r="M9" s="25"/>
      <c r="N9" s="25"/>
      <c r="O9" s="25"/>
      <c r="P9" s="25"/>
      <c r="Q9" s="25"/>
      <c r="R9" s="25"/>
      <c r="S9" s="25"/>
      <c r="T9" s="25"/>
      <c r="U9" s="25"/>
      <c r="V9" s="25"/>
      <c r="W9" s="25"/>
      <c r="X9" s="25"/>
      <c r="Y9" s="25"/>
      <c r="Z9" s="25"/>
      <c r="AA9" s="25"/>
      <c r="AB9" s="25"/>
      <c r="AC9" s="25"/>
      <c r="AD9" s="25"/>
      <c r="AE9" s="25"/>
      <c r="AF9" s="25"/>
      <c r="AG9" s="25"/>
      <c r="AH9" s="25"/>
      <c r="AI9" s="25"/>
    </row>
    <row r="10" spans="1:35" x14ac:dyDescent="0.2">
      <c r="J10" s="25"/>
      <c r="K10" s="25"/>
      <c r="L10" s="25"/>
      <c r="M10" s="25"/>
      <c r="N10" s="25"/>
      <c r="O10" s="25"/>
      <c r="P10" s="28"/>
      <c r="Q10" s="28"/>
      <c r="R10" s="25"/>
      <c r="S10" s="25"/>
      <c r="T10" s="25"/>
      <c r="U10" s="25"/>
      <c r="V10" s="25"/>
      <c r="W10" s="25"/>
      <c r="X10" s="25"/>
      <c r="Y10" s="25"/>
      <c r="Z10" s="25"/>
      <c r="AA10" s="25"/>
      <c r="AB10" s="25"/>
      <c r="AC10" s="25"/>
      <c r="AD10" s="25"/>
      <c r="AE10" s="25"/>
      <c r="AF10" s="25"/>
      <c r="AG10" s="25"/>
      <c r="AH10" s="25"/>
      <c r="AI10" s="25"/>
    </row>
    <row r="11" spans="1:35" x14ac:dyDescent="0.2">
      <c r="A11" s="151" t="s">
        <v>78</v>
      </c>
      <c r="B11" s="151"/>
      <c r="C11" s="151"/>
      <c r="D11" s="151"/>
      <c r="E11" s="151"/>
      <c r="F11" s="151"/>
      <c r="G11" s="151"/>
      <c r="H11" s="151"/>
      <c r="I11" s="151"/>
      <c r="J11" s="25"/>
      <c r="K11" s="25"/>
      <c r="L11" s="25"/>
      <c r="M11" s="25"/>
      <c r="N11" s="29"/>
      <c r="O11" s="152" t="s">
        <v>894</v>
      </c>
      <c r="P11" s="152"/>
      <c r="Q11" s="152"/>
      <c r="R11" s="152"/>
      <c r="S11" s="152"/>
      <c r="T11" s="152"/>
      <c r="U11" s="152"/>
      <c r="V11" s="152"/>
      <c r="W11" s="152"/>
      <c r="X11" s="152"/>
      <c r="Y11" s="152"/>
      <c r="Z11" s="152"/>
      <c r="AA11" s="152"/>
      <c r="AB11" s="25"/>
      <c r="AC11" s="25"/>
      <c r="AD11" s="25"/>
      <c r="AE11" s="25"/>
      <c r="AF11" s="25"/>
      <c r="AG11" s="25"/>
      <c r="AH11" s="25"/>
      <c r="AI11" s="25"/>
    </row>
    <row r="12" spans="1:35" x14ac:dyDescent="0.2">
      <c r="J12" s="25"/>
      <c r="K12" s="25"/>
      <c r="L12" s="25"/>
      <c r="M12" s="25"/>
      <c r="N12" s="25"/>
      <c r="O12" s="152" t="s">
        <v>1158</v>
      </c>
      <c r="P12" s="152"/>
      <c r="Q12" s="152"/>
      <c r="R12" s="152"/>
      <c r="S12" s="152"/>
      <c r="T12" s="152"/>
      <c r="U12" s="152"/>
      <c r="V12" s="152"/>
      <c r="W12" s="152"/>
      <c r="X12" s="152"/>
      <c r="Y12" s="152"/>
      <c r="Z12" s="152"/>
      <c r="AA12" s="152"/>
      <c r="AB12" s="25"/>
      <c r="AC12" s="25"/>
      <c r="AD12" s="25"/>
      <c r="AE12" s="25"/>
      <c r="AF12" s="25"/>
      <c r="AG12" s="25"/>
      <c r="AH12" s="25"/>
      <c r="AI12" s="25"/>
    </row>
    <row r="13" spans="1:35" x14ac:dyDescent="0.2">
      <c r="A13" s="30" t="s">
        <v>61</v>
      </c>
      <c r="B13" s="31"/>
      <c r="C13" s="32"/>
      <c r="D13" s="32"/>
      <c r="E13" s="32"/>
      <c r="F13" s="32"/>
      <c r="G13" s="32"/>
      <c r="H13" s="32"/>
      <c r="I13" s="32"/>
      <c r="J13" s="25"/>
      <c r="K13" s="25"/>
      <c r="L13" s="25"/>
      <c r="M13" s="25"/>
      <c r="N13" s="25"/>
      <c r="O13" s="148"/>
      <c r="P13" s="148"/>
      <c r="Q13" s="148"/>
      <c r="R13" s="148"/>
      <c r="S13" s="148"/>
      <c r="T13" s="148"/>
      <c r="U13" s="148"/>
      <c r="V13" s="148"/>
      <c r="W13" s="148"/>
      <c r="X13" s="148"/>
      <c r="Y13" s="148"/>
      <c r="Z13" s="148"/>
      <c r="AA13" s="148"/>
      <c r="AB13" s="25"/>
      <c r="AC13" s="25"/>
      <c r="AD13" s="25"/>
      <c r="AE13" s="25"/>
      <c r="AF13" s="25"/>
      <c r="AG13" s="25"/>
      <c r="AH13" s="25"/>
      <c r="AI13" s="25"/>
    </row>
    <row r="14" spans="1:35" ht="12.75" customHeight="1" x14ac:dyDescent="0.2">
      <c r="A14" s="143" t="s">
        <v>62</v>
      </c>
      <c r="B14" s="144"/>
      <c r="C14" s="145"/>
      <c r="D14" s="153"/>
      <c r="E14" s="154"/>
      <c r="F14" s="154"/>
      <c r="G14" s="154"/>
      <c r="H14" s="154"/>
      <c r="I14" s="154"/>
      <c r="J14" s="25"/>
      <c r="K14" s="25"/>
      <c r="L14" s="25"/>
      <c r="M14" s="25"/>
      <c r="N14" s="25"/>
      <c r="O14" s="54" t="s">
        <v>1134</v>
      </c>
      <c r="P14" s="25"/>
      <c r="Q14" s="25"/>
      <c r="R14" s="25"/>
      <c r="S14" s="25"/>
      <c r="T14" s="25"/>
      <c r="U14" s="25"/>
      <c r="V14" s="25"/>
      <c r="W14" s="25"/>
      <c r="X14" s="25"/>
      <c r="Y14" s="25"/>
      <c r="Z14" s="25"/>
      <c r="AA14" s="25"/>
      <c r="AB14" s="25"/>
      <c r="AC14" s="25"/>
      <c r="AD14" s="25"/>
      <c r="AE14" s="25"/>
      <c r="AF14" s="25"/>
      <c r="AG14" s="25"/>
      <c r="AH14" s="25"/>
      <c r="AI14" s="25"/>
    </row>
    <row r="15" spans="1:35" x14ac:dyDescent="0.2">
      <c r="A15" s="143" t="s">
        <v>58</v>
      </c>
      <c r="B15" s="144"/>
      <c r="C15" s="145"/>
      <c r="D15" s="146"/>
      <c r="E15" s="147"/>
      <c r="F15" s="147"/>
      <c r="G15" s="147"/>
      <c r="H15" s="147"/>
      <c r="I15" s="147"/>
      <c r="J15" s="25"/>
      <c r="K15" s="25"/>
      <c r="L15" s="25"/>
      <c r="M15" s="25"/>
      <c r="N15" s="25"/>
      <c r="O15" s="148" t="s">
        <v>1089</v>
      </c>
      <c r="P15" s="148"/>
      <c r="Q15" s="148"/>
      <c r="R15" s="148"/>
      <c r="S15" s="148"/>
      <c r="T15" s="148"/>
      <c r="U15" s="148"/>
      <c r="V15" s="148"/>
      <c r="W15" s="148"/>
      <c r="X15" s="148"/>
      <c r="Y15" s="148"/>
      <c r="Z15" s="148"/>
      <c r="AA15" s="148"/>
      <c r="AB15" s="25"/>
      <c r="AC15" s="25"/>
      <c r="AD15" s="25"/>
      <c r="AE15" s="25"/>
      <c r="AF15" s="25"/>
      <c r="AG15" s="25"/>
      <c r="AH15" s="25"/>
      <c r="AI15" s="25"/>
    </row>
    <row r="16" spans="1:35" x14ac:dyDescent="0.2">
      <c r="A16" s="143" t="s">
        <v>67</v>
      </c>
      <c r="B16" s="144"/>
      <c r="C16" s="145"/>
      <c r="D16" s="149"/>
      <c r="E16" s="150"/>
      <c r="F16" s="150"/>
      <c r="G16" s="150"/>
      <c r="H16" s="150"/>
      <c r="I16" s="150"/>
      <c r="J16" s="25"/>
      <c r="K16" s="25"/>
      <c r="L16" s="25"/>
      <c r="M16" s="25"/>
      <c r="N16" s="25"/>
      <c r="O16" s="148" t="s">
        <v>1090</v>
      </c>
      <c r="P16" s="148"/>
      <c r="Q16" s="148"/>
      <c r="R16" s="148"/>
      <c r="S16" s="148"/>
      <c r="T16" s="148"/>
      <c r="U16" s="148"/>
      <c r="V16" s="148"/>
      <c r="W16" s="148"/>
      <c r="X16" s="148"/>
      <c r="Y16" s="148"/>
      <c r="Z16" s="148"/>
      <c r="AA16" s="148"/>
      <c r="AB16" s="25"/>
      <c r="AC16" s="25"/>
      <c r="AD16" s="25"/>
      <c r="AE16" s="25"/>
      <c r="AF16" s="25"/>
      <c r="AG16" s="25"/>
      <c r="AH16" s="25"/>
      <c r="AI16" s="25"/>
    </row>
    <row r="17" spans="1:35" x14ac:dyDescent="0.2">
      <c r="A17" s="143" t="s">
        <v>63</v>
      </c>
      <c r="B17" s="144"/>
      <c r="C17" s="145"/>
      <c r="D17" s="149"/>
      <c r="E17" s="150"/>
      <c r="F17" s="150"/>
      <c r="G17" s="150"/>
      <c r="H17" s="150"/>
      <c r="I17" s="150"/>
      <c r="J17" s="25"/>
      <c r="K17" s="25"/>
      <c r="L17" s="25"/>
      <c r="M17" s="25"/>
      <c r="N17" s="25"/>
      <c r="O17" s="148" t="s">
        <v>1091</v>
      </c>
      <c r="P17" s="148"/>
      <c r="Q17" s="148"/>
      <c r="R17" s="148"/>
      <c r="S17" s="148"/>
      <c r="T17" s="148"/>
      <c r="U17" s="148"/>
      <c r="V17" s="148"/>
      <c r="W17" s="148"/>
      <c r="X17" s="148"/>
      <c r="Y17" s="148"/>
      <c r="Z17" s="148"/>
      <c r="AA17" s="148"/>
      <c r="AB17" s="25"/>
      <c r="AC17" s="25"/>
      <c r="AD17" s="25"/>
      <c r="AE17" s="25"/>
      <c r="AF17" s="25"/>
      <c r="AG17" s="25"/>
      <c r="AH17" s="25"/>
      <c r="AI17" s="25"/>
    </row>
    <row r="18" spans="1:35" x14ac:dyDescent="0.2">
      <c r="A18" s="143" t="s">
        <v>104</v>
      </c>
      <c r="B18" s="144"/>
      <c r="C18" s="145"/>
      <c r="D18" s="149"/>
      <c r="E18" s="150"/>
      <c r="F18" s="150"/>
      <c r="G18" s="150"/>
      <c r="H18" s="150"/>
      <c r="I18" s="150"/>
      <c r="J18" s="25"/>
      <c r="K18" s="25"/>
      <c r="L18" s="25"/>
      <c r="M18" s="25"/>
      <c r="N18" s="25"/>
      <c r="O18" s="148"/>
      <c r="P18" s="148"/>
      <c r="Q18" s="148"/>
      <c r="R18" s="148"/>
      <c r="S18" s="148"/>
      <c r="T18" s="148"/>
      <c r="U18" s="148"/>
      <c r="V18" s="148"/>
      <c r="W18" s="148"/>
      <c r="X18" s="148"/>
      <c r="Y18" s="148"/>
      <c r="Z18" s="148"/>
      <c r="AA18" s="148"/>
      <c r="AB18" s="25"/>
      <c r="AC18" s="25"/>
      <c r="AD18" s="25"/>
      <c r="AE18" s="25"/>
      <c r="AF18" s="25"/>
      <c r="AG18" s="25"/>
      <c r="AH18" s="25"/>
      <c r="AI18" s="25"/>
    </row>
    <row r="19" spans="1:35" s="37" customFormat="1" x14ac:dyDescent="0.2">
      <c r="A19" s="155" t="s">
        <v>105</v>
      </c>
      <c r="B19" s="156"/>
      <c r="C19" s="157"/>
      <c r="D19" s="158"/>
      <c r="E19" s="159"/>
      <c r="F19" s="159"/>
      <c r="G19" s="159"/>
      <c r="H19" s="159"/>
      <c r="I19" s="159"/>
      <c r="J19" s="36"/>
      <c r="K19" s="36"/>
      <c r="L19" s="36"/>
      <c r="M19" s="36"/>
      <c r="N19" s="36"/>
      <c r="O19" s="160" t="s">
        <v>1093</v>
      </c>
      <c r="P19" s="160"/>
      <c r="Q19" s="160"/>
      <c r="R19" s="160"/>
      <c r="S19" s="160"/>
      <c r="T19" s="160"/>
      <c r="U19" s="160"/>
      <c r="V19" s="160"/>
      <c r="W19" s="160"/>
      <c r="X19" s="160"/>
      <c r="Y19" s="160"/>
      <c r="Z19" s="160"/>
      <c r="AA19" s="160"/>
      <c r="AB19" s="36"/>
      <c r="AC19" s="36"/>
      <c r="AD19" s="36"/>
      <c r="AE19" s="36"/>
      <c r="AF19" s="36"/>
      <c r="AG19" s="36"/>
      <c r="AH19" s="36"/>
      <c r="AI19" s="36"/>
    </row>
    <row r="20" spans="1:35" x14ac:dyDescent="0.2">
      <c r="A20" s="143" t="s">
        <v>84</v>
      </c>
      <c r="B20" s="144"/>
      <c r="C20" s="145"/>
      <c r="D20" s="149"/>
      <c r="E20" s="150"/>
      <c r="F20" s="150"/>
      <c r="G20" s="150"/>
      <c r="H20" s="150"/>
      <c r="I20" s="150"/>
      <c r="J20" s="25"/>
      <c r="K20" s="25"/>
      <c r="L20" s="25"/>
      <c r="M20" s="25"/>
      <c r="N20" s="25"/>
      <c r="O20" s="34" t="s">
        <v>1135</v>
      </c>
      <c r="P20" s="34"/>
      <c r="Q20" s="34"/>
      <c r="R20" s="34"/>
      <c r="S20" s="34"/>
      <c r="T20" s="34"/>
      <c r="U20" s="34"/>
      <c r="V20" s="34"/>
      <c r="W20" s="34"/>
      <c r="X20" s="34"/>
      <c r="Y20" s="34"/>
      <c r="Z20" s="34"/>
      <c r="AA20" s="34"/>
      <c r="AB20" s="25"/>
      <c r="AC20" s="25"/>
      <c r="AD20" s="25"/>
      <c r="AE20" s="25"/>
      <c r="AF20" s="25"/>
      <c r="AG20" s="25"/>
      <c r="AH20" s="25"/>
      <c r="AI20" s="25"/>
    </row>
    <row r="21" spans="1:35" x14ac:dyDescent="0.2">
      <c r="A21" s="143" t="s">
        <v>81</v>
      </c>
      <c r="B21" s="144"/>
      <c r="C21" s="145"/>
      <c r="D21" s="149"/>
      <c r="E21" s="150"/>
      <c r="F21" s="150"/>
      <c r="G21" s="150"/>
      <c r="H21" s="150"/>
      <c r="I21" s="150"/>
      <c r="J21" s="25"/>
      <c r="K21" s="25"/>
      <c r="L21" s="25"/>
      <c r="M21" s="25"/>
      <c r="N21" s="25"/>
      <c r="O21" s="148" t="s">
        <v>1136</v>
      </c>
      <c r="P21" s="148"/>
      <c r="Q21" s="148"/>
      <c r="R21" s="148"/>
      <c r="S21" s="148"/>
      <c r="T21" s="148"/>
      <c r="U21" s="148"/>
      <c r="V21" s="148"/>
      <c r="W21" s="148"/>
      <c r="X21" s="148"/>
      <c r="Y21" s="148"/>
      <c r="Z21" s="148"/>
      <c r="AA21" s="148"/>
      <c r="AB21" s="25"/>
      <c r="AC21" s="25"/>
      <c r="AD21" s="25"/>
      <c r="AE21" s="25"/>
      <c r="AF21" s="25"/>
      <c r="AG21" s="25"/>
      <c r="AH21" s="25"/>
      <c r="AI21" s="25"/>
    </row>
    <row r="22" spans="1:35" x14ac:dyDescent="0.2">
      <c r="A22" s="143" t="s">
        <v>82</v>
      </c>
      <c r="B22" s="144"/>
      <c r="C22" s="145"/>
      <c r="D22" s="149"/>
      <c r="E22" s="150"/>
      <c r="F22" s="150"/>
      <c r="G22" s="150"/>
      <c r="H22" s="150"/>
      <c r="I22" s="150"/>
      <c r="J22" s="25"/>
      <c r="K22" s="25"/>
      <c r="L22" s="25"/>
      <c r="M22" s="25"/>
      <c r="N22" s="25"/>
      <c r="O22" s="148" t="s">
        <v>1137</v>
      </c>
      <c r="P22" s="148"/>
      <c r="Q22" s="148"/>
      <c r="R22" s="148"/>
      <c r="S22" s="148"/>
      <c r="T22" s="148"/>
      <c r="U22" s="148"/>
      <c r="V22" s="148"/>
      <c r="W22" s="148"/>
      <c r="X22" s="148"/>
      <c r="Y22" s="148"/>
      <c r="Z22" s="148"/>
      <c r="AA22" s="148"/>
      <c r="AB22" s="25"/>
      <c r="AC22" s="25"/>
      <c r="AD22" s="25"/>
      <c r="AE22" s="25"/>
      <c r="AF22" s="25"/>
      <c r="AG22" s="25"/>
      <c r="AH22" s="25"/>
      <c r="AI22" s="25"/>
    </row>
    <row r="23" spans="1:35" x14ac:dyDescent="0.2">
      <c r="A23" s="143" t="s">
        <v>83</v>
      </c>
      <c r="B23" s="144"/>
      <c r="C23" s="145"/>
      <c r="D23" s="149"/>
      <c r="E23" s="150"/>
      <c r="F23" s="150"/>
      <c r="G23" s="150"/>
      <c r="H23" s="150"/>
      <c r="I23" s="150"/>
      <c r="J23" s="25"/>
      <c r="K23" s="25"/>
      <c r="L23" s="25"/>
      <c r="M23" s="25"/>
      <c r="N23" s="25"/>
      <c r="O23" s="148" t="s">
        <v>1138</v>
      </c>
      <c r="P23" s="148"/>
      <c r="Q23" s="148"/>
      <c r="R23" s="148"/>
      <c r="S23" s="148"/>
      <c r="T23" s="148"/>
      <c r="U23" s="148"/>
      <c r="V23" s="148"/>
      <c r="W23" s="148"/>
      <c r="X23" s="148"/>
      <c r="Y23" s="148"/>
      <c r="Z23" s="148"/>
      <c r="AA23" s="148"/>
      <c r="AB23" s="25"/>
      <c r="AC23" s="25"/>
      <c r="AD23" s="25"/>
      <c r="AE23" s="25"/>
      <c r="AF23" s="25"/>
      <c r="AG23" s="25"/>
      <c r="AH23" s="25"/>
      <c r="AI23" s="25"/>
    </row>
    <row r="24" spans="1:35" ht="12.75" customHeight="1" x14ac:dyDescent="0.2">
      <c r="A24" s="161" t="s">
        <v>1083</v>
      </c>
      <c r="B24" s="162"/>
      <c r="C24" s="163"/>
      <c r="D24" s="149"/>
      <c r="E24" s="150"/>
      <c r="F24" s="150"/>
      <c r="G24" s="150"/>
      <c r="H24" s="150"/>
      <c r="I24" s="150"/>
      <c r="J24" s="25"/>
      <c r="K24" s="25"/>
      <c r="L24" s="25"/>
      <c r="M24" s="25"/>
      <c r="N24" s="25"/>
      <c r="O24" s="148" t="s">
        <v>1139</v>
      </c>
      <c r="P24" s="148"/>
      <c r="Q24" s="148"/>
      <c r="R24" s="148"/>
      <c r="S24" s="148"/>
      <c r="T24" s="148"/>
      <c r="U24" s="148"/>
      <c r="V24" s="148"/>
      <c r="W24" s="148"/>
      <c r="X24" s="148"/>
      <c r="Y24" s="148"/>
      <c r="Z24" s="148"/>
      <c r="AA24" s="148"/>
      <c r="AB24" s="25"/>
      <c r="AC24" s="25"/>
      <c r="AD24" s="25"/>
      <c r="AE24" s="25"/>
      <c r="AF24" s="25"/>
      <c r="AG24" s="25"/>
      <c r="AH24" s="25"/>
      <c r="AI24" s="25"/>
    </row>
    <row r="25" spans="1:35" ht="12.75" customHeight="1" x14ac:dyDescent="0.2">
      <c r="A25" s="164"/>
      <c r="B25" s="165"/>
      <c r="C25" s="166"/>
      <c r="D25" s="149"/>
      <c r="E25" s="150"/>
      <c r="F25" s="150"/>
      <c r="G25" s="150"/>
      <c r="H25" s="150"/>
      <c r="I25" s="150"/>
      <c r="J25" s="25"/>
      <c r="K25" s="25"/>
      <c r="L25" s="25"/>
      <c r="M25" s="25"/>
      <c r="N25" s="25"/>
      <c r="O25" s="34" t="s">
        <v>1096</v>
      </c>
      <c r="P25" s="34"/>
      <c r="Q25" s="34"/>
      <c r="R25" s="34"/>
      <c r="S25" s="34"/>
      <c r="T25" s="34"/>
      <c r="U25" s="34"/>
      <c r="V25" s="34"/>
      <c r="W25" s="34"/>
      <c r="X25" s="34"/>
      <c r="Y25" s="34"/>
      <c r="Z25" s="34"/>
      <c r="AA25" s="34"/>
      <c r="AB25" s="25"/>
      <c r="AC25" s="25"/>
      <c r="AD25" s="25"/>
      <c r="AE25" s="25"/>
      <c r="AF25" s="25"/>
      <c r="AG25" s="25"/>
      <c r="AH25" s="25"/>
      <c r="AI25" s="25"/>
    </row>
    <row r="26" spans="1:35" ht="12.75" customHeight="1" x14ac:dyDescent="0.2">
      <c r="A26" s="167"/>
      <c r="B26" s="168"/>
      <c r="C26" s="169"/>
      <c r="D26" s="149"/>
      <c r="E26" s="150"/>
      <c r="F26" s="150"/>
      <c r="G26" s="150"/>
      <c r="H26" s="150"/>
      <c r="I26" s="150"/>
      <c r="J26" s="25"/>
      <c r="K26" s="25"/>
      <c r="L26" s="25"/>
      <c r="M26" s="25"/>
      <c r="N26" s="25"/>
      <c r="O26" s="34"/>
      <c r="P26" s="34"/>
      <c r="Q26" s="34"/>
      <c r="R26" s="34"/>
      <c r="S26" s="34"/>
      <c r="T26" s="34"/>
      <c r="U26" s="34"/>
      <c r="V26" s="34"/>
      <c r="W26" s="34"/>
      <c r="X26" s="34"/>
      <c r="Y26" s="34"/>
      <c r="Z26" s="34"/>
      <c r="AA26" s="34"/>
      <c r="AB26" s="25"/>
      <c r="AC26" s="25"/>
      <c r="AD26" s="25"/>
      <c r="AE26" s="25"/>
      <c r="AF26" s="25"/>
      <c r="AG26" s="25"/>
      <c r="AH26" s="25"/>
      <c r="AI26" s="25"/>
    </row>
    <row r="27" spans="1:35" ht="12.75" customHeight="1" x14ac:dyDescent="0.2">
      <c r="A27" s="170" t="s">
        <v>106</v>
      </c>
      <c r="B27" s="171"/>
      <c r="C27" s="172"/>
      <c r="D27" s="149" t="s">
        <v>1084</v>
      </c>
      <c r="E27" s="150"/>
      <c r="F27" s="150"/>
      <c r="G27" s="150"/>
      <c r="H27" s="150"/>
      <c r="I27" s="150"/>
      <c r="J27" s="25"/>
      <c r="K27" s="25"/>
      <c r="L27" s="25"/>
      <c r="M27" s="25"/>
      <c r="N27" s="25"/>
      <c r="O27" s="34"/>
      <c r="P27" s="34"/>
      <c r="Q27" s="34"/>
      <c r="R27" s="34"/>
      <c r="S27" s="34"/>
      <c r="T27" s="34"/>
      <c r="U27" s="34"/>
      <c r="V27" s="34"/>
      <c r="W27" s="34"/>
      <c r="X27" s="34"/>
      <c r="Y27" s="34"/>
      <c r="Z27" s="34"/>
      <c r="AA27" s="34"/>
      <c r="AB27" s="25"/>
      <c r="AC27" s="25"/>
      <c r="AD27" s="25"/>
      <c r="AE27" s="25"/>
      <c r="AF27" s="25"/>
      <c r="AG27" s="25"/>
      <c r="AH27" s="25"/>
      <c r="AI27" s="25"/>
    </row>
    <row r="28" spans="1:35" ht="12.75" customHeight="1" x14ac:dyDescent="0.2">
      <c r="A28" s="103" t="s">
        <v>883</v>
      </c>
      <c r="B28" s="104"/>
      <c r="C28" s="105"/>
      <c r="D28" s="149"/>
      <c r="E28" s="150"/>
      <c r="F28" s="150"/>
      <c r="G28" s="150"/>
      <c r="H28" s="150"/>
      <c r="I28" s="150"/>
      <c r="J28" s="25"/>
      <c r="K28" s="25"/>
      <c r="L28" s="25"/>
      <c r="M28" s="25"/>
      <c r="N28" s="25"/>
      <c r="O28" s="34" t="s">
        <v>886</v>
      </c>
      <c r="P28" s="34"/>
      <c r="Q28" s="34"/>
      <c r="R28" s="34"/>
      <c r="S28" s="34"/>
      <c r="T28" s="34"/>
      <c r="U28" s="34"/>
      <c r="V28" s="34"/>
      <c r="W28" s="34"/>
      <c r="X28" s="34"/>
      <c r="Y28" s="34"/>
      <c r="Z28" s="34"/>
      <c r="AA28" s="34"/>
      <c r="AB28" s="25"/>
      <c r="AC28" s="25"/>
      <c r="AD28" s="25"/>
      <c r="AE28" s="25"/>
      <c r="AF28" s="25"/>
      <c r="AG28" s="25"/>
      <c r="AH28" s="25"/>
      <c r="AI28" s="25"/>
    </row>
    <row r="29" spans="1:35" x14ac:dyDescent="0.2">
      <c r="A29" s="143" t="s">
        <v>882</v>
      </c>
      <c r="B29" s="144"/>
      <c r="C29" s="145"/>
      <c r="D29" s="111" t="s">
        <v>49</v>
      </c>
      <c r="E29" s="38"/>
      <c r="F29" s="111" t="s">
        <v>50</v>
      </c>
      <c r="G29" s="149"/>
      <c r="H29" s="150"/>
      <c r="I29" s="150"/>
      <c r="J29" s="25"/>
      <c r="K29" s="25"/>
      <c r="L29" s="25"/>
      <c r="M29" s="25"/>
      <c r="N29" s="25"/>
      <c r="O29" s="152" t="s">
        <v>1092</v>
      </c>
      <c r="P29" s="148"/>
      <c r="Q29" s="148"/>
      <c r="R29" s="148"/>
      <c r="S29" s="148"/>
      <c r="T29" s="148"/>
      <c r="U29" s="148"/>
      <c r="V29" s="148"/>
      <c r="W29" s="148"/>
      <c r="X29" s="148"/>
      <c r="Y29" s="148"/>
      <c r="Z29" s="148"/>
      <c r="AA29" s="148"/>
      <c r="AB29" s="25"/>
      <c r="AC29" s="25"/>
      <c r="AD29" s="25"/>
      <c r="AE29" s="25"/>
      <c r="AF29" s="25"/>
      <c r="AG29" s="25"/>
      <c r="AH29" s="25"/>
      <c r="AI29" s="25"/>
    </row>
    <row r="30" spans="1:35" ht="13.5" customHeight="1" x14ac:dyDescent="0.2">
      <c r="A30" s="143" t="s">
        <v>841</v>
      </c>
      <c r="B30" s="144"/>
      <c r="C30" s="145"/>
      <c r="D30" s="173">
        <f>G54</f>
        <v>0</v>
      </c>
      <c r="E30" s="174"/>
      <c r="F30" s="174"/>
      <c r="G30" s="174"/>
      <c r="H30" s="174"/>
      <c r="I30" s="174"/>
      <c r="J30" s="25"/>
      <c r="K30" s="25"/>
      <c r="L30" s="25"/>
      <c r="M30" s="25"/>
      <c r="N30" s="25"/>
      <c r="O30" s="148" t="s">
        <v>887</v>
      </c>
      <c r="P30" s="148"/>
      <c r="Q30" s="148"/>
      <c r="R30" s="148"/>
      <c r="S30" s="148"/>
      <c r="T30" s="148"/>
      <c r="U30" s="148"/>
      <c r="V30" s="148"/>
      <c r="W30" s="148"/>
      <c r="X30" s="148"/>
      <c r="Y30" s="148"/>
      <c r="Z30" s="148"/>
      <c r="AA30" s="148"/>
      <c r="AB30" s="25"/>
      <c r="AC30" s="25"/>
      <c r="AD30" s="25"/>
      <c r="AE30" s="25"/>
      <c r="AF30" s="25"/>
      <c r="AG30" s="25"/>
      <c r="AH30" s="25"/>
      <c r="AI30" s="25"/>
    </row>
    <row r="31" spans="1:35" ht="12.75" customHeight="1" x14ac:dyDescent="0.2">
      <c r="A31" s="143" t="s">
        <v>1140</v>
      </c>
      <c r="B31" s="144"/>
      <c r="C31" s="145"/>
      <c r="D31" s="173">
        <f>G53</f>
        <v>0</v>
      </c>
      <c r="E31" s="174"/>
      <c r="F31" s="174"/>
      <c r="G31" s="174"/>
      <c r="H31" s="174"/>
      <c r="I31" s="174"/>
      <c r="J31" s="25"/>
      <c r="K31" s="25"/>
      <c r="L31" s="25"/>
      <c r="M31" s="25"/>
      <c r="N31" s="25"/>
      <c r="O31" s="175" t="s">
        <v>1142</v>
      </c>
      <c r="P31" s="176"/>
      <c r="Q31" s="176"/>
      <c r="R31" s="176"/>
      <c r="S31" s="176"/>
      <c r="T31" s="176"/>
      <c r="U31" s="176"/>
      <c r="V31" s="176"/>
      <c r="W31" s="176"/>
      <c r="X31" s="176"/>
      <c r="Y31" s="176"/>
      <c r="Z31" s="176"/>
      <c r="AA31" s="176"/>
      <c r="AB31" s="25"/>
      <c r="AC31" s="25"/>
      <c r="AD31" s="25"/>
      <c r="AE31" s="25"/>
      <c r="AF31" s="25"/>
      <c r="AG31" s="25"/>
      <c r="AH31" s="25"/>
      <c r="AI31" s="25"/>
    </row>
    <row r="32" spans="1:35" x14ac:dyDescent="0.2">
      <c r="A32" s="143" t="s">
        <v>1141</v>
      </c>
      <c r="B32" s="144"/>
      <c r="C32" s="145"/>
      <c r="D32" s="112">
        <v>2027</v>
      </c>
      <c r="E32" s="38"/>
      <c r="F32" s="112">
        <v>2028</v>
      </c>
      <c r="G32" s="38"/>
      <c r="H32" s="112">
        <v>2029</v>
      </c>
      <c r="I32" s="40"/>
      <c r="J32" s="25"/>
      <c r="K32" s="25"/>
      <c r="L32" s="25"/>
      <c r="M32" s="25"/>
      <c r="N32" s="25"/>
      <c r="O32" s="148"/>
      <c r="P32" s="148"/>
      <c r="Q32" s="148"/>
      <c r="R32" s="148"/>
      <c r="S32" s="148"/>
      <c r="T32" s="148"/>
      <c r="U32" s="148"/>
      <c r="V32" s="148"/>
      <c r="W32" s="148"/>
      <c r="X32" s="148"/>
      <c r="Y32" s="148"/>
      <c r="Z32" s="148"/>
      <c r="AA32" s="148"/>
      <c r="AB32" s="34"/>
      <c r="AC32" s="25"/>
      <c r="AD32" s="25"/>
      <c r="AE32" s="25"/>
      <c r="AF32" s="25"/>
      <c r="AG32" s="25"/>
      <c r="AH32" s="25"/>
      <c r="AI32" s="25"/>
    </row>
    <row r="33" spans="1:35" ht="14.25" customHeight="1" x14ac:dyDescent="0.2">
      <c r="J33" s="25"/>
      <c r="K33" s="25"/>
      <c r="L33" s="25"/>
      <c r="M33" s="25"/>
      <c r="N33" s="25"/>
      <c r="O33" s="148"/>
      <c r="P33" s="148"/>
      <c r="Q33" s="148"/>
      <c r="R33" s="148"/>
      <c r="S33" s="148"/>
      <c r="T33" s="148"/>
      <c r="U33" s="148"/>
      <c r="V33" s="148"/>
      <c r="W33" s="148"/>
      <c r="X33" s="148"/>
      <c r="Y33" s="148"/>
      <c r="Z33" s="148"/>
      <c r="AA33" s="148"/>
      <c r="AB33" s="34"/>
      <c r="AC33" s="25"/>
      <c r="AD33" s="25"/>
      <c r="AE33" s="25"/>
      <c r="AF33" s="25"/>
      <c r="AG33" s="25"/>
      <c r="AH33" s="25"/>
      <c r="AI33" s="25"/>
    </row>
    <row r="34" spans="1:35" x14ac:dyDescent="0.2">
      <c r="A34" s="106" t="s">
        <v>1111</v>
      </c>
      <c r="B34" s="107"/>
      <c r="C34" s="107"/>
      <c r="D34" s="107"/>
      <c r="E34" s="107"/>
      <c r="F34" s="108"/>
      <c r="G34" s="108"/>
      <c r="J34" s="25"/>
      <c r="K34" s="25"/>
      <c r="L34" s="25"/>
      <c r="M34" s="25"/>
      <c r="N34" s="25"/>
      <c r="AB34" s="25"/>
      <c r="AC34" s="25"/>
      <c r="AD34" s="25"/>
      <c r="AE34" s="25"/>
      <c r="AF34" s="25"/>
      <c r="AG34" s="25"/>
      <c r="AH34" s="25"/>
      <c r="AI34" s="25"/>
    </row>
    <row r="35" spans="1:35" ht="10.5" customHeight="1" x14ac:dyDescent="0.2">
      <c r="J35" s="25"/>
      <c r="K35" s="25"/>
      <c r="L35" s="25"/>
      <c r="M35" s="25"/>
      <c r="N35" s="25"/>
      <c r="O35" s="148"/>
      <c r="P35" s="148"/>
      <c r="Q35" s="148"/>
      <c r="R35" s="148"/>
      <c r="S35" s="148"/>
      <c r="T35" s="148"/>
      <c r="U35" s="148"/>
      <c r="V35" s="148"/>
      <c r="W35" s="148"/>
      <c r="X35" s="148"/>
      <c r="Y35" s="148"/>
      <c r="Z35" s="148"/>
      <c r="AA35" s="148"/>
      <c r="AB35" s="25"/>
      <c r="AC35" s="25"/>
      <c r="AD35" s="25"/>
      <c r="AE35" s="25"/>
      <c r="AF35" s="25"/>
      <c r="AG35" s="25"/>
      <c r="AH35" s="25"/>
      <c r="AI35" s="25"/>
    </row>
    <row r="36" spans="1:35" x14ac:dyDescent="0.2">
      <c r="A36" s="183" t="s">
        <v>60</v>
      </c>
      <c r="B36" s="184"/>
      <c r="C36" s="184"/>
      <c r="D36" s="184"/>
      <c r="E36" s="184"/>
      <c r="F36" s="184"/>
      <c r="G36" s="184"/>
      <c r="J36" s="25"/>
      <c r="K36" s="25"/>
      <c r="L36" s="25"/>
      <c r="M36" s="25"/>
      <c r="N36" s="25"/>
      <c r="O36" s="148" t="s">
        <v>1172</v>
      </c>
      <c r="P36" s="148"/>
      <c r="Q36" s="148"/>
      <c r="R36" s="148"/>
      <c r="S36" s="148"/>
      <c r="T36" s="148"/>
      <c r="U36" s="148"/>
      <c r="V36" s="148"/>
      <c r="W36" s="148"/>
      <c r="X36" s="148"/>
      <c r="Y36" s="148"/>
      <c r="Z36" s="148"/>
      <c r="AA36" s="148"/>
      <c r="AB36" s="25"/>
      <c r="AC36" s="25"/>
      <c r="AD36" s="25"/>
      <c r="AE36" s="25"/>
      <c r="AF36" s="25"/>
      <c r="AG36" s="25"/>
      <c r="AH36" s="25"/>
      <c r="AI36" s="25"/>
    </row>
    <row r="37" spans="1:35" ht="51" x14ac:dyDescent="0.2">
      <c r="A37" s="113" t="s">
        <v>59</v>
      </c>
      <c r="B37" s="185" t="s">
        <v>1169</v>
      </c>
      <c r="C37" s="186"/>
      <c r="D37" s="186"/>
      <c r="E37" s="187"/>
      <c r="F37" s="188"/>
      <c r="G37" s="113" t="s">
        <v>85</v>
      </c>
      <c r="J37" s="25"/>
      <c r="K37" s="25"/>
      <c r="L37" s="25"/>
      <c r="M37" s="25"/>
      <c r="N37" s="25"/>
      <c r="O37" s="148" t="s">
        <v>1177</v>
      </c>
      <c r="P37" s="148"/>
      <c r="Q37" s="148"/>
      <c r="R37" s="148"/>
      <c r="S37" s="148"/>
      <c r="T37" s="148"/>
      <c r="U37" s="148"/>
      <c r="V37" s="148"/>
      <c r="W37" s="148"/>
      <c r="X37" s="148"/>
      <c r="Y37" s="148"/>
      <c r="Z37" s="148"/>
      <c r="AA37" s="148"/>
      <c r="AB37" s="25"/>
      <c r="AC37" s="25"/>
      <c r="AD37" s="25"/>
      <c r="AE37" s="25"/>
      <c r="AF37" s="25"/>
      <c r="AG37" s="25"/>
      <c r="AH37" s="25"/>
      <c r="AI37" s="25"/>
    </row>
    <row r="38" spans="1:35" x14ac:dyDescent="0.2">
      <c r="A38" s="41"/>
      <c r="B38" s="189" t="s">
        <v>884</v>
      </c>
      <c r="C38" s="190"/>
      <c r="D38" s="190"/>
      <c r="E38" s="190"/>
      <c r="F38" s="191"/>
      <c r="G38" s="42"/>
      <c r="J38" s="25"/>
      <c r="K38" s="25"/>
      <c r="L38" s="25"/>
      <c r="M38" s="25"/>
      <c r="N38" s="25"/>
      <c r="O38" s="123"/>
      <c r="P38" s="124"/>
      <c r="Q38" s="124"/>
      <c r="R38" s="124"/>
      <c r="S38" s="124"/>
      <c r="T38" s="124"/>
      <c r="U38" s="124"/>
      <c r="V38" s="124"/>
      <c r="W38" s="124"/>
      <c r="X38" s="124"/>
      <c r="Y38" s="124"/>
      <c r="Z38" s="124"/>
      <c r="AA38" s="124"/>
      <c r="AB38" s="25"/>
      <c r="AC38" s="25"/>
      <c r="AD38" s="25"/>
      <c r="AE38" s="25"/>
      <c r="AF38" s="25"/>
      <c r="AG38" s="25"/>
      <c r="AH38" s="25"/>
      <c r="AI38" s="25"/>
    </row>
    <row r="39" spans="1:35" x14ac:dyDescent="0.2">
      <c r="A39" s="129"/>
      <c r="B39" s="192"/>
      <c r="C39" s="193"/>
      <c r="D39" s="193"/>
      <c r="E39" s="193"/>
      <c r="F39" s="194"/>
      <c r="G39" s="64"/>
      <c r="J39" s="56"/>
      <c r="K39" s="56"/>
      <c r="L39" s="56"/>
      <c r="M39" s="56"/>
      <c r="N39" s="56"/>
      <c r="O39" s="34"/>
      <c r="P39" s="34"/>
      <c r="Q39" s="34"/>
      <c r="R39" s="34"/>
      <c r="S39" s="34"/>
      <c r="T39" s="34"/>
      <c r="U39" s="34"/>
      <c r="V39" s="34"/>
      <c r="W39" s="34"/>
      <c r="X39" s="34"/>
      <c r="Y39" s="34"/>
      <c r="Z39" s="34"/>
      <c r="AA39" s="34"/>
      <c r="AB39" s="56"/>
      <c r="AC39" s="56"/>
      <c r="AD39" s="56"/>
      <c r="AE39" s="56"/>
      <c r="AF39" s="56"/>
      <c r="AG39" s="56"/>
      <c r="AH39" s="56"/>
      <c r="AI39" s="56"/>
    </row>
    <row r="40" spans="1:35" ht="25.5" x14ac:dyDescent="0.2">
      <c r="A40" s="129"/>
      <c r="B40" s="192"/>
      <c r="C40" s="193"/>
      <c r="D40" s="193"/>
      <c r="E40" s="193"/>
      <c r="F40" s="194"/>
      <c r="G40" s="64"/>
      <c r="J40" s="56"/>
      <c r="K40" s="56"/>
      <c r="L40" s="56"/>
      <c r="M40" s="56"/>
      <c r="N40" s="56"/>
      <c r="O40" s="122" t="s">
        <v>1097</v>
      </c>
      <c r="P40" s="34"/>
      <c r="Q40" s="34"/>
      <c r="R40" s="34"/>
      <c r="S40" s="34"/>
      <c r="T40" s="34"/>
      <c r="U40" s="34"/>
      <c r="V40" s="34"/>
      <c r="W40" s="34"/>
      <c r="X40" s="34"/>
      <c r="Y40" s="34"/>
      <c r="Z40" s="34"/>
      <c r="AA40" s="34"/>
      <c r="AB40" s="56"/>
      <c r="AC40" s="56"/>
      <c r="AD40" s="56"/>
      <c r="AE40" s="56"/>
      <c r="AF40" s="56"/>
      <c r="AG40" s="56"/>
      <c r="AH40" s="56"/>
      <c r="AI40" s="56"/>
    </row>
    <row r="41" spans="1:35" x14ac:dyDescent="0.2">
      <c r="A41" s="129"/>
      <c r="B41" s="137"/>
      <c r="C41" s="138"/>
      <c r="D41" s="138"/>
      <c r="E41" s="138"/>
      <c r="F41" s="139"/>
      <c r="G41" s="64"/>
      <c r="J41" s="136"/>
      <c r="K41" s="136"/>
      <c r="L41" s="136"/>
      <c r="M41" s="136"/>
      <c r="N41" s="136"/>
      <c r="O41" s="122"/>
      <c r="P41" s="135"/>
      <c r="Q41" s="135"/>
      <c r="R41" s="135"/>
      <c r="S41" s="135"/>
      <c r="T41" s="135"/>
      <c r="U41" s="135"/>
      <c r="V41" s="135"/>
      <c r="W41" s="135"/>
      <c r="X41" s="135"/>
      <c r="Y41" s="135"/>
      <c r="Z41" s="135"/>
      <c r="AA41" s="135"/>
      <c r="AB41" s="136"/>
      <c r="AC41" s="136"/>
      <c r="AD41" s="136"/>
      <c r="AE41" s="136"/>
      <c r="AF41" s="136"/>
      <c r="AG41" s="136"/>
      <c r="AH41" s="136"/>
      <c r="AI41" s="136"/>
    </row>
    <row r="42" spans="1:35" x14ac:dyDescent="0.2">
      <c r="A42" s="129"/>
      <c r="B42" s="137"/>
      <c r="C42" s="138"/>
      <c r="D42" s="138"/>
      <c r="E42" s="138"/>
      <c r="F42" s="139"/>
      <c r="G42" s="64"/>
      <c r="J42" s="136"/>
      <c r="K42" s="136"/>
      <c r="L42" s="136"/>
      <c r="M42" s="136"/>
      <c r="N42" s="136"/>
      <c r="O42" s="122"/>
      <c r="P42" s="135"/>
      <c r="Q42" s="135"/>
      <c r="R42" s="135"/>
      <c r="S42" s="135"/>
      <c r="T42" s="135"/>
      <c r="U42" s="135"/>
      <c r="V42" s="135"/>
      <c r="W42" s="135"/>
      <c r="X42" s="135"/>
      <c r="Y42" s="135"/>
      <c r="Z42" s="135"/>
      <c r="AA42" s="135"/>
      <c r="AB42" s="136"/>
      <c r="AC42" s="136"/>
      <c r="AD42" s="136"/>
      <c r="AE42" s="136"/>
      <c r="AF42" s="136"/>
      <c r="AG42" s="136"/>
      <c r="AH42" s="136"/>
      <c r="AI42" s="136"/>
    </row>
    <row r="43" spans="1:35" x14ac:dyDescent="0.2">
      <c r="A43" s="129"/>
      <c r="B43" s="137"/>
      <c r="C43" s="138"/>
      <c r="D43" s="138"/>
      <c r="E43" s="138"/>
      <c r="F43" s="139"/>
      <c r="G43" s="64"/>
      <c r="J43" s="136"/>
      <c r="K43" s="136"/>
      <c r="L43" s="136"/>
      <c r="M43" s="136"/>
      <c r="N43" s="136"/>
      <c r="O43" s="122"/>
      <c r="P43" s="135"/>
      <c r="Q43" s="135"/>
      <c r="R43" s="135"/>
      <c r="S43" s="135"/>
      <c r="T43" s="135"/>
      <c r="U43" s="135"/>
      <c r="V43" s="135"/>
      <c r="W43" s="135"/>
      <c r="X43" s="135"/>
      <c r="Y43" s="135"/>
      <c r="Z43" s="135"/>
      <c r="AA43" s="135"/>
      <c r="AB43" s="136"/>
      <c r="AC43" s="136"/>
      <c r="AD43" s="136"/>
      <c r="AE43" s="136"/>
      <c r="AF43" s="136"/>
      <c r="AG43" s="136"/>
      <c r="AH43" s="136"/>
      <c r="AI43" s="136"/>
    </row>
    <row r="44" spans="1:35" x14ac:dyDescent="0.2">
      <c r="A44" s="129"/>
      <c r="B44" s="137"/>
      <c r="C44" s="138"/>
      <c r="D44" s="138"/>
      <c r="E44" s="138"/>
      <c r="F44" s="139"/>
      <c r="G44" s="64"/>
      <c r="J44" s="136"/>
      <c r="K44" s="136"/>
      <c r="L44" s="136"/>
      <c r="M44" s="136"/>
      <c r="N44" s="136"/>
      <c r="O44" s="122"/>
      <c r="P44" s="135"/>
      <c r="Q44" s="135"/>
      <c r="R44" s="135"/>
      <c r="S44" s="135"/>
      <c r="T44" s="135"/>
      <c r="U44" s="135"/>
      <c r="V44" s="135"/>
      <c r="W44" s="135"/>
      <c r="X44" s="135"/>
      <c r="Y44" s="135"/>
      <c r="Z44" s="135"/>
      <c r="AA44" s="135"/>
      <c r="AB44" s="136"/>
      <c r="AC44" s="136"/>
      <c r="AD44" s="136"/>
      <c r="AE44" s="136"/>
      <c r="AF44" s="136"/>
      <c r="AG44" s="136"/>
      <c r="AH44" s="136"/>
      <c r="AI44" s="136"/>
    </row>
    <row r="45" spans="1:35" x14ac:dyDescent="0.2">
      <c r="A45" s="129"/>
      <c r="B45" s="192"/>
      <c r="C45" s="193"/>
      <c r="D45" s="193"/>
      <c r="E45" s="193"/>
      <c r="F45" s="194"/>
      <c r="G45" s="64"/>
      <c r="J45" s="56"/>
      <c r="K45" s="56"/>
      <c r="L45" s="56"/>
      <c r="M45" s="56"/>
      <c r="N45" s="56"/>
      <c r="O45" s="34"/>
      <c r="P45" s="34"/>
      <c r="Q45" s="34"/>
      <c r="R45" s="34"/>
      <c r="S45" s="34"/>
      <c r="T45" s="34"/>
      <c r="U45" s="34"/>
      <c r="V45" s="34"/>
      <c r="W45" s="34"/>
      <c r="X45" s="34"/>
      <c r="Y45" s="34"/>
      <c r="Z45" s="34"/>
      <c r="AA45" s="34"/>
      <c r="AB45" s="56"/>
      <c r="AC45" s="56"/>
      <c r="AD45" s="56"/>
      <c r="AE45" s="56"/>
      <c r="AF45" s="56"/>
      <c r="AG45" s="56"/>
      <c r="AH45" s="56"/>
      <c r="AI45" s="56"/>
    </row>
    <row r="46" spans="1:35" x14ac:dyDescent="0.2">
      <c r="A46" s="41"/>
      <c r="B46" s="177" t="s">
        <v>64</v>
      </c>
      <c r="C46" s="178"/>
      <c r="D46" s="178"/>
      <c r="E46" s="178"/>
      <c r="F46" s="179"/>
      <c r="G46" s="43">
        <f>SUM(G38:G45)</f>
        <v>0</v>
      </c>
      <c r="J46" s="25"/>
      <c r="K46" s="25"/>
      <c r="L46" s="25"/>
      <c r="M46" s="25"/>
      <c r="N46" s="25"/>
      <c r="O46" s="34"/>
      <c r="P46" s="34"/>
      <c r="Q46" s="34"/>
      <c r="R46" s="34"/>
      <c r="S46" s="34"/>
      <c r="T46" s="34"/>
      <c r="U46" s="34"/>
      <c r="V46" s="34"/>
      <c r="W46" s="34"/>
      <c r="X46" s="34"/>
      <c r="Y46" s="34"/>
      <c r="Z46" s="34"/>
      <c r="AA46" s="34"/>
      <c r="AB46" s="25"/>
      <c r="AC46" s="25"/>
      <c r="AD46" s="25"/>
      <c r="AE46" s="25"/>
      <c r="AF46" s="25"/>
      <c r="AG46" s="25"/>
      <c r="AH46" s="25"/>
      <c r="AI46" s="25"/>
    </row>
    <row r="47" spans="1:35" x14ac:dyDescent="0.2">
      <c r="A47" s="41"/>
      <c r="B47" s="180"/>
      <c r="C47" s="181"/>
      <c r="D47" s="181"/>
      <c r="E47" s="181"/>
      <c r="F47" s="181"/>
      <c r="G47" s="182"/>
      <c r="J47" s="25"/>
      <c r="K47" s="25"/>
      <c r="L47" s="25"/>
      <c r="M47" s="25"/>
      <c r="N47" s="25"/>
      <c r="O47" s="34"/>
      <c r="P47" s="34"/>
      <c r="Q47" s="34"/>
      <c r="R47" s="34"/>
      <c r="S47" s="34"/>
      <c r="T47" s="34"/>
      <c r="U47" s="34"/>
      <c r="V47" s="34"/>
      <c r="W47" s="34"/>
      <c r="X47" s="34"/>
      <c r="Y47" s="34"/>
      <c r="Z47" s="34"/>
      <c r="AA47" s="34"/>
      <c r="AB47" s="25"/>
      <c r="AC47" s="25"/>
      <c r="AD47" s="25"/>
      <c r="AE47" s="25"/>
      <c r="AF47" s="25"/>
      <c r="AG47" s="25"/>
      <c r="AH47" s="25"/>
      <c r="AI47" s="25"/>
    </row>
    <row r="48" spans="1:35" ht="12.75" customHeight="1" x14ac:dyDescent="0.2">
      <c r="A48" s="47" t="s">
        <v>1094</v>
      </c>
      <c r="B48" s="48"/>
      <c r="C48" s="48"/>
      <c r="D48" s="48"/>
      <c r="E48" s="48"/>
      <c r="F48" s="48"/>
      <c r="G48" s="49"/>
      <c r="H48" s="44"/>
      <c r="I48" s="44"/>
      <c r="J48" s="25"/>
      <c r="K48" s="25"/>
      <c r="L48" s="25"/>
      <c r="M48" s="25"/>
      <c r="N48" s="25"/>
      <c r="O48" s="148" t="s">
        <v>1095</v>
      </c>
      <c r="P48" s="148"/>
      <c r="Q48" s="148"/>
      <c r="R48" s="148"/>
      <c r="S48" s="148"/>
      <c r="T48" s="148"/>
      <c r="U48" s="148"/>
      <c r="V48" s="148"/>
      <c r="W48" s="148"/>
      <c r="X48" s="148"/>
      <c r="Y48" s="148"/>
      <c r="Z48" s="148"/>
      <c r="AA48" s="148"/>
      <c r="AB48" s="25"/>
      <c r="AC48" s="25"/>
      <c r="AD48" s="25"/>
      <c r="AE48" s="25"/>
      <c r="AF48" s="25"/>
      <c r="AG48" s="25"/>
      <c r="AH48" s="25"/>
      <c r="AI48" s="25"/>
    </row>
    <row r="49" spans="1:35" x14ac:dyDescent="0.2">
      <c r="A49" s="41"/>
      <c r="B49" s="189"/>
      <c r="C49" s="190"/>
      <c r="D49" s="190"/>
      <c r="E49" s="190"/>
      <c r="F49" s="191"/>
      <c r="G49" s="42"/>
      <c r="J49" s="25"/>
      <c r="K49" s="25"/>
      <c r="L49" s="25"/>
      <c r="M49" s="25"/>
      <c r="N49" s="25"/>
      <c r="O49" s="148"/>
      <c r="P49" s="148"/>
      <c r="Q49" s="148"/>
      <c r="R49" s="148"/>
      <c r="S49" s="148"/>
      <c r="T49" s="148"/>
      <c r="U49" s="148"/>
      <c r="V49" s="148"/>
      <c r="W49" s="148"/>
      <c r="X49" s="148"/>
      <c r="Y49" s="148"/>
      <c r="Z49" s="148"/>
      <c r="AA49" s="148"/>
      <c r="AB49" s="25"/>
      <c r="AC49" s="25"/>
      <c r="AD49" s="25"/>
      <c r="AE49" s="25"/>
      <c r="AF49" s="25"/>
      <c r="AG49" s="25"/>
      <c r="AH49" s="25"/>
      <c r="AI49" s="25"/>
    </row>
    <row r="50" spans="1:35" ht="12.75" customHeight="1" x14ac:dyDescent="0.2">
      <c r="A50" s="41"/>
      <c r="B50" s="189"/>
      <c r="C50" s="190"/>
      <c r="D50" s="190"/>
      <c r="E50" s="190"/>
      <c r="F50" s="191"/>
      <c r="G50" s="42"/>
      <c r="H50" s="46"/>
      <c r="I50" s="46"/>
      <c r="J50" s="25"/>
      <c r="K50" s="25"/>
      <c r="L50" s="25"/>
      <c r="M50" s="25"/>
      <c r="N50" s="25"/>
      <c r="O50" s="148"/>
      <c r="P50" s="148"/>
      <c r="Q50" s="148"/>
      <c r="R50" s="148"/>
      <c r="S50" s="148"/>
      <c r="T50" s="148"/>
      <c r="U50" s="148"/>
      <c r="V50" s="148"/>
      <c r="W50" s="148"/>
      <c r="X50" s="148"/>
      <c r="Y50" s="148"/>
      <c r="Z50" s="148"/>
      <c r="AA50" s="148"/>
      <c r="AB50" s="25"/>
      <c r="AC50" s="25"/>
      <c r="AD50" s="25"/>
      <c r="AE50" s="25"/>
      <c r="AF50" s="25"/>
      <c r="AG50" s="25"/>
      <c r="AH50" s="25"/>
      <c r="AI50" s="25"/>
    </row>
    <row r="51" spans="1:35" x14ac:dyDescent="0.2">
      <c r="A51" s="50"/>
      <c r="B51" s="177" t="s">
        <v>65</v>
      </c>
      <c r="C51" s="178"/>
      <c r="D51" s="178"/>
      <c r="E51" s="178"/>
      <c r="F51" s="179"/>
      <c r="G51" s="43">
        <f>SUM(G49:G50)</f>
        <v>0</v>
      </c>
      <c r="J51" s="25"/>
      <c r="K51" s="25"/>
      <c r="L51" s="25"/>
      <c r="M51" s="25"/>
      <c r="N51" s="25"/>
      <c r="O51" s="148"/>
      <c r="P51" s="148"/>
      <c r="Q51" s="148"/>
      <c r="R51" s="148"/>
      <c r="S51" s="148"/>
      <c r="T51" s="148"/>
      <c r="U51" s="148"/>
      <c r="V51" s="148"/>
      <c r="W51" s="148"/>
      <c r="X51" s="148"/>
      <c r="Y51" s="148"/>
      <c r="Z51" s="148"/>
      <c r="AA51" s="148"/>
      <c r="AB51" s="25"/>
      <c r="AC51" s="25"/>
      <c r="AD51" s="25"/>
      <c r="AE51" s="25"/>
      <c r="AF51" s="25"/>
      <c r="AG51" s="25"/>
      <c r="AH51" s="25"/>
      <c r="AI51" s="25"/>
    </row>
    <row r="52" spans="1:35" x14ac:dyDescent="0.2">
      <c r="B52" s="195"/>
      <c r="C52" s="195"/>
      <c r="D52" s="195"/>
      <c r="E52" s="195"/>
      <c r="F52" s="195"/>
      <c r="G52" s="195"/>
      <c r="H52" s="46"/>
      <c r="I52" s="46"/>
      <c r="J52" s="34"/>
      <c r="K52" s="34"/>
      <c r="L52" s="34"/>
      <c r="M52" s="34"/>
      <c r="N52" s="34"/>
      <c r="AB52" s="25"/>
      <c r="AC52" s="25"/>
      <c r="AD52" s="25"/>
      <c r="AE52" s="25"/>
      <c r="AF52" s="25"/>
      <c r="AG52" s="25"/>
      <c r="AH52" s="25"/>
      <c r="AI52" s="25"/>
    </row>
    <row r="53" spans="1:35" x14ac:dyDescent="0.2">
      <c r="B53" s="196" t="s">
        <v>1107</v>
      </c>
      <c r="C53" s="197"/>
      <c r="D53" s="197"/>
      <c r="E53" s="197"/>
      <c r="F53" s="198"/>
      <c r="G53" s="51">
        <f>G38</f>
        <v>0</v>
      </c>
      <c r="H53" s="44"/>
      <c r="I53" s="44"/>
      <c r="J53" s="45"/>
      <c r="K53" s="45"/>
      <c r="L53" s="45"/>
      <c r="M53" s="45"/>
      <c r="N53" s="25"/>
      <c r="O53" s="148" t="s">
        <v>1144</v>
      </c>
      <c r="P53" s="148"/>
      <c r="Q53" s="148"/>
      <c r="R53" s="148"/>
      <c r="S53" s="148"/>
      <c r="T53" s="148"/>
      <c r="U53" s="148"/>
      <c r="V53" s="148"/>
      <c r="W53" s="148"/>
      <c r="X53" s="148"/>
      <c r="Y53" s="148"/>
      <c r="Z53" s="148"/>
      <c r="AA53" s="148"/>
      <c r="AB53" s="25"/>
      <c r="AC53" s="25"/>
      <c r="AD53" s="25"/>
      <c r="AE53" s="25"/>
      <c r="AF53" s="25"/>
      <c r="AG53" s="25"/>
      <c r="AH53" s="25"/>
      <c r="AI53" s="25"/>
    </row>
    <row r="54" spans="1:35" x14ac:dyDescent="0.2">
      <c r="B54" s="207" t="s">
        <v>1108</v>
      </c>
      <c r="C54" s="208"/>
      <c r="D54" s="208"/>
      <c r="E54" s="208"/>
      <c r="F54" s="209"/>
      <c r="G54" s="52">
        <f>G46+G51</f>
        <v>0</v>
      </c>
      <c r="J54" s="25"/>
      <c r="K54" s="25"/>
      <c r="L54" s="25"/>
      <c r="M54" s="25"/>
      <c r="N54" s="25"/>
      <c r="O54" s="148" t="s">
        <v>1143</v>
      </c>
      <c r="P54" s="148"/>
      <c r="Q54" s="148"/>
      <c r="R54" s="148"/>
      <c r="S54" s="148"/>
      <c r="T54" s="148"/>
      <c r="U54" s="148"/>
      <c r="V54" s="148"/>
      <c r="W54" s="148"/>
      <c r="X54" s="148"/>
      <c r="Y54" s="148"/>
      <c r="Z54" s="148"/>
      <c r="AA54" s="148"/>
      <c r="AB54" s="25"/>
      <c r="AC54" s="25"/>
      <c r="AD54" s="25"/>
      <c r="AE54" s="25"/>
      <c r="AF54" s="25"/>
      <c r="AG54" s="25"/>
      <c r="AH54" s="25"/>
      <c r="AI54" s="25"/>
    </row>
    <row r="55" spans="1:35" x14ac:dyDescent="0.2">
      <c r="J55" s="25"/>
      <c r="K55" s="25"/>
      <c r="L55" s="25"/>
      <c r="M55" s="25"/>
      <c r="N55" s="25"/>
      <c r="AB55" s="25"/>
      <c r="AC55" s="25"/>
      <c r="AD55" s="25"/>
      <c r="AE55" s="25"/>
      <c r="AF55" s="25"/>
      <c r="AG55" s="25"/>
      <c r="AH55" s="25"/>
      <c r="AI55" s="25"/>
    </row>
    <row r="56" spans="1:35" x14ac:dyDescent="0.2">
      <c r="A56" s="106" t="s">
        <v>1112</v>
      </c>
      <c r="B56" s="108"/>
      <c r="C56" s="108"/>
      <c r="D56" s="108"/>
      <c r="E56" s="108"/>
      <c r="F56" s="108"/>
      <c r="G56" s="108"/>
      <c r="H56" s="53"/>
      <c r="I56" s="53"/>
      <c r="J56" s="54"/>
      <c r="K56" s="54"/>
      <c r="L56" s="54"/>
      <c r="M56" s="54"/>
      <c r="N56" s="54"/>
      <c r="O56" s="148" t="s">
        <v>1145</v>
      </c>
      <c r="P56" s="148"/>
      <c r="Q56" s="148"/>
      <c r="R56" s="148"/>
      <c r="S56" s="148"/>
      <c r="T56" s="148"/>
      <c r="U56" s="148"/>
      <c r="V56" s="148"/>
      <c r="W56" s="148"/>
      <c r="X56" s="148"/>
      <c r="Y56" s="148"/>
      <c r="Z56" s="148"/>
      <c r="AA56" s="148"/>
      <c r="AB56" s="25"/>
      <c r="AC56" s="25"/>
      <c r="AD56" s="25"/>
      <c r="AE56" s="25"/>
      <c r="AF56" s="25"/>
      <c r="AG56" s="25"/>
      <c r="AH56" s="25"/>
      <c r="AI56" s="25"/>
    </row>
    <row r="57" spans="1:35" x14ac:dyDescent="0.2">
      <c r="A57" s="53"/>
      <c r="B57" s="53"/>
      <c r="C57" s="53"/>
      <c r="D57" s="53"/>
      <c r="E57" s="53"/>
      <c r="F57" s="53"/>
      <c r="G57" s="53"/>
      <c r="J57" s="25"/>
      <c r="K57" s="25"/>
      <c r="L57" s="25"/>
      <c r="M57" s="25"/>
      <c r="N57" s="25"/>
      <c r="O57" s="148" t="s">
        <v>1146</v>
      </c>
      <c r="P57" s="148"/>
      <c r="Q57" s="148"/>
      <c r="R57" s="148"/>
      <c r="S57" s="148"/>
      <c r="T57" s="148"/>
      <c r="U57" s="148"/>
      <c r="V57" s="148"/>
      <c r="W57" s="148"/>
      <c r="X57" s="148"/>
      <c r="Y57" s="148"/>
      <c r="Z57" s="148"/>
      <c r="AA57" s="148"/>
      <c r="AB57" s="25"/>
      <c r="AC57" s="25"/>
      <c r="AD57" s="25"/>
      <c r="AE57" s="25"/>
      <c r="AF57" s="25"/>
      <c r="AG57" s="25"/>
      <c r="AH57" s="25"/>
      <c r="AI57" s="25"/>
    </row>
    <row r="58" spans="1:35" s="53" customFormat="1" x14ac:dyDescent="0.2">
      <c r="A58" s="183" t="s">
        <v>1109</v>
      </c>
      <c r="B58" s="184"/>
      <c r="C58" s="184"/>
      <c r="D58" s="184"/>
      <c r="E58" s="184"/>
      <c r="F58" s="184"/>
      <c r="G58" s="210"/>
      <c r="N58" s="54"/>
      <c r="O58" s="148" t="s">
        <v>1154</v>
      </c>
      <c r="P58" s="148"/>
      <c r="Q58" s="148"/>
      <c r="R58" s="148"/>
      <c r="S58" s="148"/>
      <c r="T58" s="148"/>
      <c r="U58" s="148"/>
      <c r="V58" s="148"/>
      <c r="W58" s="148"/>
      <c r="X58" s="148"/>
      <c r="Y58" s="148"/>
      <c r="Z58" s="148"/>
      <c r="AA58" s="148"/>
      <c r="AB58" s="25"/>
      <c r="AC58" s="25"/>
      <c r="AD58" s="25"/>
      <c r="AE58" s="25"/>
      <c r="AF58" s="25"/>
      <c r="AG58" s="25"/>
      <c r="AH58" s="54"/>
      <c r="AI58" s="54"/>
    </row>
    <row r="59" spans="1:35" ht="77.25" thickBot="1" x14ac:dyDescent="0.25">
      <c r="A59" s="114" t="s">
        <v>79</v>
      </c>
      <c r="B59" s="114" t="s">
        <v>80</v>
      </c>
      <c r="C59" s="114" t="s">
        <v>895</v>
      </c>
      <c r="D59" s="199" t="s">
        <v>1085</v>
      </c>
      <c r="E59" s="200"/>
      <c r="F59" s="114" t="s">
        <v>885</v>
      </c>
      <c r="G59" s="114" t="s">
        <v>1159</v>
      </c>
      <c r="J59" s="134" t="s">
        <v>1164</v>
      </c>
      <c r="K59" s="134" t="s">
        <v>1166</v>
      </c>
      <c r="L59" s="134" t="s">
        <v>1165</v>
      </c>
      <c r="M59" s="134" t="s">
        <v>1167</v>
      </c>
      <c r="N59" s="25"/>
      <c r="O59" s="148" t="s">
        <v>1155</v>
      </c>
      <c r="P59" s="148"/>
      <c r="Q59" s="148"/>
      <c r="R59" s="148"/>
      <c r="S59" s="148"/>
      <c r="T59" s="148"/>
      <c r="U59" s="148"/>
      <c r="V59" s="148"/>
      <c r="W59" s="148"/>
      <c r="X59" s="148"/>
      <c r="Y59" s="148"/>
      <c r="Z59" s="148"/>
      <c r="AA59" s="148"/>
      <c r="AB59" s="25"/>
      <c r="AC59" s="25"/>
      <c r="AD59" s="25"/>
      <c r="AE59" s="25"/>
      <c r="AF59" s="25"/>
      <c r="AG59" s="25"/>
      <c r="AH59" s="25"/>
      <c r="AI59" s="25"/>
    </row>
    <row r="60" spans="1:35" s="71" customFormat="1" ht="18" customHeight="1" thickTop="1" x14ac:dyDescent="0.2">
      <c r="A60" s="201" t="s">
        <v>1104</v>
      </c>
      <c r="B60" s="202"/>
      <c r="C60" s="202"/>
      <c r="D60" s="202"/>
      <c r="E60" s="202"/>
      <c r="F60" s="202"/>
      <c r="G60" s="203"/>
      <c r="J60" s="131"/>
      <c r="K60" s="131"/>
      <c r="L60" s="131"/>
      <c r="M60" s="131"/>
      <c r="N60" s="25"/>
      <c r="O60" s="204" t="s">
        <v>1173</v>
      </c>
      <c r="P60" s="204"/>
      <c r="Q60" s="204"/>
      <c r="R60" s="204"/>
      <c r="S60" s="204"/>
      <c r="T60" s="204"/>
      <c r="U60" s="204"/>
      <c r="V60" s="204"/>
      <c r="W60" s="204"/>
      <c r="X60" s="204"/>
      <c r="Y60" s="204"/>
      <c r="Z60" s="204"/>
      <c r="AA60" s="204"/>
      <c r="AB60" s="25"/>
      <c r="AC60" s="25"/>
      <c r="AD60" s="25"/>
      <c r="AE60" s="25"/>
      <c r="AF60" s="25"/>
      <c r="AG60" s="25"/>
      <c r="AH60" s="25"/>
      <c r="AI60" s="25"/>
    </row>
    <row r="61" spans="1:35" x14ac:dyDescent="0.2">
      <c r="A61" s="57"/>
      <c r="B61" s="58"/>
      <c r="C61" s="59"/>
      <c r="D61" s="205"/>
      <c r="E61" s="206"/>
      <c r="F61" s="42"/>
      <c r="G61" s="60"/>
      <c r="J61" s="55"/>
      <c r="K61" s="55">
        <f>J61-F61</f>
        <v>0</v>
      </c>
      <c r="L61" s="55"/>
      <c r="M61" s="55">
        <f t="shared" ref="M61" si="0">L61-J61</f>
        <v>0</v>
      </c>
      <c r="N61" s="25"/>
      <c r="O61" s="148" t="s">
        <v>1157</v>
      </c>
      <c r="P61" s="148"/>
      <c r="Q61" s="148"/>
      <c r="R61" s="148"/>
      <c r="S61" s="148"/>
      <c r="T61" s="148"/>
      <c r="U61" s="148"/>
      <c r="V61" s="148"/>
      <c r="W61" s="148"/>
      <c r="X61" s="148"/>
      <c r="Y61" s="148"/>
      <c r="Z61" s="148"/>
      <c r="AA61" s="148"/>
      <c r="AB61" s="25"/>
      <c r="AC61" s="25"/>
      <c r="AD61" s="25"/>
      <c r="AE61" s="25"/>
      <c r="AF61" s="25"/>
      <c r="AG61" s="25"/>
      <c r="AH61" s="25"/>
      <c r="AI61" s="25"/>
    </row>
    <row r="62" spans="1:35" ht="12.75" customHeight="1" x14ac:dyDescent="0.2">
      <c r="A62" s="57"/>
      <c r="B62" s="58"/>
      <c r="C62" s="61"/>
      <c r="D62" s="153"/>
      <c r="E62" s="191"/>
      <c r="F62" s="62"/>
      <c r="G62" s="60"/>
      <c r="H62" s="44"/>
      <c r="I62" s="44"/>
      <c r="J62" s="55"/>
      <c r="K62" s="55">
        <f t="shared" ref="K62:K64" si="1">J62-F62</f>
        <v>0</v>
      </c>
      <c r="L62" s="55"/>
      <c r="M62" s="55">
        <f t="shared" ref="M62:M79" si="2">L62-J62</f>
        <v>0</v>
      </c>
      <c r="N62" s="25"/>
      <c r="O62" s="148" t="s">
        <v>839</v>
      </c>
      <c r="P62" s="148"/>
      <c r="Q62" s="148"/>
      <c r="R62" s="148"/>
      <c r="S62" s="148"/>
      <c r="T62" s="148"/>
      <c r="U62" s="148"/>
      <c r="V62" s="148"/>
      <c r="W62" s="148"/>
      <c r="X62" s="148"/>
      <c r="Y62" s="148"/>
      <c r="Z62" s="148"/>
      <c r="AA62" s="148"/>
      <c r="AB62" s="25"/>
      <c r="AC62" s="25"/>
      <c r="AD62" s="25"/>
      <c r="AE62" s="25"/>
      <c r="AF62" s="25"/>
      <c r="AG62" s="25"/>
      <c r="AH62" s="25"/>
      <c r="AI62" s="25"/>
    </row>
    <row r="63" spans="1:35" ht="12.75" customHeight="1" x14ac:dyDescent="0.2">
      <c r="A63" s="57"/>
      <c r="B63" s="58"/>
      <c r="C63" s="61"/>
      <c r="D63" s="153"/>
      <c r="E63" s="191"/>
      <c r="F63" s="64"/>
      <c r="G63" s="60"/>
      <c r="J63" s="63"/>
      <c r="K63" s="55">
        <f t="shared" si="1"/>
        <v>0</v>
      </c>
      <c r="L63" s="55"/>
      <c r="M63" s="55">
        <f t="shared" si="2"/>
        <v>0</v>
      </c>
      <c r="N63" s="25"/>
      <c r="O63" s="148"/>
      <c r="P63" s="148"/>
      <c r="Q63" s="148"/>
      <c r="R63" s="148"/>
      <c r="S63" s="148"/>
      <c r="T63" s="148"/>
      <c r="U63" s="148"/>
      <c r="V63" s="148"/>
      <c r="W63" s="148"/>
      <c r="X63" s="148"/>
      <c r="Y63" s="148"/>
      <c r="Z63" s="148"/>
      <c r="AA63" s="148"/>
      <c r="AB63" s="25"/>
      <c r="AC63" s="25"/>
      <c r="AD63" s="25"/>
      <c r="AE63" s="25"/>
      <c r="AF63" s="25"/>
      <c r="AG63" s="25"/>
      <c r="AH63" s="25"/>
      <c r="AI63" s="25"/>
    </row>
    <row r="64" spans="1:35" x14ac:dyDescent="0.2">
      <c r="A64" s="57"/>
      <c r="B64" s="58"/>
      <c r="C64" s="61"/>
      <c r="D64" s="153"/>
      <c r="E64" s="191"/>
      <c r="F64" s="42"/>
      <c r="G64" s="60"/>
      <c r="J64" s="65"/>
      <c r="K64" s="55">
        <f t="shared" si="1"/>
        <v>0</v>
      </c>
      <c r="L64" s="65"/>
      <c r="M64" s="55">
        <f t="shared" si="2"/>
        <v>0</v>
      </c>
      <c r="N64" s="25"/>
      <c r="AB64" s="25"/>
      <c r="AC64" s="25"/>
      <c r="AD64" s="25"/>
      <c r="AE64" s="25"/>
      <c r="AF64" s="25"/>
      <c r="AG64" s="25"/>
      <c r="AH64" s="25"/>
      <c r="AI64" s="25"/>
    </row>
    <row r="65" spans="1:35" ht="12.75" customHeight="1" thickBot="1" x14ac:dyDescent="0.25">
      <c r="A65" s="66" t="s">
        <v>1100</v>
      </c>
      <c r="B65" s="67">
        <f>SUM(B61:B64)</f>
        <v>0</v>
      </c>
      <c r="C65" s="68" t="e">
        <f>+B65/E91</f>
        <v>#DIV/0!</v>
      </c>
      <c r="D65" s="214"/>
      <c r="E65" s="215"/>
      <c r="F65" s="67">
        <f>SUM(F61:F64)</f>
        <v>0</v>
      </c>
      <c r="G65" s="68" t="e">
        <f>F65/D87</f>
        <v>#DIV/0!</v>
      </c>
      <c r="J65" s="130">
        <f>SUM(J61:J64)</f>
        <v>0</v>
      </c>
      <c r="K65" s="130">
        <f>J65-F65</f>
        <v>0</v>
      </c>
      <c r="L65" s="130">
        <f t="shared" ref="L65" si="3">SUM(L61:L64)</f>
        <v>0</v>
      </c>
      <c r="M65" s="130">
        <f>L65-J65</f>
        <v>0</v>
      </c>
      <c r="N65" s="25"/>
      <c r="O65" s="25"/>
      <c r="P65" s="25"/>
      <c r="Q65" s="25"/>
      <c r="R65" s="25"/>
      <c r="S65" s="25"/>
      <c r="T65" s="25"/>
      <c r="U65" s="25"/>
      <c r="V65" s="25"/>
      <c r="W65" s="25"/>
      <c r="X65" s="25"/>
      <c r="Y65" s="25"/>
      <c r="Z65" s="25"/>
      <c r="AA65" s="25"/>
      <c r="AB65" s="25"/>
      <c r="AC65" s="25"/>
      <c r="AD65" s="25"/>
      <c r="AE65" s="25"/>
      <c r="AF65" s="25"/>
      <c r="AG65" s="25"/>
      <c r="AH65" s="25"/>
      <c r="AI65" s="25"/>
    </row>
    <row r="66" spans="1:35" s="71" customFormat="1" ht="18" customHeight="1" thickTop="1" x14ac:dyDescent="0.2">
      <c r="A66" s="201" t="s">
        <v>1105</v>
      </c>
      <c r="B66" s="202"/>
      <c r="C66" s="202"/>
      <c r="D66" s="202"/>
      <c r="E66" s="202"/>
      <c r="F66" s="202"/>
      <c r="G66" s="203"/>
      <c r="J66" s="131"/>
      <c r="K66" s="131"/>
      <c r="L66" s="131"/>
      <c r="M66" s="131"/>
      <c r="N66" s="25"/>
      <c r="O66" s="204" t="s">
        <v>840</v>
      </c>
      <c r="P66" s="204"/>
      <c r="Q66" s="204"/>
      <c r="R66" s="204"/>
      <c r="S66" s="204"/>
      <c r="T66" s="204"/>
      <c r="U66" s="204"/>
      <c r="V66" s="204"/>
      <c r="W66" s="204"/>
      <c r="X66" s="204"/>
      <c r="Y66" s="204"/>
      <c r="Z66" s="204"/>
      <c r="AA66" s="204"/>
      <c r="AB66" s="25"/>
      <c r="AC66" s="25"/>
      <c r="AD66" s="25"/>
      <c r="AE66" s="25"/>
      <c r="AF66" s="25"/>
      <c r="AG66" s="25"/>
      <c r="AH66" s="25"/>
      <c r="AI66" s="25"/>
    </row>
    <row r="67" spans="1:35" ht="12.75" customHeight="1" x14ac:dyDescent="0.2">
      <c r="A67" s="57"/>
      <c r="B67" s="69"/>
      <c r="C67" s="61"/>
      <c r="D67" s="149"/>
      <c r="E67" s="211"/>
      <c r="F67" s="70"/>
      <c r="G67" s="60"/>
      <c r="J67" s="55"/>
      <c r="K67" s="55">
        <f>J67-F67</f>
        <v>0</v>
      </c>
      <c r="L67" s="55"/>
      <c r="M67" s="55">
        <f>L67-J67</f>
        <v>0</v>
      </c>
      <c r="N67" s="25"/>
      <c r="O67" s="34"/>
      <c r="P67" s="34"/>
      <c r="Q67" s="34"/>
      <c r="R67" s="34"/>
      <c r="S67" s="34"/>
      <c r="T67" s="34"/>
      <c r="U67" s="34"/>
      <c r="V67" s="34"/>
      <c r="W67" s="34"/>
      <c r="X67" s="34"/>
      <c r="Y67" s="34"/>
      <c r="Z67" s="34"/>
      <c r="AA67" s="34"/>
      <c r="AB67" s="25"/>
      <c r="AC67" s="25"/>
      <c r="AD67" s="25"/>
      <c r="AE67" s="25"/>
      <c r="AF67" s="25"/>
      <c r="AG67" s="25"/>
      <c r="AH67" s="25"/>
      <c r="AI67" s="25"/>
    </row>
    <row r="68" spans="1:35" x14ac:dyDescent="0.2">
      <c r="A68" s="57"/>
      <c r="B68" s="58"/>
      <c r="C68" s="61"/>
      <c r="D68" s="180"/>
      <c r="E68" s="182"/>
      <c r="F68" s="42"/>
      <c r="G68" s="60"/>
      <c r="J68" s="55"/>
      <c r="K68" s="55">
        <f t="shared" ref="K68:K69" si="4">J68-F68</f>
        <v>0</v>
      </c>
      <c r="L68" s="55"/>
      <c r="M68" s="55">
        <f t="shared" ref="M68:M69" si="5">L68-J68</f>
        <v>0</v>
      </c>
      <c r="N68" s="25"/>
      <c r="O68" s="25"/>
      <c r="P68" s="25"/>
      <c r="Q68" s="25"/>
      <c r="R68" s="25"/>
      <c r="S68" s="25"/>
      <c r="T68" s="25"/>
      <c r="U68" s="25"/>
      <c r="V68" s="25"/>
      <c r="W68" s="25"/>
      <c r="X68" s="25"/>
      <c r="Y68" s="25"/>
      <c r="Z68" s="25"/>
      <c r="AA68" s="25"/>
      <c r="AB68" s="25"/>
      <c r="AC68" s="25"/>
      <c r="AD68" s="25"/>
      <c r="AE68" s="25"/>
      <c r="AF68" s="25"/>
      <c r="AG68" s="25"/>
      <c r="AH68" s="25"/>
      <c r="AI68" s="25"/>
    </row>
    <row r="69" spans="1:35" x14ac:dyDescent="0.2">
      <c r="A69" s="57"/>
      <c r="B69" s="58"/>
      <c r="C69" s="61"/>
      <c r="D69" s="212"/>
      <c r="E69" s="213"/>
      <c r="F69" s="42"/>
      <c r="G69" s="60"/>
      <c r="J69" s="55"/>
      <c r="K69" s="55">
        <f t="shared" si="4"/>
        <v>0</v>
      </c>
      <c r="L69" s="55"/>
      <c r="M69" s="55">
        <f t="shared" si="5"/>
        <v>0</v>
      </c>
      <c r="N69" s="25"/>
      <c r="O69" s="148"/>
      <c r="P69" s="148"/>
      <c r="Q69" s="148"/>
      <c r="R69" s="148"/>
      <c r="S69" s="148"/>
      <c r="T69" s="148"/>
      <c r="U69" s="148"/>
      <c r="V69" s="148"/>
      <c r="W69" s="148"/>
      <c r="X69" s="148"/>
      <c r="Y69" s="148"/>
      <c r="Z69" s="148"/>
      <c r="AA69" s="148"/>
      <c r="AB69" s="25"/>
      <c r="AC69" s="25"/>
      <c r="AD69" s="25"/>
      <c r="AE69" s="25"/>
      <c r="AF69" s="25"/>
      <c r="AG69" s="25"/>
      <c r="AH69" s="25"/>
      <c r="AI69" s="25"/>
    </row>
    <row r="70" spans="1:35" s="71" customFormat="1" ht="13.5" thickBot="1" x14ac:dyDescent="0.25">
      <c r="A70" s="66" t="s">
        <v>1101</v>
      </c>
      <c r="B70" s="67">
        <f>SUM(B67:B69)</f>
        <v>0</v>
      </c>
      <c r="C70" s="68" t="e">
        <f>+B70/E91</f>
        <v>#DIV/0!</v>
      </c>
      <c r="D70" s="214"/>
      <c r="E70" s="215"/>
      <c r="F70" s="67">
        <f>SUM(F67:F69)</f>
        <v>0</v>
      </c>
      <c r="G70" s="68" t="e">
        <f>F70/D87</f>
        <v>#DIV/0!</v>
      </c>
      <c r="J70" s="130">
        <f>SUM(J67:J69)</f>
        <v>0</v>
      </c>
      <c r="K70" s="130">
        <f>J70-F70</f>
        <v>0</v>
      </c>
      <c r="L70" s="130">
        <f>SUM(L67:L69)</f>
        <v>0</v>
      </c>
      <c r="M70" s="130">
        <f>L70-J70</f>
        <v>0</v>
      </c>
      <c r="N70" s="25"/>
      <c r="O70" s="25"/>
      <c r="P70" s="25"/>
      <c r="Q70" s="25"/>
      <c r="R70" s="25"/>
      <c r="S70" s="25"/>
      <c r="T70" s="25"/>
      <c r="U70" s="25"/>
      <c r="V70" s="25"/>
      <c r="W70" s="25"/>
      <c r="X70" s="25"/>
      <c r="Y70" s="25"/>
      <c r="Z70" s="25"/>
      <c r="AA70" s="25"/>
      <c r="AB70" s="25"/>
      <c r="AC70" s="25"/>
      <c r="AD70" s="25"/>
      <c r="AE70" s="25"/>
      <c r="AF70" s="25"/>
      <c r="AG70" s="25"/>
      <c r="AH70" s="25"/>
      <c r="AI70" s="25"/>
    </row>
    <row r="71" spans="1:35" s="71" customFormat="1" ht="18" customHeight="1" thickTop="1" x14ac:dyDescent="0.2">
      <c r="A71" s="201" t="s">
        <v>1106</v>
      </c>
      <c r="B71" s="202"/>
      <c r="C71" s="202"/>
      <c r="D71" s="202"/>
      <c r="E71" s="202"/>
      <c r="F71" s="202"/>
      <c r="G71" s="203"/>
      <c r="J71" s="131"/>
      <c r="K71" s="131"/>
      <c r="L71" s="131"/>
      <c r="M71" s="131"/>
      <c r="N71" s="25"/>
      <c r="O71" s="216" t="s">
        <v>1174</v>
      </c>
      <c r="P71" s="204"/>
      <c r="Q71" s="204"/>
      <c r="R71" s="204"/>
      <c r="S71" s="204"/>
      <c r="T71" s="204"/>
      <c r="U71" s="204"/>
      <c r="V71" s="204"/>
      <c r="W71" s="204"/>
      <c r="X71" s="204"/>
      <c r="Y71" s="204"/>
      <c r="Z71" s="204"/>
      <c r="AA71" s="204"/>
      <c r="AB71" s="25"/>
      <c r="AC71" s="25"/>
      <c r="AD71" s="25"/>
      <c r="AE71" s="25"/>
      <c r="AF71" s="25"/>
      <c r="AG71" s="25"/>
      <c r="AH71" s="25"/>
      <c r="AI71" s="25"/>
    </row>
    <row r="72" spans="1:35" x14ac:dyDescent="0.2">
      <c r="A72" s="57"/>
      <c r="B72" s="58"/>
      <c r="C72" s="61"/>
      <c r="D72" s="180"/>
      <c r="E72" s="182"/>
      <c r="F72" s="42"/>
      <c r="G72" s="60"/>
      <c r="H72" s="44"/>
      <c r="I72" s="44"/>
      <c r="J72" s="55"/>
      <c r="K72" s="55">
        <f>J72-F72</f>
        <v>0</v>
      </c>
      <c r="L72" s="55"/>
      <c r="M72" s="55">
        <f>L72-J72</f>
        <v>0</v>
      </c>
      <c r="N72" s="25"/>
      <c r="O72" s="148"/>
      <c r="P72" s="148"/>
      <c r="Q72" s="148"/>
      <c r="R72" s="148"/>
      <c r="S72" s="148"/>
      <c r="T72" s="148"/>
      <c r="U72" s="148"/>
      <c r="V72" s="148"/>
      <c r="W72" s="148"/>
      <c r="X72" s="148"/>
      <c r="Y72" s="148"/>
      <c r="Z72" s="148"/>
      <c r="AA72" s="148"/>
      <c r="AB72" s="25"/>
      <c r="AC72" s="25"/>
      <c r="AD72" s="25"/>
      <c r="AE72" s="25"/>
      <c r="AF72" s="25"/>
      <c r="AG72" s="25"/>
      <c r="AH72" s="25"/>
      <c r="AI72" s="25"/>
    </row>
    <row r="73" spans="1:35" x14ac:dyDescent="0.2">
      <c r="A73" s="57"/>
      <c r="B73" s="58"/>
      <c r="C73" s="61"/>
      <c r="D73" s="153"/>
      <c r="E73" s="191"/>
      <c r="F73" s="42"/>
      <c r="G73" s="60"/>
      <c r="J73" s="63"/>
      <c r="K73" s="55">
        <f t="shared" ref="K73:K78" si="6">J73-F73</f>
        <v>0</v>
      </c>
      <c r="L73" s="55"/>
      <c r="M73" s="55">
        <f t="shared" ref="M73:M78" si="7">L73-J73</f>
        <v>0</v>
      </c>
      <c r="N73" s="25"/>
      <c r="O73" s="34"/>
      <c r="P73" s="34"/>
      <c r="Q73" s="34"/>
      <c r="R73" s="34"/>
      <c r="S73" s="34"/>
      <c r="T73" s="34"/>
      <c r="U73" s="34"/>
      <c r="V73" s="34"/>
      <c r="W73" s="34"/>
      <c r="X73" s="34"/>
      <c r="Y73" s="34"/>
      <c r="Z73" s="34"/>
      <c r="AA73" s="34"/>
      <c r="AB73" s="25"/>
      <c r="AC73" s="25"/>
      <c r="AD73" s="25"/>
      <c r="AE73" s="25"/>
      <c r="AF73" s="25"/>
      <c r="AG73" s="25"/>
      <c r="AH73" s="25"/>
      <c r="AI73" s="25"/>
    </row>
    <row r="74" spans="1:35" x14ac:dyDescent="0.2">
      <c r="A74" s="57"/>
      <c r="B74" s="58"/>
      <c r="C74" s="61"/>
      <c r="D74" s="153"/>
      <c r="E74" s="191"/>
      <c r="F74" s="42"/>
      <c r="G74" s="60"/>
      <c r="J74" s="55"/>
      <c r="K74" s="55">
        <f t="shared" si="6"/>
        <v>0</v>
      </c>
      <c r="L74" s="55"/>
      <c r="M74" s="55">
        <f t="shared" si="7"/>
        <v>0</v>
      </c>
      <c r="N74" s="25"/>
      <c r="O74" s="34"/>
      <c r="P74" s="34"/>
      <c r="Q74" s="34"/>
      <c r="R74" s="34"/>
      <c r="S74" s="34"/>
      <c r="T74" s="34"/>
      <c r="U74" s="34"/>
      <c r="V74" s="34"/>
      <c r="W74" s="34"/>
      <c r="X74" s="34"/>
      <c r="Y74" s="34"/>
      <c r="Z74" s="34"/>
      <c r="AA74" s="34"/>
      <c r="AB74" s="25"/>
      <c r="AC74" s="25"/>
      <c r="AD74" s="25"/>
      <c r="AE74" s="25"/>
      <c r="AF74" s="25"/>
      <c r="AG74" s="25"/>
      <c r="AH74" s="25"/>
      <c r="AI74" s="25"/>
    </row>
    <row r="75" spans="1:35" x14ac:dyDescent="0.2">
      <c r="A75" s="57"/>
      <c r="B75" s="58"/>
      <c r="C75" s="61"/>
      <c r="D75" s="153"/>
      <c r="E75" s="191"/>
      <c r="F75" s="42"/>
      <c r="G75" s="60"/>
      <c r="J75" s="55"/>
      <c r="K75" s="55">
        <f t="shared" si="6"/>
        <v>0</v>
      </c>
      <c r="L75" s="55"/>
      <c r="M75" s="55">
        <f t="shared" si="7"/>
        <v>0</v>
      </c>
      <c r="N75" s="25"/>
      <c r="O75" s="34"/>
      <c r="P75" s="34"/>
      <c r="Q75" s="34"/>
      <c r="R75" s="34"/>
      <c r="S75" s="34"/>
      <c r="T75" s="34"/>
      <c r="U75" s="34"/>
      <c r="V75" s="34"/>
      <c r="W75" s="34"/>
      <c r="X75" s="34"/>
      <c r="Y75" s="34"/>
      <c r="Z75" s="34"/>
      <c r="AA75" s="34"/>
      <c r="AB75" s="25"/>
      <c r="AC75" s="25"/>
      <c r="AD75" s="25"/>
      <c r="AE75" s="25"/>
      <c r="AF75" s="25"/>
      <c r="AG75" s="25"/>
      <c r="AH75" s="25"/>
      <c r="AI75" s="25"/>
    </row>
    <row r="76" spans="1:35" x14ac:dyDescent="0.2">
      <c r="A76" s="57"/>
      <c r="B76" s="58"/>
      <c r="C76" s="61"/>
      <c r="D76" s="212"/>
      <c r="E76" s="213"/>
      <c r="F76" s="42"/>
      <c r="G76" s="60"/>
      <c r="J76" s="55"/>
      <c r="K76" s="55">
        <f t="shared" si="6"/>
        <v>0</v>
      </c>
      <c r="L76" s="55"/>
      <c r="M76" s="55">
        <f t="shared" si="7"/>
        <v>0</v>
      </c>
      <c r="N76" s="25"/>
      <c r="O76" s="148"/>
      <c r="P76" s="148"/>
      <c r="Q76" s="148"/>
      <c r="R76" s="148"/>
      <c r="S76" s="148"/>
      <c r="T76" s="148"/>
      <c r="U76" s="148"/>
      <c r="V76" s="148"/>
      <c r="W76" s="148"/>
      <c r="X76" s="148"/>
      <c r="Y76" s="148"/>
      <c r="Z76" s="148"/>
      <c r="AA76" s="148"/>
      <c r="AB76" s="25"/>
      <c r="AC76" s="25"/>
      <c r="AD76" s="25"/>
      <c r="AE76" s="25"/>
      <c r="AF76" s="25"/>
      <c r="AG76" s="25"/>
      <c r="AH76" s="25"/>
      <c r="AI76" s="25"/>
    </row>
    <row r="77" spans="1:35" x14ac:dyDescent="0.2">
      <c r="A77" s="57"/>
      <c r="B77" s="58"/>
      <c r="C77" s="61"/>
      <c r="D77" s="149"/>
      <c r="E77" s="211"/>
      <c r="F77" s="42"/>
      <c r="G77" s="60"/>
      <c r="J77" s="55"/>
      <c r="K77" s="55">
        <f t="shared" si="6"/>
        <v>0</v>
      </c>
      <c r="L77" s="55"/>
      <c r="M77" s="55">
        <f t="shared" si="7"/>
        <v>0</v>
      </c>
      <c r="N77" s="25"/>
      <c r="O77" s="34"/>
      <c r="P77" s="34"/>
      <c r="Q77" s="34"/>
      <c r="R77" s="34"/>
      <c r="S77" s="34"/>
      <c r="T77" s="34"/>
      <c r="U77" s="34"/>
      <c r="V77" s="34"/>
      <c r="W77" s="34"/>
      <c r="X77" s="34"/>
      <c r="Y77" s="34"/>
      <c r="Z77" s="34"/>
      <c r="AA77" s="34"/>
      <c r="AB77" s="25"/>
      <c r="AC77" s="25"/>
      <c r="AD77" s="25"/>
      <c r="AE77" s="25"/>
      <c r="AF77" s="25"/>
      <c r="AG77" s="25"/>
      <c r="AH77" s="25"/>
      <c r="AI77" s="25"/>
    </row>
    <row r="78" spans="1:35" x14ac:dyDescent="0.2">
      <c r="A78" s="57"/>
      <c r="B78" s="58"/>
      <c r="C78" s="61"/>
      <c r="D78" s="153"/>
      <c r="E78" s="191"/>
      <c r="F78" s="42"/>
      <c r="G78" s="72"/>
      <c r="J78" s="55"/>
      <c r="K78" s="55">
        <f t="shared" si="6"/>
        <v>0</v>
      </c>
      <c r="L78" s="55"/>
      <c r="M78" s="55">
        <f t="shared" si="7"/>
        <v>0</v>
      </c>
      <c r="N78" s="25"/>
      <c r="O78" s="34"/>
      <c r="P78" s="34"/>
      <c r="Q78" s="34"/>
      <c r="R78" s="34"/>
      <c r="S78" s="34"/>
      <c r="T78" s="34"/>
      <c r="U78" s="34"/>
      <c r="V78" s="34"/>
      <c r="W78" s="34"/>
      <c r="X78" s="34"/>
      <c r="Y78" s="34"/>
      <c r="Z78" s="34"/>
      <c r="AA78" s="34"/>
      <c r="AB78" s="25"/>
      <c r="AC78" s="25"/>
      <c r="AD78" s="25"/>
      <c r="AE78" s="25"/>
      <c r="AF78" s="25"/>
      <c r="AG78" s="25"/>
      <c r="AH78" s="25"/>
      <c r="AI78" s="25"/>
    </row>
    <row r="79" spans="1:35" ht="13.5" thickBot="1" x14ac:dyDescent="0.25">
      <c r="A79" s="73" t="s">
        <v>1102</v>
      </c>
      <c r="B79" s="67">
        <f>SUM(B72:B78)</f>
        <v>0</v>
      </c>
      <c r="C79" s="68" t="e">
        <f>+B79/E91</f>
        <v>#DIV/0!</v>
      </c>
      <c r="D79" s="217"/>
      <c r="E79" s="218"/>
      <c r="F79" s="67">
        <f>SUM(F72:F78)</f>
        <v>0</v>
      </c>
      <c r="G79" s="74" t="e">
        <f>F79/D87</f>
        <v>#DIV/0!</v>
      </c>
      <c r="J79" s="130">
        <f>SUM(J72:J78)</f>
        <v>0</v>
      </c>
      <c r="K79" s="130">
        <f>J79-F79</f>
        <v>0</v>
      </c>
      <c r="L79" s="130">
        <f>SUM(L72:L78)</f>
        <v>0</v>
      </c>
      <c r="M79" s="130">
        <f t="shared" si="2"/>
        <v>0</v>
      </c>
      <c r="N79" s="25"/>
      <c r="O79" s="148"/>
      <c r="P79" s="148"/>
      <c r="Q79" s="148"/>
      <c r="R79" s="148"/>
      <c r="S79" s="148"/>
      <c r="T79" s="148"/>
      <c r="U79" s="148"/>
      <c r="V79" s="148"/>
      <c r="W79" s="148"/>
      <c r="X79" s="148"/>
      <c r="Y79" s="148"/>
      <c r="Z79" s="148"/>
      <c r="AA79" s="148"/>
      <c r="AB79" s="25"/>
      <c r="AC79" s="25"/>
      <c r="AD79" s="25"/>
      <c r="AE79" s="25"/>
      <c r="AF79" s="25"/>
      <c r="AG79" s="25"/>
      <c r="AH79" s="25"/>
      <c r="AI79" s="25"/>
    </row>
    <row r="80" spans="1:35" ht="13.5" customHeight="1" thickTop="1" x14ac:dyDescent="0.2">
      <c r="A80" s="113" t="s">
        <v>8</v>
      </c>
      <c r="B80" s="116">
        <f>+B65+B70+B79</f>
        <v>0</v>
      </c>
      <c r="C80" s="115" t="e">
        <f>+C65+C70+C79</f>
        <v>#DIV/0!</v>
      </c>
      <c r="D80" s="219"/>
      <c r="E80" s="188"/>
      <c r="F80" s="116">
        <f>F65+F70+F79</f>
        <v>0</v>
      </c>
      <c r="G80" s="117" t="e">
        <f>G65+G70+G79</f>
        <v>#DIV/0!</v>
      </c>
      <c r="J80" s="75">
        <f>+J65+J70+J79</f>
        <v>0</v>
      </c>
      <c r="K80" s="55">
        <f>(ABS(K65)+ABS(K70)+ABS(K79))/2</f>
        <v>0</v>
      </c>
      <c r="L80" s="75">
        <f>+L65+L70+L79</f>
        <v>0</v>
      </c>
      <c r="M80" s="55">
        <f>(ABS(M65)+ABS(M70)+ABS(M79))/2</f>
        <v>0</v>
      </c>
      <c r="N80" s="25"/>
      <c r="O80" s="220" t="s">
        <v>1175</v>
      </c>
      <c r="P80" s="221"/>
      <c r="Q80" s="221"/>
      <c r="R80" s="221"/>
      <c r="S80" s="221"/>
      <c r="T80" s="221"/>
      <c r="U80" s="221"/>
      <c r="V80" s="221"/>
      <c r="W80" s="221"/>
      <c r="X80" s="221"/>
      <c r="Y80" s="221"/>
      <c r="Z80" s="221"/>
      <c r="AA80" s="221"/>
      <c r="AB80" s="25"/>
      <c r="AC80" s="25"/>
      <c r="AD80" s="25"/>
      <c r="AE80" s="25"/>
      <c r="AF80" s="25"/>
      <c r="AG80" s="25"/>
      <c r="AH80" s="25"/>
      <c r="AI80" s="25"/>
    </row>
    <row r="81" spans="1:35" x14ac:dyDescent="0.2">
      <c r="A81" s="50"/>
      <c r="B81" s="50"/>
      <c r="C81" s="50"/>
      <c r="D81" s="50"/>
      <c r="E81" s="50"/>
      <c r="J81" s="25"/>
      <c r="K81" s="76" t="e">
        <f>K80/$D$89</f>
        <v>#DIV/0!</v>
      </c>
      <c r="L81" s="25"/>
      <c r="M81" s="76" t="e">
        <f>M80/$D$89</f>
        <v>#DIV/0!</v>
      </c>
      <c r="N81" s="25"/>
      <c r="O81" s="148"/>
      <c r="P81" s="148"/>
      <c r="Q81" s="148"/>
      <c r="R81" s="148"/>
      <c r="S81" s="148"/>
      <c r="T81" s="148"/>
      <c r="U81" s="148"/>
      <c r="V81" s="148"/>
      <c r="W81" s="148"/>
      <c r="X81" s="148"/>
      <c r="Y81" s="148"/>
      <c r="Z81" s="148"/>
      <c r="AA81" s="148"/>
      <c r="AB81" s="25"/>
      <c r="AC81" s="25"/>
      <c r="AD81" s="25"/>
      <c r="AE81" s="25"/>
      <c r="AF81" s="25"/>
      <c r="AG81" s="25"/>
      <c r="AH81" s="25"/>
      <c r="AI81" s="25"/>
    </row>
    <row r="82" spans="1:35" x14ac:dyDescent="0.2">
      <c r="A82" s="47" t="s">
        <v>1110</v>
      </c>
      <c r="B82" s="48"/>
      <c r="C82" s="48"/>
      <c r="D82" s="48"/>
      <c r="E82" s="48"/>
      <c r="F82" s="48"/>
      <c r="G82" s="49"/>
      <c r="N82" s="25"/>
      <c r="O82" s="222" t="s">
        <v>1171</v>
      </c>
      <c r="P82" s="176"/>
      <c r="Q82" s="176"/>
      <c r="R82" s="176"/>
      <c r="S82" s="176"/>
      <c r="T82" s="176"/>
      <c r="U82" s="176"/>
      <c r="V82" s="176"/>
      <c r="W82" s="176"/>
      <c r="X82" s="176"/>
      <c r="Y82" s="176"/>
      <c r="Z82" s="176"/>
      <c r="AA82" s="176"/>
      <c r="AB82" s="25"/>
      <c r="AC82" s="25"/>
      <c r="AD82" s="25"/>
      <c r="AE82" s="25"/>
      <c r="AF82" s="25"/>
      <c r="AG82" s="25"/>
      <c r="AH82" s="25"/>
      <c r="AI82" s="25"/>
    </row>
    <row r="83" spans="1:35" x14ac:dyDescent="0.2">
      <c r="A83" s="111" t="s">
        <v>1086</v>
      </c>
      <c r="E83" s="44"/>
      <c r="F83" s="118">
        <f>F80*G83</f>
        <v>0</v>
      </c>
      <c r="G83" s="119"/>
      <c r="H83" s="77"/>
      <c r="I83" s="78"/>
      <c r="J83" s="25"/>
      <c r="K83" s="25"/>
      <c r="L83" s="25"/>
      <c r="M83" s="25"/>
      <c r="N83" s="25"/>
      <c r="O83" s="152" t="s">
        <v>1176</v>
      </c>
      <c r="P83" s="148"/>
      <c r="Q83" s="148"/>
      <c r="R83" s="148"/>
      <c r="S83" s="148"/>
      <c r="T83" s="148"/>
      <c r="U83" s="148"/>
      <c r="V83" s="148"/>
      <c r="W83" s="148"/>
      <c r="X83" s="148"/>
      <c r="Y83" s="148"/>
      <c r="Z83" s="148"/>
      <c r="AA83" s="148"/>
      <c r="AB83" s="25"/>
      <c r="AC83" s="25"/>
      <c r="AD83" s="25"/>
      <c r="AE83" s="25"/>
      <c r="AF83" s="25"/>
      <c r="AG83" s="25"/>
      <c r="AH83" s="25"/>
      <c r="AI83" s="25"/>
    </row>
    <row r="84" spans="1:35" x14ac:dyDescent="0.2">
      <c r="E84" s="44"/>
      <c r="J84" s="25"/>
      <c r="K84" s="25"/>
      <c r="L84" s="25"/>
      <c r="M84" s="25"/>
      <c r="N84" s="25"/>
      <c r="O84" s="34"/>
      <c r="P84" s="34"/>
      <c r="Q84" s="34"/>
      <c r="R84" s="34"/>
      <c r="S84" s="34"/>
      <c r="T84" s="34"/>
      <c r="U84" s="34"/>
      <c r="V84" s="34"/>
      <c r="W84" s="34"/>
      <c r="X84" s="34"/>
      <c r="Y84" s="34"/>
      <c r="Z84" s="34"/>
      <c r="AA84" s="34"/>
      <c r="AB84" s="25"/>
      <c r="AC84" s="25"/>
      <c r="AD84" s="25"/>
      <c r="AE84" s="25"/>
      <c r="AF84" s="25"/>
      <c r="AG84" s="25"/>
      <c r="AH84" s="25"/>
      <c r="AI84" s="25"/>
    </row>
    <row r="85" spans="1:35" x14ac:dyDescent="0.2">
      <c r="E85" s="44"/>
      <c r="J85" s="125"/>
      <c r="K85" s="125"/>
      <c r="L85" s="125"/>
      <c r="M85" s="125"/>
      <c r="N85" s="25"/>
      <c r="O85" s="34"/>
      <c r="P85" s="34"/>
      <c r="Q85" s="34"/>
      <c r="R85" s="34"/>
      <c r="S85" s="34"/>
      <c r="T85" s="34"/>
      <c r="U85" s="34"/>
      <c r="V85" s="34"/>
      <c r="W85" s="34"/>
      <c r="X85" s="34"/>
      <c r="Y85" s="34"/>
      <c r="Z85" s="34"/>
      <c r="AA85" s="34"/>
      <c r="AB85" s="25"/>
      <c r="AC85" s="25"/>
      <c r="AD85" s="25"/>
      <c r="AE85" s="25"/>
      <c r="AF85" s="25"/>
      <c r="AG85" s="25"/>
      <c r="AH85" s="25"/>
      <c r="AI85" s="25"/>
    </row>
    <row r="86" spans="1:35" ht="51" x14ac:dyDescent="0.2">
      <c r="A86" s="109" t="s">
        <v>892</v>
      </c>
      <c r="B86" s="109"/>
      <c r="C86" s="109"/>
      <c r="D86" s="110" t="s">
        <v>1087</v>
      </c>
      <c r="E86" s="110" t="s">
        <v>1103</v>
      </c>
      <c r="F86" s="79" t="s">
        <v>1088</v>
      </c>
      <c r="G86" s="80"/>
      <c r="J86" s="125"/>
      <c r="K86" s="125"/>
      <c r="L86" s="125"/>
      <c r="M86" s="125"/>
      <c r="N86" s="25"/>
      <c r="O86" s="54" t="s">
        <v>1150</v>
      </c>
      <c r="P86" s="54"/>
      <c r="Q86" s="54"/>
      <c r="R86" s="54"/>
      <c r="S86" s="54"/>
      <c r="T86" s="54"/>
      <c r="U86" s="54"/>
      <c r="V86" s="54"/>
      <c r="W86" s="54"/>
      <c r="X86" s="54"/>
      <c r="Y86" s="54"/>
      <c r="Z86" s="54"/>
      <c r="AA86" s="54"/>
      <c r="AB86" s="25"/>
      <c r="AC86" s="25"/>
      <c r="AD86" s="25"/>
      <c r="AE86" s="25"/>
      <c r="AF86" s="25"/>
      <c r="AG86" s="25"/>
      <c r="AH86" s="25"/>
      <c r="AI86" s="25"/>
    </row>
    <row r="87" spans="1:35" ht="15" customHeight="1" x14ac:dyDescent="0.2">
      <c r="A87" s="81" t="s">
        <v>888</v>
      </c>
      <c r="B87" s="81"/>
      <c r="C87" s="81"/>
      <c r="D87" s="82">
        <f>G38-F83</f>
        <v>0</v>
      </c>
      <c r="E87" s="43">
        <f>F80</f>
        <v>0</v>
      </c>
      <c r="F87" s="83">
        <f>D87-F80</f>
        <v>0</v>
      </c>
      <c r="G87" s="80"/>
      <c r="J87" s="125"/>
      <c r="K87" s="125"/>
      <c r="L87" s="125"/>
      <c r="M87" s="125"/>
      <c r="N87" s="25"/>
      <c r="O87" s="34"/>
      <c r="P87" s="34"/>
      <c r="Q87" s="34"/>
      <c r="R87" s="34"/>
      <c r="S87" s="34"/>
      <c r="T87" s="34"/>
      <c r="U87" s="34"/>
      <c r="V87" s="34"/>
      <c r="W87" s="34"/>
      <c r="X87" s="34"/>
      <c r="Y87" s="34"/>
      <c r="Z87" s="34"/>
      <c r="AA87" s="34"/>
      <c r="AB87" s="25"/>
      <c r="AC87" s="25"/>
      <c r="AD87" s="25"/>
      <c r="AE87" s="25"/>
      <c r="AF87" s="25"/>
      <c r="AG87" s="25"/>
      <c r="AH87" s="25"/>
      <c r="AI87" s="25"/>
    </row>
    <row r="88" spans="1:35" ht="15" customHeight="1" x14ac:dyDescent="0.2">
      <c r="A88" s="81" t="s">
        <v>891</v>
      </c>
      <c r="B88" s="84"/>
      <c r="C88" s="84"/>
      <c r="D88" s="82">
        <f>F83</f>
        <v>0</v>
      </c>
      <c r="E88" s="43">
        <f>F83</f>
        <v>0</v>
      </c>
      <c r="F88" s="83">
        <f>D88-E88</f>
        <v>0</v>
      </c>
      <c r="G88" s="80"/>
      <c r="J88" s="25"/>
      <c r="K88" s="25"/>
      <c r="L88" s="25"/>
      <c r="M88" s="25"/>
      <c r="N88" s="25"/>
      <c r="O88" s="85"/>
      <c r="P88" s="34"/>
      <c r="Q88" s="34"/>
      <c r="R88" s="34"/>
      <c r="S88" s="34"/>
      <c r="T88" s="34"/>
      <c r="U88" s="34"/>
      <c r="V88" s="34"/>
      <c r="W88" s="34"/>
      <c r="X88" s="34"/>
      <c r="Y88" s="34"/>
      <c r="Z88" s="34"/>
      <c r="AA88" s="34"/>
      <c r="AB88" s="25"/>
      <c r="AC88" s="25"/>
      <c r="AD88" s="25"/>
      <c r="AE88" s="25"/>
      <c r="AF88" s="25"/>
      <c r="AG88" s="25"/>
      <c r="AH88" s="25"/>
      <c r="AI88" s="25"/>
    </row>
    <row r="89" spans="1:35" ht="25.5" x14ac:dyDescent="0.2">
      <c r="A89" s="86" t="s">
        <v>889</v>
      </c>
      <c r="B89" s="87"/>
      <c r="C89" s="88"/>
      <c r="D89" s="89">
        <f>G38</f>
        <v>0</v>
      </c>
      <c r="E89" s="89">
        <f>SUM(E87:E88)</f>
        <v>0</v>
      </c>
      <c r="F89" s="83">
        <f>D89-E89</f>
        <v>0</v>
      </c>
      <c r="J89" s="25"/>
      <c r="K89" s="25"/>
      <c r="L89" s="25"/>
      <c r="M89" s="25"/>
      <c r="N89" s="25"/>
      <c r="O89" s="148" t="s">
        <v>1151</v>
      </c>
      <c r="P89" s="148"/>
      <c r="Q89" s="148"/>
      <c r="R89" s="148"/>
      <c r="S89" s="148"/>
      <c r="T89" s="148"/>
      <c r="U89" s="148"/>
      <c r="V89" s="148"/>
      <c r="W89" s="148"/>
      <c r="X89" s="148"/>
      <c r="Y89" s="148"/>
      <c r="Z89" s="148"/>
      <c r="AA89" s="148"/>
      <c r="AB89" s="25"/>
      <c r="AC89" s="25"/>
      <c r="AD89" s="25"/>
      <c r="AE89" s="25"/>
      <c r="AF89" s="25"/>
      <c r="AG89" s="25"/>
      <c r="AH89" s="25"/>
      <c r="AI89" s="25"/>
    </row>
    <row r="90" spans="1:35" ht="15.75" customHeight="1" x14ac:dyDescent="0.2">
      <c r="D90" s="90"/>
      <c r="E90" s="90"/>
      <c r="F90" s="90"/>
      <c r="J90" s="25"/>
      <c r="K90" s="25"/>
      <c r="L90" s="25"/>
      <c r="M90" s="25"/>
      <c r="N90" s="25"/>
      <c r="O90" s="25"/>
      <c r="P90" s="25"/>
      <c r="Q90" s="25"/>
      <c r="R90" s="25"/>
      <c r="S90" s="25"/>
      <c r="T90" s="25"/>
      <c r="U90" s="25"/>
      <c r="V90" s="25"/>
      <c r="W90" s="25"/>
      <c r="X90" s="25"/>
      <c r="Y90" s="25"/>
      <c r="Z90" s="25"/>
      <c r="AA90" s="25"/>
      <c r="AB90" s="25"/>
      <c r="AC90" s="25"/>
      <c r="AD90" s="25"/>
      <c r="AE90" s="25"/>
      <c r="AF90" s="25"/>
      <c r="AG90" s="25"/>
      <c r="AH90" s="25"/>
      <c r="AI90" s="25"/>
    </row>
    <row r="91" spans="1:35" ht="15" customHeight="1" x14ac:dyDescent="0.2">
      <c r="A91" s="196" t="s">
        <v>890</v>
      </c>
      <c r="B91" s="197"/>
      <c r="C91" s="198"/>
      <c r="D91" s="91"/>
      <c r="E91" s="92">
        <f>G46+G51</f>
        <v>0</v>
      </c>
      <c r="F91" s="93"/>
      <c r="G91" s="80"/>
      <c r="J91" s="25"/>
      <c r="K91" s="25"/>
      <c r="L91" s="25"/>
      <c r="M91" s="25"/>
      <c r="N91" s="25"/>
      <c r="O91" s="152" t="s">
        <v>1170</v>
      </c>
      <c r="P91" s="148"/>
      <c r="Q91" s="148"/>
      <c r="R91" s="148"/>
      <c r="S91" s="148"/>
      <c r="T91" s="148"/>
      <c r="U91" s="148"/>
      <c r="V91" s="148"/>
      <c r="W91" s="148"/>
      <c r="X91" s="148"/>
      <c r="Y91" s="148"/>
      <c r="Z91" s="148"/>
      <c r="AA91" s="148"/>
      <c r="AB91" s="25"/>
      <c r="AC91" s="25"/>
      <c r="AD91" s="25"/>
      <c r="AE91" s="25"/>
      <c r="AF91" s="25"/>
      <c r="AG91" s="25"/>
      <c r="AH91" s="25"/>
      <c r="AI91" s="25"/>
    </row>
    <row r="92" spans="1:35" x14ac:dyDescent="0.2">
      <c r="E92" s="78"/>
      <c r="J92" s="25"/>
      <c r="K92" s="25"/>
      <c r="L92" s="25"/>
      <c r="M92" s="25"/>
      <c r="N92" s="25"/>
      <c r="AB92" s="25"/>
      <c r="AC92" s="25"/>
      <c r="AD92" s="25"/>
      <c r="AE92" s="25"/>
      <c r="AF92" s="25"/>
      <c r="AG92" s="25"/>
      <c r="AH92" s="25"/>
      <c r="AI92" s="25"/>
    </row>
    <row r="93" spans="1:35" x14ac:dyDescent="0.2">
      <c r="J93" s="25"/>
      <c r="K93" s="25"/>
      <c r="L93" s="25"/>
      <c r="M93" s="25"/>
      <c r="N93" s="25"/>
      <c r="O93" s="148"/>
      <c r="P93" s="148"/>
      <c r="Q93" s="148"/>
      <c r="R93" s="148"/>
      <c r="S93" s="148"/>
      <c r="T93" s="148"/>
      <c r="U93" s="148"/>
      <c r="V93" s="148"/>
      <c r="W93" s="148"/>
      <c r="X93" s="148"/>
      <c r="Y93" s="148"/>
      <c r="Z93" s="148"/>
      <c r="AA93" s="148"/>
      <c r="AB93" s="25"/>
      <c r="AC93" s="25"/>
      <c r="AD93" s="25"/>
      <c r="AE93" s="25"/>
      <c r="AF93" s="25"/>
      <c r="AG93" s="25"/>
      <c r="AH93" s="25"/>
      <c r="AI93" s="25"/>
    </row>
    <row r="94" spans="1:35" x14ac:dyDescent="0.2">
      <c r="J94" s="25"/>
      <c r="K94" s="25"/>
      <c r="L94" s="25"/>
      <c r="M94" s="25"/>
      <c r="N94" s="25"/>
      <c r="O94" s="148"/>
      <c r="P94" s="148"/>
      <c r="Q94" s="148"/>
      <c r="R94" s="148"/>
      <c r="S94" s="148"/>
      <c r="T94" s="148"/>
      <c r="U94" s="148"/>
      <c r="V94" s="148"/>
      <c r="W94" s="148"/>
      <c r="X94" s="148"/>
      <c r="Y94" s="148"/>
      <c r="Z94" s="148"/>
      <c r="AA94" s="148"/>
      <c r="AB94" s="25"/>
      <c r="AC94" s="25"/>
      <c r="AD94" s="25"/>
      <c r="AE94" s="25"/>
      <c r="AF94" s="25"/>
      <c r="AG94" s="25"/>
      <c r="AH94" s="25"/>
      <c r="AI94" s="25"/>
    </row>
    <row r="95" spans="1:35" x14ac:dyDescent="0.2">
      <c r="A95" s="94" t="s">
        <v>843</v>
      </c>
      <c r="B95" s="95"/>
      <c r="C95" s="95"/>
      <c r="D95" s="95"/>
      <c r="E95" s="95"/>
      <c r="F95" s="95"/>
      <c r="G95" s="95"/>
      <c r="H95" s="96"/>
      <c r="I95" s="71"/>
      <c r="J95" s="25"/>
      <c r="K95" s="25"/>
      <c r="L95" s="25"/>
      <c r="M95" s="25"/>
      <c r="N95" s="25"/>
      <c r="O95" s="25"/>
      <c r="P95" s="25"/>
      <c r="Q95" s="25"/>
      <c r="R95" s="25"/>
      <c r="S95" s="25"/>
      <c r="T95" s="25"/>
      <c r="U95" s="25"/>
      <c r="V95" s="25"/>
      <c r="W95" s="25"/>
      <c r="X95" s="25"/>
      <c r="Y95" s="25"/>
      <c r="Z95" s="25"/>
      <c r="AA95" s="25"/>
      <c r="AB95" s="34"/>
      <c r="AC95" s="34"/>
      <c r="AD95" s="34"/>
      <c r="AE95" s="34"/>
      <c r="AF95" s="34"/>
      <c r="AG95" s="34"/>
      <c r="AH95" s="34"/>
      <c r="AI95" s="34"/>
    </row>
    <row r="96" spans="1:35" x14ac:dyDescent="0.2">
      <c r="A96" s="97"/>
      <c r="B96" s="71"/>
      <c r="C96" s="71"/>
      <c r="D96" s="71"/>
      <c r="E96" s="71"/>
      <c r="F96" s="71"/>
      <c r="G96" s="71"/>
      <c r="H96" s="98"/>
      <c r="I96" s="71"/>
      <c r="J96" s="25"/>
      <c r="K96" s="25"/>
      <c r="L96" s="25"/>
      <c r="M96" s="25"/>
      <c r="N96" s="25"/>
      <c r="O96" s="25"/>
      <c r="P96" s="25"/>
      <c r="Q96" s="25"/>
      <c r="R96" s="25"/>
      <c r="S96" s="25"/>
      <c r="T96" s="25"/>
      <c r="U96" s="25"/>
      <c r="V96" s="25"/>
      <c r="W96" s="34"/>
      <c r="X96" s="34"/>
      <c r="Y96" s="34"/>
      <c r="Z96" s="34"/>
      <c r="AA96" s="34"/>
      <c r="AB96" s="34"/>
      <c r="AC96" s="34"/>
      <c r="AD96" s="34"/>
      <c r="AE96" s="34"/>
      <c r="AF96" s="34"/>
      <c r="AG96" s="34"/>
      <c r="AH96" s="34"/>
      <c r="AI96" s="34"/>
    </row>
    <row r="97" spans="1:39" x14ac:dyDescent="0.2">
      <c r="A97" s="99" t="s">
        <v>844</v>
      </c>
      <c r="B97" s="71"/>
      <c r="C97" s="100"/>
      <c r="D97" s="100"/>
      <c r="E97" s="100"/>
      <c r="F97" s="100"/>
      <c r="G97" s="71"/>
      <c r="H97" s="98"/>
      <c r="I97" s="71"/>
      <c r="J97" s="25"/>
      <c r="K97" s="25"/>
      <c r="L97" s="25"/>
      <c r="M97" s="25"/>
      <c r="N97" s="25"/>
      <c r="O97" s="25"/>
      <c r="P97" s="25"/>
      <c r="Q97" s="25"/>
      <c r="R97" s="25"/>
      <c r="S97" s="25"/>
      <c r="T97" s="25"/>
      <c r="U97" s="25"/>
      <c r="V97" s="25"/>
      <c r="W97" s="34"/>
      <c r="X97" s="34"/>
      <c r="Y97" s="34"/>
      <c r="Z97" s="34"/>
      <c r="AA97" s="34"/>
      <c r="AB97" s="34"/>
      <c r="AC97" s="34"/>
      <c r="AD97" s="34"/>
      <c r="AE97" s="34"/>
      <c r="AF97" s="34"/>
      <c r="AG97" s="34"/>
      <c r="AH97" s="34"/>
      <c r="AI97" s="34"/>
    </row>
    <row r="98" spans="1:39" x14ac:dyDescent="0.2">
      <c r="A98" s="97"/>
      <c r="B98" s="71"/>
      <c r="C98" s="71"/>
      <c r="D98" s="71"/>
      <c r="E98" s="71"/>
      <c r="F98" s="71"/>
      <c r="G98" s="71"/>
      <c r="H98" s="98"/>
      <c r="I98" s="71"/>
      <c r="J98" s="25"/>
      <c r="K98" s="25"/>
      <c r="L98" s="25"/>
      <c r="M98" s="25"/>
      <c r="N98" s="25"/>
      <c r="O98" s="34"/>
      <c r="P98" s="25"/>
      <c r="Q98" s="25"/>
      <c r="R98" s="25"/>
      <c r="S98" s="25"/>
      <c r="T98" s="25"/>
      <c r="U98" s="25"/>
      <c r="V98" s="25"/>
      <c r="W98" s="34"/>
      <c r="X98" s="34"/>
      <c r="Y98" s="34"/>
      <c r="Z98" s="34"/>
      <c r="AA98" s="34"/>
      <c r="AB98" s="34"/>
      <c r="AC98" s="34"/>
      <c r="AD98" s="34"/>
      <c r="AE98" s="34"/>
      <c r="AF98" s="34"/>
      <c r="AG98" s="34"/>
      <c r="AH98" s="34"/>
      <c r="AI98" s="34"/>
    </row>
    <row r="99" spans="1:39" x14ac:dyDescent="0.2">
      <c r="A99" s="97" t="s">
        <v>66</v>
      </c>
      <c r="B99" s="71"/>
      <c r="C99" s="100"/>
      <c r="D99" s="100"/>
      <c r="E99" s="100"/>
      <c r="F99" s="100"/>
      <c r="G99" s="71"/>
      <c r="H99" s="98"/>
      <c r="I99" s="71"/>
      <c r="J99" s="25"/>
      <c r="K99" s="25"/>
      <c r="L99" s="25"/>
      <c r="M99" s="25"/>
      <c r="N99" s="25"/>
      <c r="O99" s="25"/>
      <c r="P99" s="25"/>
      <c r="Q99" s="25"/>
      <c r="R99" s="25"/>
      <c r="S99" s="25"/>
      <c r="T99" s="25"/>
      <c r="U99" s="25"/>
      <c r="V99" s="25"/>
      <c r="W99" s="34"/>
      <c r="X99" s="34"/>
      <c r="Y99" s="34"/>
      <c r="Z99" s="34"/>
      <c r="AA99" s="34"/>
      <c r="AB99" s="34"/>
      <c r="AC99" s="34"/>
      <c r="AD99" s="34"/>
      <c r="AE99" s="34"/>
      <c r="AF99" s="34"/>
      <c r="AG99" s="34"/>
      <c r="AH99" s="34"/>
      <c r="AI99" s="34"/>
    </row>
    <row r="100" spans="1:39" x14ac:dyDescent="0.2">
      <c r="A100" s="99" t="s">
        <v>57</v>
      </c>
      <c r="B100" s="71"/>
      <c r="C100" s="71" t="s">
        <v>56</v>
      </c>
      <c r="D100" s="71"/>
      <c r="E100" s="71"/>
      <c r="F100" s="71"/>
      <c r="G100" s="71"/>
      <c r="H100" s="98"/>
      <c r="I100" s="71"/>
      <c r="J100" s="25"/>
      <c r="K100" s="25"/>
      <c r="L100" s="25"/>
      <c r="M100" s="25"/>
      <c r="N100" s="25"/>
      <c r="O100" s="25"/>
      <c r="P100" s="25"/>
      <c r="Q100" s="25"/>
      <c r="R100" s="25"/>
      <c r="S100" s="25"/>
      <c r="T100" s="25"/>
      <c r="U100" s="25"/>
      <c r="V100" s="25"/>
      <c r="W100" s="34"/>
      <c r="X100" s="34"/>
      <c r="Y100" s="34"/>
      <c r="Z100" s="34"/>
      <c r="AA100" s="34"/>
      <c r="AB100" s="34"/>
      <c r="AC100" s="34"/>
      <c r="AD100" s="34"/>
      <c r="AE100" s="34"/>
      <c r="AF100" s="34"/>
      <c r="AG100" s="34"/>
      <c r="AH100" s="34"/>
      <c r="AI100" s="34"/>
    </row>
    <row r="101" spans="1:39" x14ac:dyDescent="0.2">
      <c r="A101" s="97"/>
      <c r="B101" s="71"/>
      <c r="C101" s="71"/>
      <c r="D101" s="71"/>
      <c r="E101" s="71"/>
      <c r="F101" s="71"/>
      <c r="G101" s="71"/>
      <c r="H101" s="98"/>
      <c r="I101" s="71"/>
      <c r="J101" s="25"/>
      <c r="K101" s="25"/>
      <c r="L101" s="25"/>
      <c r="M101" s="25"/>
      <c r="N101" s="25"/>
      <c r="O101" s="25"/>
      <c r="P101" s="25"/>
      <c r="Q101" s="25"/>
      <c r="R101" s="25"/>
      <c r="S101" s="25"/>
      <c r="T101" s="25"/>
      <c r="U101" s="25"/>
      <c r="V101" s="25"/>
      <c r="W101" s="34"/>
      <c r="X101" s="34"/>
      <c r="Y101" s="34"/>
      <c r="Z101" s="34"/>
      <c r="AA101" s="34"/>
      <c r="AB101" s="34"/>
      <c r="AC101" s="34"/>
      <c r="AD101" s="34"/>
      <c r="AE101" s="34"/>
      <c r="AF101" s="34"/>
      <c r="AG101" s="34"/>
      <c r="AH101" s="34"/>
      <c r="AI101" s="34"/>
    </row>
    <row r="102" spans="1:39" x14ac:dyDescent="0.2">
      <c r="A102" s="99" t="s">
        <v>845</v>
      </c>
      <c r="B102" s="71"/>
      <c r="C102" s="100"/>
      <c r="D102" s="100"/>
      <c r="E102" s="100"/>
      <c r="F102" s="100"/>
      <c r="G102" s="71"/>
      <c r="H102" s="98" t="s">
        <v>51</v>
      </c>
      <c r="I102" s="71"/>
      <c r="J102" s="25"/>
      <c r="K102" s="25"/>
      <c r="L102" s="25"/>
      <c r="M102" s="25"/>
      <c r="N102" s="25"/>
      <c r="O102" s="25"/>
      <c r="P102" s="25"/>
      <c r="Q102" s="25"/>
      <c r="R102" s="25"/>
      <c r="S102" s="25"/>
      <c r="T102" s="25"/>
      <c r="U102" s="25"/>
      <c r="V102" s="25"/>
      <c r="W102" s="34"/>
      <c r="X102" s="34"/>
      <c r="Y102" s="34"/>
      <c r="Z102" s="34"/>
      <c r="AA102" s="34"/>
      <c r="AB102" s="34"/>
      <c r="AC102" s="34"/>
      <c r="AD102" s="34"/>
      <c r="AE102" s="34"/>
      <c r="AF102" s="34"/>
      <c r="AG102" s="34"/>
      <c r="AH102" s="34"/>
      <c r="AI102" s="34"/>
    </row>
    <row r="103" spans="1:39" x14ac:dyDescent="0.2">
      <c r="A103" s="101"/>
      <c r="B103" s="100"/>
      <c r="C103" s="100"/>
      <c r="D103" s="100"/>
      <c r="E103" s="100"/>
      <c r="F103" s="100"/>
      <c r="G103" s="100"/>
      <c r="H103" s="102"/>
      <c r="I103" s="71"/>
      <c r="J103" s="25"/>
      <c r="K103" s="25"/>
      <c r="L103" s="25"/>
      <c r="M103" s="25"/>
      <c r="N103" s="25"/>
      <c r="O103" s="25"/>
      <c r="P103" s="25"/>
      <c r="Q103" s="25"/>
      <c r="R103" s="25"/>
      <c r="S103" s="25"/>
      <c r="T103" s="25"/>
      <c r="U103" s="25"/>
      <c r="V103" s="25"/>
      <c r="W103" s="34"/>
      <c r="X103" s="34"/>
      <c r="Y103" s="34"/>
      <c r="Z103" s="34"/>
      <c r="AA103" s="34"/>
      <c r="AB103" s="34"/>
      <c r="AC103" s="34"/>
      <c r="AD103" s="34"/>
      <c r="AE103" s="34"/>
      <c r="AF103" s="34"/>
      <c r="AG103" s="34"/>
      <c r="AH103" s="34"/>
      <c r="AI103" s="34"/>
    </row>
    <row r="104" spans="1:39" x14ac:dyDescent="0.2">
      <c r="J104" s="25"/>
      <c r="K104" s="25"/>
      <c r="L104" s="25"/>
      <c r="M104" s="25"/>
      <c r="N104" s="25"/>
      <c r="O104" s="25"/>
      <c r="P104" s="25"/>
      <c r="Q104" s="25"/>
      <c r="R104" s="25"/>
      <c r="S104" s="25"/>
      <c r="T104" s="25"/>
      <c r="U104" s="25"/>
      <c r="V104" s="25"/>
      <c r="W104" s="25"/>
      <c r="X104" s="25"/>
      <c r="Y104" s="25"/>
      <c r="Z104" s="25"/>
      <c r="AA104" s="34"/>
      <c r="AB104" s="34"/>
      <c r="AC104" s="34"/>
      <c r="AD104" s="34"/>
      <c r="AE104" s="34"/>
      <c r="AF104" s="34"/>
      <c r="AG104" s="34"/>
      <c r="AH104" s="34"/>
      <c r="AI104" s="34"/>
      <c r="AJ104" s="46"/>
      <c r="AK104" s="46"/>
      <c r="AL104" s="46"/>
      <c r="AM104" s="46"/>
    </row>
    <row r="105" spans="1:39" x14ac:dyDescent="0.2">
      <c r="J105" s="25"/>
      <c r="K105" s="25"/>
      <c r="L105" s="25"/>
      <c r="M105" s="25"/>
      <c r="N105" s="25"/>
      <c r="O105" s="25"/>
      <c r="P105" s="25"/>
      <c r="Q105" s="25"/>
      <c r="R105" s="25"/>
      <c r="S105" s="25"/>
      <c r="T105" s="25"/>
      <c r="U105" s="25"/>
      <c r="V105" s="25"/>
      <c r="W105" s="25"/>
      <c r="X105" s="25"/>
      <c r="Y105" s="25"/>
      <c r="Z105" s="25"/>
      <c r="AA105" s="34"/>
      <c r="AB105" s="34"/>
      <c r="AC105" s="34"/>
      <c r="AD105" s="34"/>
      <c r="AE105" s="34"/>
      <c r="AF105" s="34"/>
      <c r="AG105" s="34"/>
      <c r="AH105" s="34"/>
      <c r="AI105" s="34"/>
      <c r="AJ105" s="46"/>
      <c r="AK105" s="46"/>
      <c r="AL105" s="46"/>
      <c r="AM105" s="46"/>
    </row>
    <row r="106" spans="1:39" x14ac:dyDescent="0.2">
      <c r="J106" s="25"/>
      <c r="K106" s="25"/>
      <c r="L106" s="25"/>
      <c r="M106" s="25"/>
      <c r="N106" s="25"/>
      <c r="O106" s="25"/>
      <c r="P106" s="25"/>
      <c r="Q106" s="25"/>
      <c r="R106" s="25"/>
      <c r="S106" s="25"/>
      <c r="T106" s="25"/>
      <c r="U106" s="25"/>
      <c r="V106" s="25"/>
      <c r="W106" s="25"/>
      <c r="X106" s="25"/>
      <c r="Y106" s="25"/>
      <c r="Z106" s="25"/>
      <c r="AA106" s="34"/>
      <c r="AB106" s="34"/>
      <c r="AC106" s="34"/>
      <c r="AD106" s="34"/>
      <c r="AE106" s="34"/>
      <c r="AF106" s="34"/>
      <c r="AG106" s="34"/>
      <c r="AH106" s="34"/>
      <c r="AI106" s="34"/>
      <c r="AJ106" s="46"/>
      <c r="AK106" s="46"/>
      <c r="AL106" s="46"/>
      <c r="AM106" s="46"/>
    </row>
    <row r="107" spans="1:39" x14ac:dyDescent="0.2">
      <c r="J107" s="25"/>
      <c r="K107" s="25"/>
      <c r="L107" s="25"/>
      <c r="M107" s="25"/>
      <c r="N107" s="25"/>
      <c r="O107" s="25"/>
      <c r="P107" s="25"/>
      <c r="Q107" s="25"/>
      <c r="R107" s="25"/>
      <c r="S107" s="25"/>
      <c r="T107" s="25"/>
      <c r="U107" s="25"/>
      <c r="V107" s="25"/>
      <c r="W107" s="25"/>
      <c r="X107" s="25"/>
      <c r="Y107" s="25"/>
      <c r="Z107" s="25"/>
      <c r="AA107" s="34"/>
      <c r="AB107" s="34"/>
      <c r="AC107" s="34"/>
      <c r="AD107" s="34"/>
      <c r="AE107" s="34"/>
      <c r="AF107" s="34"/>
      <c r="AG107" s="34"/>
      <c r="AH107" s="34"/>
      <c r="AI107" s="34"/>
      <c r="AJ107" s="46"/>
      <c r="AK107" s="46"/>
      <c r="AL107" s="46"/>
      <c r="AM107" s="46"/>
    </row>
    <row r="108" spans="1:39" x14ac:dyDescent="0.2">
      <c r="J108" s="25"/>
      <c r="K108" s="25"/>
      <c r="L108" s="25"/>
      <c r="M108" s="25"/>
      <c r="N108" s="25"/>
      <c r="O108" s="25"/>
      <c r="P108" s="25"/>
      <c r="Q108" s="25"/>
      <c r="R108" s="25"/>
      <c r="S108" s="25"/>
      <c r="T108" s="25"/>
      <c r="U108" s="25"/>
      <c r="V108" s="25"/>
      <c r="W108" s="25"/>
      <c r="X108" s="25"/>
      <c r="Y108" s="25"/>
      <c r="Z108" s="25"/>
      <c r="AA108" s="34"/>
      <c r="AB108" s="34"/>
      <c r="AC108" s="34"/>
      <c r="AD108" s="34"/>
      <c r="AE108" s="34"/>
      <c r="AF108" s="34"/>
      <c r="AG108" s="34"/>
      <c r="AH108" s="34"/>
      <c r="AI108" s="34"/>
      <c r="AJ108" s="46"/>
      <c r="AK108" s="46"/>
      <c r="AL108" s="46"/>
      <c r="AM108" s="46"/>
    </row>
    <row r="109" spans="1:39" x14ac:dyDescent="0.2">
      <c r="J109" s="25"/>
      <c r="K109" s="25"/>
      <c r="L109" s="25"/>
      <c r="M109" s="25"/>
      <c r="N109" s="25"/>
      <c r="O109" s="25"/>
      <c r="P109" s="25"/>
      <c r="Q109" s="25"/>
      <c r="R109" s="25"/>
      <c r="S109" s="25"/>
      <c r="T109" s="25"/>
      <c r="U109" s="25"/>
      <c r="V109" s="25"/>
      <c r="W109" s="25"/>
      <c r="X109" s="25"/>
      <c r="Y109" s="25"/>
      <c r="Z109" s="25"/>
      <c r="AA109" s="34"/>
      <c r="AB109" s="34"/>
      <c r="AC109" s="34"/>
      <c r="AD109" s="34"/>
      <c r="AE109" s="34"/>
      <c r="AF109" s="34"/>
      <c r="AG109" s="34"/>
      <c r="AH109" s="34"/>
      <c r="AI109" s="34"/>
      <c r="AJ109" s="46"/>
      <c r="AK109" s="46"/>
      <c r="AL109" s="46"/>
      <c r="AM109" s="46"/>
    </row>
    <row r="110" spans="1:39" x14ac:dyDescent="0.2">
      <c r="J110" s="25"/>
      <c r="K110" s="25"/>
      <c r="L110" s="25"/>
      <c r="M110" s="25"/>
      <c r="N110" s="25"/>
      <c r="O110" s="25"/>
      <c r="P110" s="25"/>
      <c r="Q110" s="25"/>
      <c r="R110" s="25"/>
      <c r="S110" s="25"/>
      <c r="T110" s="25"/>
      <c r="U110" s="25"/>
      <c r="V110" s="25"/>
      <c r="W110" s="25"/>
      <c r="X110" s="25"/>
      <c r="Y110" s="25"/>
      <c r="Z110" s="25"/>
      <c r="AA110" s="34"/>
      <c r="AB110" s="34"/>
      <c r="AC110" s="34"/>
      <c r="AD110" s="34"/>
      <c r="AE110" s="34"/>
      <c r="AF110" s="34"/>
      <c r="AG110" s="34"/>
      <c r="AH110" s="34"/>
      <c r="AI110" s="34"/>
      <c r="AJ110" s="46"/>
      <c r="AK110" s="46"/>
      <c r="AL110" s="46"/>
      <c r="AM110" s="46"/>
    </row>
    <row r="111" spans="1:39" x14ac:dyDescent="0.2">
      <c r="J111" s="25"/>
      <c r="K111" s="25"/>
      <c r="L111" s="25"/>
      <c r="M111" s="25"/>
      <c r="N111" s="25"/>
      <c r="O111" s="25"/>
      <c r="P111" s="25"/>
      <c r="Q111" s="25"/>
      <c r="R111" s="25"/>
      <c r="S111" s="25"/>
      <c r="T111" s="25"/>
      <c r="U111" s="25"/>
      <c r="V111" s="25"/>
      <c r="W111" s="25"/>
      <c r="X111" s="25"/>
      <c r="Y111" s="25"/>
      <c r="Z111" s="25"/>
      <c r="AA111" s="25"/>
      <c r="AB111" s="34"/>
      <c r="AC111" s="34"/>
      <c r="AD111" s="34"/>
      <c r="AE111" s="34"/>
      <c r="AF111" s="34"/>
      <c r="AG111" s="34"/>
      <c r="AH111" s="34"/>
      <c r="AI111" s="34"/>
      <c r="AJ111" s="46"/>
      <c r="AK111" s="46"/>
      <c r="AL111" s="46"/>
      <c r="AM111" s="46"/>
    </row>
    <row r="112" spans="1:39" x14ac:dyDescent="0.2">
      <c r="J112" s="25"/>
      <c r="K112" s="25"/>
      <c r="L112" s="25"/>
      <c r="M112" s="25"/>
      <c r="N112" s="25"/>
      <c r="O112" s="25"/>
      <c r="P112" s="25"/>
      <c r="Q112" s="25"/>
      <c r="R112" s="25"/>
      <c r="S112" s="25"/>
      <c r="T112" s="25"/>
      <c r="U112" s="25"/>
      <c r="V112" s="25"/>
      <c r="W112" s="25"/>
      <c r="X112" s="25"/>
      <c r="Y112" s="25"/>
      <c r="Z112" s="25"/>
      <c r="AA112" s="25"/>
      <c r="AB112" s="25"/>
      <c r="AC112" s="25"/>
      <c r="AD112" s="25"/>
      <c r="AE112" s="25"/>
      <c r="AF112" s="25"/>
      <c r="AG112" s="25"/>
      <c r="AH112" s="25"/>
      <c r="AI112" s="25"/>
    </row>
    <row r="113" spans="10:35" x14ac:dyDescent="0.2">
      <c r="J113" s="25"/>
      <c r="K113" s="25"/>
      <c r="L113" s="25"/>
      <c r="M113" s="25"/>
      <c r="N113" s="25"/>
      <c r="O113" s="25"/>
      <c r="P113" s="25"/>
      <c r="Q113" s="25"/>
      <c r="R113" s="25"/>
      <c r="S113" s="25"/>
      <c r="T113" s="25"/>
      <c r="U113" s="25"/>
      <c r="V113" s="25"/>
      <c r="W113" s="25"/>
      <c r="X113" s="25"/>
      <c r="Y113" s="25"/>
      <c r="Z113" s="25"/>
      <c r="AA113" s="25"/>
      <c r="AB113" s="25"/>
      <c r="AC113" s="25"/>
      <c r="AD113" s="25"/>
      <c r="AE113" s="25"/>
      <c r="AF113" s="25"/>
      <c r="AG113" s="25"/>
      <c r="AH113" s="25"/>
      <c r="AI113" s="25"/>
    </row>
    <row r="114" spans="10:35" x14ac:dyDescent="0.2">
      <c r="J114" s="25"/>
      <c r="K114" s="25"/>
      <c r="L114" s="25"/>
      <c r="M114" s="25"/>
      <c r="N114" s="25"/>
      <c r="O114" s="25"/>
      <c r="P114" s="25"/>
      <c r="Q114" s="25"/>
      <c r="R114" s="25"/>
      <c r="S114" s="25"/>
      <c r="T114" s="25"/>
      <c r="U114" s="25"/>
      <c r="V114" s="25"/>
      <c r="W114" s="25"/>
      <c r="X114" s="25"/>
      <c r="Y114" s="25"/>
      <c r="Z114" s="25"/>
      <c r="AA114" s="25"/>
      <c r="AB114" s="25"/>
      <c r="AC114" s="25"/>
      <c r="AD114" s="25"/>
      <c r="AE114" s="25"/>
      <c r="AF114" s="25"/>
      <c r="AG114" s="25"/>
      <c r="AH114" s="25"/>
      <c r="AI114" s="25"/>
    </row>
    <row r="115" spans="10:35" x14ac:dyDescent="0.2">
      <c r="J115" s="25"/>
      <c r="K115" s="25"/>
      <c r="L115" s="25"/>
      <c r="M115" s="25"/>
      <c r="N115" s="25"/>
      <c r="O115" s="25"/>
      <c r="P115" s="25"/>
      <c r="Q115" s="25"/>
      <c r="R115" s="25"/>
      <c r="S115" s="25"/>
      <c r="T115" s="25"/>
      <c r="U115" s="25"/>
      <c r="V115" s="25"/>
      <c r="W115" s="25"/>
      <c r="X115" s="25"/>
      <c r="Y115" s="25"/>
      <c r="Z115" s="25"/>
      <c r="AA115" s="25"/>
      <c r="AB115" s="25"/>
      <c r="AC115" s="25"/>
      <c r="AD115" s="25"/>
      <c r="AE115" s="25"/>
      <c r="AF115" s="25"/>
      <c r="AG115" s="25"/>
      <c r="AH115" s="25"/>
      <c r="AI115" s="25"/>
    </row>
    <row r="116" spans="10:35" x14ac:dyDescent="0.2">
      <c r="J116" s="25"/>
      <c r="K116" s="25"/>
      <c r="L116" s="25"/>
      <c r="M116" s="25"/>
      <c r="N116" s="25"/>
      <c r="O116" s="25"/>
      <c r="P116" s="25"/>
      <c r="Q116" s="25"/>
      <c r="R116" s="25"/>
      <c r="S116" s="25"/>
      <c r="T116" s="25"/>
      <c r="U116" s="25"/>
      <c r="V116" s="25"/>
      <c r="W116" s="25"/>
      <c r="X116" s="25"/>
      <c r="Y116" s="25"/>
      <c r="Z116" s="25"/>
      <c r="AA116" s="25"/>
      <c r="AB116" s="25"/>
      <c r="AC116" s="25"/>
      <c r="AD116" s="25"/>
      <c r="AE116" s="25"/>
      <c r="AF116" s="25"/>
      <c r="AG116" s="25"/>
      <c r="AH116" s="25"/>
      <c r="AI116" s="25"/>
    </row>
    <row r="117" spans="10:35" x14ac:dyDescent="0.2">
      <c r="J117" s="25"/>
      <c r="K117" s="25"/>
      <c r="L117" s="25"/>
      <c r="M117" s="25"/>
      <c r="N117" s="25"/>
      <c r="O117" s="25"/>
      <c r="P117" s="25"/>
      <c r="Q117" s="25"/>
      <c r="R117" s="25"/>
      <c r="S117" s="25"/>
      <c r="T117" s="25"/>
      <c r="U117" s="25"/>
      <c r="V117" s="25"/>
      <c r="W117" s="25"/>
      <c r="X117" s="25"/>
      <c r="Y117" s="25"/>
      <c r="Z117" s="25"/>
      <c r="AA117" s="25"/>
      <c r="AB117" s="25"/>
      <c r="AC117" s="25"/>
      <c r="AD117" s="25"/>
      <c r="AE117" s="25"/>
      <c r="AF117" s="25"/>
      <c r="AG117" s="25"/>
      <c r="AH117" s="25"/>
      <c r="AI117" s="25"/>
    </row>
    <row r="118" spans="10:35" x14ac:dyDescent="0.2">
      <c r="J118" s="25"/>
      <c r="K118" s="25"/>
      <c r="L118" s="25"/>
      <c r="M118" s="25"/>
      <c r="N118" s="25"/>
      <c r="O118" s="25"/>
      <c r="P118" s="25"/>
      <c r="Q118" s="25"/>
      <c r="R118" s="25"/>
      <c r="S118" s="25"/>
      <c r="T118" s="25"/>
      <c r="U118" s="25"/>
      <c r="V118" s="25"/>
      <c r="W118" s="25"/>
      <c r="X118" s="25"/>
      <c r="Y118" s="25"/>
      <c r="Z118" s="25"/>
      <c r="AA118" s="25"/>
      <c r="AB118" s="25"/>
      <c r="AC118" s="25"/>
      <c r="AD118" s="25"/>
      <c r="AE118" s="25"/>
      <c r="AF118" s="25"/>
      <c r="AG118" s="25"/>
      <c r="AH118" s="25"/>
      <c r="AI118" s="25"/>
    </row>
    <row r="119" spans="10:35" x14ac:dyDescent="0.2">
      <c r="J119" s="25"/>
      <c r="K119" s="25"/>
      <c r="L119" s="25"/>
      <c r="M119" s="25"/>
      <c r="N119" s="25"/>
      <c r="O119" s="25"/>
      <c r="P119" s="25"/>
      <c r="Q119" s="25"/>
      <c r="R119" s="25"/>
      <c r="S119" s="25"/>
      <c r="T119" s="25"/>
      <c r="U119" s="25"/>
      <c r="V119" s="25"/>
      <c r="W119" s="25"/>
      <c r="X119" s="25"/>
      <c r="Y119" s="25"/>
      <c r="Z119" s="25"/>
      <c r="AA119" s="25"/>
      <c r="AB119" s="25"/>
      <c r="AC119" s="25"/>
      <c r="AD119" s="25"/>
      <c r="AE119" s="25"/>
      <c r="AF119" s="25"/>
      <c r="AG119" s="25"/>
      <c r="AH119" s="25"/>
      <c r="AI119" s="25"/>
    </row>
    <row r="120" spans="10:35" x14ac:dyDescent="0.2">
      <c r="J120" s="25"/>
      <c r="K120" s="25"/>
      <c r="L120" s="25"/>
      <c r="M120" s="25"/>
      <c r="N120" s="25"/>
      <c r="O120" s="25"/>
      <c r="P120" s="25"/>
      <c r="Q120" s="25"/>
      <c r="R120" s="25"/>
      <c r="S120" s="25"/>
      <c r="T120" s="25"/>
      <c r="U120" s="25"/>
      <c r="V120" s="25"/>
      <c r="W120" s="25"/>
      <c r="X120" s="25"/>
      <c r="Y120" s="25"/>
      <c r="Z120" s="25"/>
      <c r="AA120" s="25"/>
      <c r="AB120" s="25"/>
      <c r="AC120" s="25"/>
      <c r="AD120" s="25"/>
      <c r="AE120" s="25"/>
      <c r="AF120" s="25"/>
      <c r="AG120" s="25"/>
      <c r="AH120" s="25"/>
      <c r="AI120" s="25"/>
    </row>
    <row r="121" spans="10:35" x14ac:dyDescent="0.2">
      <c r="J121" s="25"/>
      <c r="K121" s="25"/>
      <c r="L121" s="25"/>
      <c r="M121" s="25"/>
      <c r="N121" s="25"/>
      <c r="O121" s="25"/>
      <c r="P121" s="25"/>
      <c r="Q121" s="25"/>
      <c r="R121" s="25"/>
      <c r="S121" s="25"/>
      <c r="T121" s="25"/>
      <c r="U121" s="25"/>
      <c r="V121" s="25"/>
      <c r="W121" s="25"/>
      <c r="X121" s="25"/>
      <c r="Y121" s="25"/>
      <c r="Z121" s="25"/>
      <c r="AA121" s="25"/>
      <c r="AB121" s="25"/>
      <c r="AC121" s="25"/>
      <c r="AD121" s="25"/>
      <c r="AE121" s="25"/>
      <c r="AF121" s="25"/>
      <c r="AG121" s="25"/>
      <c r="AH121" s="25"/>
      <c r="AI121" s="25"/>
    </row>
    <row r="122" spans="10:35" x14ac:dyDescent="0.2">
      <c r="J122" s="25"/>
      <c r="K122" s="25"/>
      <c r="L122" s="25"/>
      <c r="M122" s="25"/>
      <c r="N122" s="25"/>
      <c r="O122" s="25"/>
      <c r="P122" s="25"/>
      <c r="Q122" s="25"/>
      <c r="R122" s="25"/>
      <c r="S122" s="25"/>
      <c r="T122" s="25"/>
      <c r="U122" s="25"/>
      <c r="V122" s="25"/>
      <c r="W122" s="25"/>
      <c r="X122" s="25"/>
      <c r="Y122" s="25"/>
      <c r="Z122" s="25"/>
      <c r="AA122" s="25"/>
      <c r="AB122" s="25"/>
      <c r="AC122" s="25"/>
      <c r="AD122" s="25"/>
      <c r="AE122" s="25"/>
      <c r="AF122" s="25"/>
      <c r="AG122" s="25"/>
      <c r="AH122" s="25"/>
      <c r="AI122" s="25"/>
    </row>
    <row r="123" spans="10:35" x14ac:dyDescent="0.2">
      <c r="J123" s="25"/>
      <c r="K123" s="25"/>
      <c r="L123" s="25"/>
      <c r="M123" s="25"/>
      <c r="N123" s="25"/>
      <c r="O123" s="25"/>
      <c r="P123" s="25"/>
      <c r="Q123" s="25"/>
      <c r="R123" s="25"/>
      <c r="S123" s="25"/>
      <c r="T123" s="25"/>
      <c r="U123" s="25"/>
      <c r="V123" s="25"/>
      <c r="W123" s="25"/>
      <c r="X123" s="25"/>
      <c r="Y123" s="25"/>
      <c r="Z123" s="25"/>
      <c r="AA123" s="25"/>
      <c r="AB123" s="25"/>
      <c r="AC123" s="25"/>
      <c r="AD123" s="25"/>
      <c r="AE123" s="25"/>
      <c r="AF123" s="25"/>
      <c r="AG123" s="25"/>
      <c r="AH123" s="25"/>
      <c r="AI123" s="25"/>
    </row>
    <row r="124" spans="10:35" x14ac:dyDescent="0.2">
      <c r="J124" s="25"/>
      <c r="K124" s="25"/>
      <c r="L124" s="25"/>
      <c r="M124" s="25"/>
      <c r="N124" s="25"/>
      <c r="O124" s="25"/>
      <c r="P124" s="25"/>
      <c r="Q124" s="25"/>
      <c r="R124" s="25"/>
      <c r="S124" s="25"/>
      <c r="T124" s="25"/>
      <c r="U124" s="25"/>
      <c r="V124" s="25"/>
      <c r="W124" s="25"/>
      <c r="X124" s="25"/>
      <c r="Y124" s="25"/>
      <c r="Z124" s="25"/>
      <c r="AA124" s="25"/>
      <c r="AB124" s="25"/>
      <c r="AC124" s="25"/>
      <c r="AD124" s="25"/>
      <c r="AE124" s="25"/>
      <c r="AF124" s="25"/>
      <c r="AG124" s="25"/>
      <c r="AH124" s="25"/>
      <c r="AI124" s="25"/>
    </row>
    <row r="125" spans="10:35" x14ac:dyDescent="0.2">
      <c r="J125" s="25"/>
      <c r="K125" s="25"/>
      <c r="L125" s="25"/>
      <c r="M125" s="25"/>
      <c r="N125" s="25"/>
      <c r="O125" s="25"/>
      <c r="P125" s="25"/>
      <c r="Q125" s="25"/>
      <c r="R125" s="25"/>
      <c r="S125" s="25"/>
      <c r="T125" s="25"/>
      <c r="U125" s="25"/>
      <c r="V125" s="25"/>
      <c r="W125" s="25"/>
      <c r="X125" s="25"/>
      <c r="Y125" s="25"/>
      <c r="Z125" s="25"/>
      <c r="AA125" s="25"/>
      <c r="AB125" s="25"/>
      <c r="AC125" s="25"/>
      <c r="AD125" s="25"/>
      <c r="AE125" s="25"/>
      <c r="AF125" s="25"/>
      <c r="AG125" s="25"/>
      <c r="AH125" s="25"/>
      <c r="AI125" s="25"/>
    </row>
    <row r="126" spans="10:35" x14ac:dyDescent="0.2">
      <c r="J126" s="25"/>
      <c r="K126" s="25"/>
      <c r="L126" s="25"/>
      <c r="M126" s="25"/>
      <c r="N126" s="25"/>
      <c r="O126" s="25"/>
      <c r="P126" s="25"/>
      <c r="Q126" s="25"/>
      <c r="R126" s="25"/>
      <c r="S126" s="25"/>
      <c r="T126" s="25"/>
      <c r="U126" s="25"/>
      <c r="V126" s="25"/>
      <c r="W126" s="25"/>
      <c r="X126" s="25"/>
      <c r="Y126" s="25"/>
      <c r="Z126" s="25"/>
      <c r="AA126" s="25"/>
      <c r="AB126" s="25"/>
      <c r="AC126" s="25"/>
      <c r="AD126" s="25"/>
      <c r="AE126" s="25"/>
      <c r="AF126" s="25"/>
      <c r="AG126" s="25"/>
      <c r="AH126" s="25"/>
      <c r="AI126" s="25"/>
    </row>
    <row r="127" spans="10:35" x14ac:dyDescent="0.2">
      <c r="J127" s="25"/>
      <c r="K127" s="25"/>
      <c r="L127" s="25"/>
      <c r="M127" s="25"/>
      <c r="N127" s="25"/>
      <c r="O127" s="25"/>
      <c r="P127" s="25"/>
      <c r="Q127" s="25"/>
      <c r="R127" s="25"/>
      <c r="S127" s="25"/>
      <c r="T127" s="25"/>
      <c r="U127" s="25"/>
      <c r="V127" s="25"/>
      <c r="W127" s="25"/>
      <c r="X127" s="25"/>
      <c r="Y127" s="25"/>
      <c r="Z127" s="25"/>
      <c r="AA127" s="25"/>
      <c r="AB127" s="25"/>
      <c r="AC127" s="25"/>
      <c r="AD127" s="25"/>
      <c r="AE127" s="25"/>
      <c r="AF127" s="25"/>
      <c r="AG127" s="25"/>
      <c r="AH127" s="25"/>
      <c r="AI127" s="25"/>
    </row>
    <row r="128" spans="10:35" x14ac:dyDescent="0.2">
      <c r="J128" s="25"/>
      <c r="K128" s="25"/>
      <c r="L128" s="25"/>
      <c r="M128" s="25"/>
      <c r="N128" s="25"/>
      <c r="O128" s="25"/>
      <c r="P128" s="25"/>
      <c r="Q128" s="25"/>
      <c r="R128" s="25"/>
      <c r="S128" s="25"/>
      <c r="T128" s="25"/>
      <c r="U128" s="25"/>
      <c r="V128" s="25"/>
      <c r="W128" s="25"/>
      <c r="X128" s="25"/>
      <c r="Y128" s="25"/>
      <c r="Z128" s="25"/>
      <c r="AA128" s="25"/>
      <c r="AB128" s="25"/>
      <c r="AC128" s="25"/>
      <c r="AD128" s="25"/>
      <c r="AE128" s="25"/>
      <c r="AF128" s="25"/>
      <c r="AG128" s="25"/>
      <c r="AH128" s="25"/>
      <c r="AI128" s="25"/>
    </row>
    <row r="129" spans="10:35" x14ac:dyDescent="0.2">
      <c r="J129" s="25"/>
      <c r="K129" s="25"/>
      <c r="L129" s="25"/>
      <c r="M129" s="25"/>
      <c r="N129" s="25"/>
      <c r="O129" s="25"/>
      <c r="P129" s="25"/>
      <c r="Q129" s="25"/>
      <c r="R129" s="25"/>
      <c r="S129" s="25"/>
      <c r="T129" s="25"/>
      <c r="U129" s="25"/>
      <c r="V129" s="25"/>
      <c r="W129" s="25"/>
      <c r="X129" s="25"/>
      <c r="Y129" s="25"/>
      <c r="Z129" s="25"/>
      <c r="AA129" s="25"/>
      <c r="AB129" s="25"/>
      <c r="AC129" s="25"/>
      <c r="AD129" s="25"/>
      <c r="AE129" s="25"/>
      <c r="AF129" s="25"/>
      <c r="AG129" s="25"/>
      <c r="AH129" s="25"/>
      <c r="AI129" s="25"/>
    </row>
    <row r="130" spans="10:35" x14ac:dyDescent="0.2">
      <c r="J130" s="25"/>
      <c r="K130" s="25"/>
      <c r="L130" s="25"/>
      <c r="M130" s="25"/>
      <c r="N130" s="25"/>
      <c r="O130" s="25"/>
      <c r="P130" s="25"/>
      <c r="Q130" s="25"/>
      <c r="R130" s="25"/>
      <c r="S130" s="25"/>
      <c r="T130" s="25"/>
      <c r="U130" s="25"/>
      <c r="V130" s="25"/>
      <c r="W130" s="25"/>
      <c r="X130" s="25"/>
      <c r="Y130" s="25"/>
      <c r="Z130" s="25"/>
      <c r="AA130" s="25"/>
      <c r="AB130" s="25"/>
      <c r="AC130" s="25"/>
      <c r="AD130" s="25"/>
      <c r="AE130" s="25"/>
      <c r="AF130" s="25"/>
      <c r="AG130" s="25"/>
      <c r="AH130" s="25"/>
      <c r="AI130" s="25"/>
    </row>
    <row r="131" spans="10:35" x14ac:dyDescent="0.2">
      <c r="J131" s="25"/>
      <c r="K131" s="25"/>
      <c r="L131" s="25"/>
      <c r="M131" s="25"/>
      <c r="N131" s="25"/>
      <c r="O131" s="25"/>
      <c r="P131" s="25"/>
      <c r="Q131" s="25"/>
      <c r="R131" s="25"/>
      <c r="S131" s="25"/>
      <c r="T131" s="25"/>
      <c r="U131" s="25"/>
      <c r="V131" s="25"/>
      <c r="W131" s="25"/>
      <c r="X131" s="25"/>
      <c r="Y131" s="25"/>
      <c r="Z131" s="25"/>
      <c r="AA131" s="25"/>
      <c r="AB131" s="25"/>
      <c r="AC131" s="25"/>
      <c r="AD131" s="25"/>
      <c r="AE131" s="25"/>
      <c r="AF131" s="25"/>
      <c r="AG131" s="25"/>
      <c r="AH131" s="25"/>
      <c r="AI131" s="25"/>
    </row>
    <row r="132" spans="10:35" x14ac:dyDescent="0.2">
      <c r="J132" s="25"/>
      <c r="K132" s="25"/>
      <c r="L132" s="25"/>
      <c r="M132" s="25"/>
      <c r="N132" s="25"/>
      <c r="O132" s="25"/>
      <c r="P132" s="25"/>
      <c r="Q132" s="25"/>
      <c r="R132" s="25"/>
      <c r="S132" s="25"/>
      <c r="T132" s="25"/>
      <c r="U132" s="25"/>
      <c r="V132" s="25"/>
      <c r="W132" s="25"/>
      <c r="X132" s="25"/>
      <c r="Y132" s="25"/>
      <c r="Z132" s="25"/>
      <c r="AA132" s="25"/>
      <c r="AB132" s="25"/>
      <c r="AC132" s="25"/>
      <c r="AD132" s="25"/>
      <c r="AE132" s="25"/>
      <c r="AF132" s="25"/>
      <c r="AG132" s="25"/>
      <c r="AH132" s="25"/>
      <c r="AI132" s="25"/>
    </row>
    <row r="133" spans="10:35" x14ac:dyDescent="0.2">
      <c r="J133" s="25"/>
      <c r="K133" s="25"/>
      <c r="L133" s="25"/>
      <c r="M133" s="25"/>
      <c r="N133" s="25"/>
      <c r="O133" s="25"/>
      <c r="P133" s="25"/>
      <c r="Q133" s="25"/>
      <c r="R133" s="25"/>
      <c r="S133" s="25"/>
      <c r="T133" s="25"/>
      <c r="U133" s="25"/>
      <c r="V133" s="25"/>
      <c r="W133" s="25"/>
      <c r="X133" s="25"/>
      <c r="Y133" s="25"/>
      <c r="Z133" s="25"/>
      <c r="AA133" s="25"/>
      <c r="AB133" s="25"/>
      <c r="AC133" s="25"/>
      <c r="AD133" s="25"/>
      <c r="AE133" s="25"/>
      <c r="AF133" s="25"/>
      <c r="AG133" s="25"/>
      <c r="AH133" s="25"/>
      <c r="AI133" s="25"/>
    </row>
    <row r="134" spans="10:35" x14ac:dyDescent="0.2">
      <c r="J134" s="25"/>
      <c r="K134" s="25"/>
      <c r="L134" s="25"/>
      <c r="M134" s="25"/>
      <c r="N134" s="25"/>
      <c r="O134" s="25"/>
      <c r="P134" s="25"/>
      <c r="Q134" s="25"/>
      <c r="R134" s="25"/>
      <c r="S134" s="25"/>
      <c r="T134" s="25"/>
      <c r="U134" s="25"/>
      <c r="V134" s="25"/>
      <c r="W134" s="25"/>
      <c r="X134" s="25"/>
      <c r="Y134" s="25"/>
      <c r="Z134" s="25"/>
      <c r="AA134" s="25"/>
      <c r="AB134" s="25"/>
      <c r="AC134" s="25"/>
      <c r="AD134" s="25"/>
      <c r="AE134" s="25"/>
      <c r="AF134" s="25"/>
      <c r="AG134" s="25"/>
      <c r="AH134" s="25"/>
      <c r="AI134" s="25"/>
    </row>
    <row r="135" spans="10:35" x14ac:dyDescent="0.2">
      <c r="J135" s="25"/>
      <c r="K135" s="25"/>
      <c r="L135" s="25"/>
      <c r="M135" s="25"/>
      <c r="N135" s="25"/>
      <c r="O135" s="25"/>
      <c r="P135" s="25"/>
      <c r="Q135" s="25"/>
      <c r="R135" s="25"/>
      <c r="S135" s="25"/>
      <c r="T135" s="25"/>
      <c r="U135" s="25"/>
      <c r="V135" s="25"/>
      <c r="W135" s="25"/>
      <c r="X135" s="25"/>
      <c r="Y135" s="25"/>
      <c r="Z135" s="25"/>
      <c r="AA135" s="25"/>
      <c r="AB135" s="25"/>
      <c r="AC135" s="25"/>
      <c r="AD135" s="25"/>
      <c r="AE135" s="25"/>
      <c r="AF135" s="25"/>
      <c r="AG135" s="25"/>
      <c r="AH135" s="25"/>
      <c r="AI135" s="25"/>
    </row>
    <row r="136" spans="10:35" x14ac:dyDescent="0.2">
      <c r="J136" s="25"/>
      <c r="K136" s="25"/>
      <c r="L136" s="25"/>
      <c r="M136" s="25"/>
      <c r="N136" s="25"/>
      <c r="O136" s="25"/>
      <c r="P136" s="25"/>
      <c r="Q136" s="25"/>
      <c r="R136" s="25"/>
      <c r="S136" s="25"/>
      <c r="T136" s="25"/>
      <c r="U136" s="25"/>
      <c r="V136" s="25"/>
      <c r="W136" s="25"/>
      <c r="X136" s="25"/>
      <c r="Y136" s="25"/>
      <c r="Z136" s="25"/>
      <c r="AA136" s="25"/>
      <c r="AB136" s="25"/>
      <c r="AC136" s="25"/>
      <c r="AD136" s="25"/>
      <c r="AE136" s="25"/>
      <c r="AF136" s="25"/>
      <c r="AG136" s="25"/>
      <c r="AH136" s="25"/>
      <c r="AI136" s="25"/>
    </row>
    <row r="137" spans="10:35" x14ac:dyDescent="0.2">
      <c r="J137" s="25"/>
      <c r="K137" s="25"/>
      <c r="L137" s="25"/>
      <c r="M137" s="25"/>
      <c r="N137" s="25"/>
      <c r="O137" s="25"/>
      <c r="P137" s="25"/>
      <c r="Q137" s="25"/>
      <c r="R137" s="25"/>
      <c r="S137" s="25"/>
      <c r="T137" s="25"/>
      <c r="U137" s="25"/>
      <c r="V137" s="25"/>
      <c r="W137" s="25"/>
      <c r="X137" s="25"/>
      <c r="Y137" s="25"/>
      <c r="Z137" s="25"/>
      <c r="AA137" s="25"/>
      <c r="AB137" s="25"/>
      <c r="AC137" s="25"/>
      <c r="AD137" s="25"/>
      <c r="AE137" s="25"/>
      <c r="AF137" s="25"/>
      <c r="AG137" s="25"/>
      <c r="AH137" s="25"/>
      <c r="AI137" s="25"/>
    </row>
    <row r="138" spans="10:35" x14ac:dyDescent="0.2">
      <c r="J138" s="25"/>
      <c r="K138" s="25"/>
      <c r="L138" s="25"/>
      <c r="M138" s="25"/>
      <c r="N138" s="25"/>
      <c r="O138" s="25"/>
      <c r="P138" s="25"/>
      <c r="Q138" s="25"/>
      <c r="R138" s="25"/>
      <c r="S138" s="25"/>
      <c r="T138" s="25"/>
      <c r="U138" s="25"/>
      <c r="V138" s="25"/>
      <c r="W138" s="25"/>
      <c r="X138" s="25"/>
      <c r="Y138" s="25"/>
      <c r="Z138" s="25"/>
      <c r="AA138" s="25"/>
      <c r="AB138" s="25"/>
      <c r="AC138" s="25"/>
      <c r="AD138" s="25"/>
      <c r="AE138" s="25"/>
      <c r="AF138" s="25"/>
      <c r="AG138" s="25"/>
      <c r="AH138" s="25"/>
      <c r="AI138" s="25"/>
    </row>
    <row r="139" spans="10:35" x14ac:dyDescent="0.2">
      <c r="J139" s="25"/>
      <c r="K139" s="25"/>
      <c r="L139" s="25"/>
      <c r="M139" s="25"/>
      <c r="N139" s="25"/>
      <c r="O139" s="25"/>
      <c r="P139" s="25"/>
      <c r="Q139" s="25"/>
      <c r="R139" s="25"/>
      <c r="S139" s="25"/>
      <c r="T139" s="25"/>
      <c r="U139" s="25"/>
      <c r="V139" s="25"/>
      <c r="W139" s="25"/>
      <c r="X139" s="25"/>
      <c r="Y139" s="25"/>
      <c r="Z139" s="25"/>
      <c r="AA139" s="25"/>
      <c r="AB139" s="25"/>
      <c r="AC139" s="25"/>
      <c r="AD139" s="25"/>
      <c r="AE139" s="25"/>
      <c r="AF139" s="25"/>
      <c r="AG139" s="25"/>
      <c r="AH139" s="25"/>
      <c r="AI139" s="25"/>
    </row>
    <row r="140" spans="10:35" x14ac:dyDescent="0.2">
      <c r="J140" s="25"/>
      <c r="K140" s="25"/>
      <c r="L140" s="25"/>
      <c r="M140" s="25"/>
      <c r="N140" s="25"/>
      <c r="O140" s="25"/>
      <c r="P140" s="25"/>
      <c r="Q140" s="25"/>
      <c r="R140" s="25"/>
      <c r="S140" s="25"/>
      <c r="T140" s="25"/>
      <c r="U140" s="25"/>
      <c r="V140" s="25"/>
      <c r="W140" s="25"/>
      <c r="X140" s="25"/>
      <c r="Y140" s="25"/>
      <c r="Z140" s="25"/>
      <c r="AA140" s="25"/>
      <c r="AB140" s="25"/>
      <c r="AC140" s="25"/>
      <c r="AD140" s="25"/>
      <c r="AE140" s="25"/>
      <c r="AF140" s="25"/>
      <c r="AG140" s="25"/>
      <c r="AH140" s="25"/>
      <c r="AI140" s="25"/>
    </row>
    <row r="141" spans="10:35" x14ac:dyDescent="0.2">
      <c r="J141" s="25"/>
      <c r="K141" s="25"/>
      <c r="L141" s="25"/>
      <c r="M141" s="25"/>
      <c r="N141" s="25"/>
      <c r="O141" s="25"/>
      <c r="P141" s="25"/>
      <c r="Q141" s="25"/>
      <c r="R141" s="25"/>
      <c r="S141" s="25"/>
      <c r="T141" s="25"/>
      <c r="U141" s="25"/>
      <c r="V141" s="25"/>
      <c r="W141" s="25"/>
      <c r="X141" s="25"/>
      <c r="Y141" s="25"/>
      <c r="Z141" s="25"/>
      <c r="AA141" s="25"/>
      <c r="AB141" s="25"/>
      <c r="AC141" s="25"/>
      <c r="AD141" s="25"/>
      <c r="AE141" s="25"/>
      <c r="AF141" s="25"/>
      <c r="AG141" s="25"/>
      <c r="AH141" s="25"/>
      <c r="AI141" s="25"/>
    </row>
    <row r="142" spans="10:35" x14ac:dyDescent="0.2">
      <c r="J142" s="25"/>
      <c r="K142" s="25"/>
      <c r="L142" s="25"/>
      <c r="M142" s="25"/>
      <c r="N142" s="25"/>
      <c r="O142" s="25"/>
      <c r="P142" s="25"/>
      <c r="Q142" s="25"/>
      <c r="R142" s="25"/>
      <c r="S142" s="25"/>
      <c r="T142" s="25"/>
      <c r="U142" s="25"/>
      <c r="V142" s="25"/>
      <c r="W142" s="25"/>
      <c r="X142" s="25"/>
      <c r="Y142" s="25"/>
      <c r="Z142" s="25"/>
      <c r="AA142" s="25"/>
      <c r="AB142" s="25"/>
      <c r="AC142" s="25"/>
      <c r="AD142" s="25"/>
      <c r="AE142" s="25"/>
      <c r="AF142" s="25"/>
      <c r="AG142" s="25"/>
      <c r="AH142" s="25"/>
      <c r="AI142" s="25"/>
    </row>
    <row r="143" spans="10:35" x14ac:dyDescent="0.2">
      <c r="J143" s="25"/>
      <c r="K143" s="25"/>
      <c r="L143" s="25"/>
      <c r="M143" s="25"/>
      <c r="N143" s="25"/>
      <c r="O143" s="25"/>
      <c r="P143" s="25"/>
      <c r="Q143" s="25"/>
      <c r="R143" s="25"/>
      <c r="S143" s="25"/>
      <c r="T143" s="25"/>
      <c r="U143" s="25"/>
      <c r="V143" s="25"/>
      <c r="W143" s="25"/>
      <c r="X143" s="25"/>
      <c r="Y143" s="25"/>
      <c r="Z143" s="25"/>
      <c r="AA143" s="25"/>
      <c r="AB143" s="25"/>
      <c r="AC143" s="25"/>
      <c r="AD143" s="25"/>
      <c r="AE143" s="25"/>
      <c r="AF143" s="25"/>
      <c r="AG143" s="25"/>
      <c r="AH143" s="25"/>
      <c r="AI143" s="25"/>
    </row>
    <row r="144" spans="10:35" x14ac:dyDescent="0.2">
      <c r="J144" s="25"/>
      <c r="K144" s="25"/>
      <c r="L144" s="25"/>
      <c r="M144" s="25"/>
      <c r="N144" s="25"/>
      <c r="O144" s="25"/>
      <c r="P144" s="25"/>
      <c r="Q144" s="25"/>
      <c r="R144" s="25"/>
      <c r="S144" s="25"/>
      <c r="T144" s="25"/>
      <c r="U144" s="25"/>
      <c r="V144" s="25"/>
      <c r="W144" s="25"/>
      <c r="X144" s="25"/>
      <c r="Y144" s="25"/>
      <c r="Z144" s="25"/>
      <c r="AA144" s="25"/>
      <c r="AB144" s="25"/>
      <c r="AC144" s="25"/>
      <c r="AD144" s="25"/>
      <c r="AE144" s="25"/>
      <c r="AF144" s="25"/>
      <c r="AG144" s="25"/>
      <c r="AH144" s="25"/>
      <c r="AI144" s="25"/>
    </row>
    <row r="145" spans="10:35" x14ac:dyDescent="0.2">
      <c r="J145" s="25"/>
      <c r="K145" s="25"/>
      <c r="L145" s="25"/>
      <c r="M145" s="25"/>
      <c r="N145" s="25"/>
      <c r="O145" s="25"/>
      <c r="P145" s="25"/>
      <c r="Q145" s="25"/>
      <c r="R145" s="25"/>
      <c r="S145" s="25"/>
      <c r="T145" s="25"/>
      <c r="U145" s="25"/>
      <c r="V145" s="25"/>
      <c r="W145" s="25"/>
      <c r="X145" s="25"/>
      <c r="Y145" s="25"/>
      <c r="Z145" s="25"/>
      <c r="AA145" s="25"/>
      <c r="AB145" s="25"/>
      <c r="AC145" s="25"/>
      <c r="AD145" s="25"/>
      <c r="AE145" s="25"/>
      <c r="AF145" s="25"/>
      <c r="AG145" s="25"/>
      <c r="AH145" s="25"/>
      <c r="AI145" s="25"/>
    </row>
    <row r="146" spans="10:35" x14ac:dyDescent="0.2">
      <c r="J146" s="25"/>
      <c r="K146" s="25"/>
      <c r="L146" s="25"/>
      <c r="M146" s="25"/>
      <c r="N146" s="25"/>
      <c r="O146" s="25"/>
      <c r="P146" s="25"/>
      <c r="Q146" s="25"/>
      <c r="R146" s="25"/>
      <c r="S146" s="25"/>
      <c r="T146" s="25"/>
      <c r="U146" s="25"/>
      <c r="V146" s="25"/>
      <c r="W146" s="25"/>
      <c r="X146" s="25"/>
      <c r="Y146" s="25"/>
      <c r="Z146" s="25"/>
      <c r="AA146" s="25"/>
      <c r="AB146" s="25"/>
      <c r="AC146" s="25"/>
      <c r="AD146" s="25"/>
      <c r="AE146" s="25"/>
      <c r="AF146" s="25"/>
      <c r="AG146" s="25"/>
      <c r="AH146" s="25"/>
      <c r="AI146" s="25"/>
    </row>
    <row r="147" spans="10:35" x14ac:dyDescent="0.2">
      <c r="J147" s="25"/>
      <c r="K147" s="25"/>
      <c r="L147" s="25"/>
      <c r="M147" s="25"/>
      <c r="N147" s="25"/>
      <c r="O147" s="25"/>
      <c r="P147" s="25"/>
      <c r="Q147" s="25"/>
      <c r="R147" s="25"/>
      <c r="S147" s="25"/>
      <c r="T147" s="25"/>
      <c r="U147" s="25"/>
      <c r="V147" s="25"/>
      <c r="W147" s="25"/>
      <c r="X147" s="25"/>
      <c r="Y147" s="25"/>
      <c r="Z147" s="25"/>
      <c r="AA147" s="25"/>
      <c r="AB147" s="25"/>
      <c r="AC147" s="25"/>
      <c r="AD147" s="25"/>
      <c r="AE147" s="25"/>
      <c r="AF147" s="25"/>
      <c r="AG147" s="25"/>
      <c r="AH147" s="25"/>
      <c r="AI147" s="25"/>
    </row>
    <row r="148" spans="10:35" x14ac:dyDescent="0.2">
      <c r="J148" s="25"/>
      <c r="K148" s="25"/>
      <c r="L148" s="25"/>
      <c r="M148" s="25"/>
      <c r="N148" s="25"/>
      <c r="O148" s="25"/>
      <c r="P148" s="25"/>
      <c r="Q148" s="25"/>
      <c r="R148" s="25"/>
      <c r="S148" s="25"/>
      <c r="T148" s="25"/>
      <c r="U148" s="25"/>
      <c r="V148" s="25"/>
      <c r="W148" s="25"/>
      <c r="X148" s="25"/>
      <c r="Y148" s="25"/>
      <c r="Z148" s="25"/>
      <c r="AA148" s="25"/>
      <c r="AB148" s="25"/>
      <c r="AC148" s="25"/>
      <c r="AD148" s="25"/>
      <c r="AE148" s="25"/>
      <c r="AF148" s="25"/>
      <c r="AG148" s="25"/>
      <c r="AH148" s="25"/>
      <c r="AI148" s="25"/>
    </row>
    <row r="149" spans="10:35" x14ac:dyDescent="0.2">
      <c r="J149" s="25"/>
      <c r="K149" s="25"/>
      <c r="L149" s="25"/>
      <c r="M149" s="25"/>
      <c r="N149" s="25"/>
      <c r="O149" s="25"/>
      <c r="P149" s="25"/>
      <c r="Q149" s="25"/>
      <c r="R149" s="25"/>
      <c r="S149" s="25"/>
      <c r="T149" s="25"/>
      <c r="U149" s="25"/>
      <c r="V149" s="25"/>
      <c r="W149" s="25"/>
      <c r="X149" s="25"/>
      <c r="Y149" s="25"/>
      <c r="Z149" s="25"/>
      <c r="AA149" s="25"/>
      <c r="AB149" s="25"/>
      <c r="AC149" s="25"/>
      <c r="AD149" s="25"/>
      <c r="AE149" s="25"/>
      <c r="AF149" s="25"/>
      <c r="AG149" s="25"/>
      <c r="AH149" s="25"/>
      <c r="AI149" s="25"/>
    </row>
    <row r="150" spans="10:35" x14ac:dyDescent="0.2">
      <c r="J150" s="25"/>
      <c r="K150" s="25"/>
      <c r="L150" s="25"/>
      <c r="M150" s="25"/>
      <c r="N150" s="25"/>
      <c r="O150" s="25"/>
      <c r="P150" s="25"/>
      <c r="Q150" s="25"/>
      <c r="R150" s="25"/>
      <c r="S150" s="25"/>
      <c r="T150" s="25"/>
      <c r="U150" s="25"/>
      <c r="V150" s="25"/>
      <c r="W150" s="25"/>
      <c r="X150" s="25"/>
      <c r="Y150" s="25"/>
      <c r="Z150" s="25"/>
      <c r="AA150" s="25"/>
      <c r="AB150" s="25"/>
      <c r="AC150" s="25"/>
      <c r="AD150" s="25"/>
      <c r="AE150" s="25"/>
      <c r="AF150" s="25"/>
      <c r="AG150" s="25"/>
      <c r="AH150" s="25"/>
      <c r="AI150" s="25"/>
    </row>
    <row r="151" spans="10:35" x14ac:dyDescent="0.2">
      <c r="J151" s="25"/>
      <c r="K151" s="25"/>
      <c r="L151" s="25"/>
      <c r="M151" s="25"/>
      <c r="N151" s="25"/>
      <c r="O151" s="25"/>
      <c r="P151" s="25"/>
      <c r="Q151" s="25"/>
      <c r="R151" s="25"/>
      <c r="S151" s="25"/>
      <c r="T151" s="25"/>
      <c r="U151" s="25"/>
      <c r="V151" s="25"/>
      <c r="W151" s="25"/>
      <c r="X151" s="25"/>
      <c r="Y151" s="25"/>
      <c r="Z151" s="25"/>
      <c r="AA151" s="25"/>
      <c r="AB151" s="25"/>
      <c r="AC151" s="25"/>
      <c r="AD151" s="25"/>
      <c r="AE151" s="25"/>
      <c r="AF151" s="25"/>
      <c r="AG151" s="25"/>
      <c r="AH151" s="25"/>
      <c r="AI151" s="25"/>
    </row>
    <row r="152" spans="10:35" x14ac:dyDescent="0.2">
      <c r="J152" s="25"/>
      <c r="K152" s="25"/>
      <c r="L152" s="25"/>
      <c r="M152" s="25"/>
      <c r="N152" s="25"/>
      <c r="O152" s="25"/>
      <c r="P152" s="25"/>
      <c r="Q152" s="25"/>
      <c r="R152" s="25"/>
      <c r="S152" s="25"/>
      <c r="T152" s="25"/>
      <c r="U152" s="25"/>
      <c r="V152" s="25"/>
      <c r="W152" s="25"/>
      <c r="X152" s="25"/>
      <c r="Y152" s="25"/>
      <c r="Z152" s="25"/>
      <c r="AA152" s="25"/>
      <c r="AB152" s="25"/>
      <c r="AC152" s="25"/>
      <c r="AD152" s="25"/>
      <c r="AE152" s="25"/>
      <c r="AF152" s="25"/>
      <c r="AG152" s="25"/>
      <c r="AH152" s="25"/>
      <c r="AI152" s="25"/>
    </row>
    <row r="153" spans="10:35" x14ac:dyDescent="0.2">
      <c r="J153" s="25"/>
      <c r="K153" s="25"/>
      <c r="L153" s="25"/>
      <c r="M153" s="25"/>
      <c r="N153" s="25"/>
      <c r="O153" s="25"/>
      <c r="P153" s="25"/>
      <c r="Q153" s="25"/>
      <c r="R153" s="25"/>
      <c r="S153" s="25"/>
      <c r="T153" s="25"/>
      <c r="U153" s="25"/>
      <c r="V153" s="25"/>
      <c r="W153" s="25"/>
      <c r="X153" s="25"/>
      <c r="Y153" s="25"/>
      <c r="Z153" s="25"/>
      <c r="AA153" s="25"/>
      <c r="AB153" s="25"/>
      <c r="AC153" s="25"/>
      <c r="AD153" s="25"/>
      <c r="AE153" s="25"/>
      <c r="AF153" s="25"/>
      <c r="AG153" s="25"/>
      <c r="AH153" s="25"/>
      <c r="AI153" s="25"/>
    </row>
    <row r="154" spans="10:35" x14ac:dyDescent="0.2">
      <c r="J154" s="25"/>
      <c r="K154" s="25"/>
      <c r="L154" s="25"/>
      <c r="M154" s="25"/>
      <c r="N154" s="25"/>
      <c r="O154" s="25"/>
      <c r="P154" s="25"/>
      <c r="Q154" s="25"/>
      <c r="R154" s="25"/>
      <c r="S154" s="25"/>
      <c r="T154" s="25"/>
      <c r="U154" s="25"/>
      <c r="V154" s="25"/>
      <c r="W154" s="25"/>
      <c r="X154" s="25"/>
      <c r="Y154" s="25"/>
      <c r="Z154" s="25"/>
      <c r="AA154" s="25"/>
      <c r="AB154" s="25"/>
      <c r="AC154" s="25"/>
      <c r="AD154" s="25"/>
      <c r="AE154" s="25"/>
      <c r="AF154" s="25"/>
      <c r="AG154" s="25"/>
      <c r="AH154" s="25"/>
      <c r="AI154" s="25"/>
    </row>
    <row r="155" spans="10:35" x14ac:dyDescent="0.2">
      <c r="J155" s="25"/>
      <c r="K155" s="25"/>
      <c r="L155" s="25"/>
      <c r="M155" s="25"/>
      <c r="N155" s="25"/>
      <c r="O155" s="25"/>
      <c r="P155" s="25"/>
      <c r="Q155" s="25"/>
      <c r="R155" s="25"/>
      <c r="S155" s="25"/>
      <c r="T155" s="25"/>
      <c r="U155" s="25"/>
      <c r="V155" s="25"/>
      <c r="W155" s="25"/>
      <c r="X155" s="25"/>
      <c r="Y155" s="25"/>
      <c r="Z155" s="25"/>
      <c r="AA155" s="25"/>
      <c r="AB155" s="25"/>
      <c r="AC155" s="25"/>
      <c r="AD155" s="25"/>
      <c r="AE155" s="25"/>
      <c r="AF155" s="25"/>
      <c r="AG155" s="25"/>
      <c r="AH155" s="25"/>
      <c r="AI155" s="25"/>
    </row>
    <row r="156" spans="10:35" x14ac:dyDescent="0.2">
      <c r="J156" s="25"/>
      <c r="K156" s="25"/>
      <c r="L156" s="25"/>
      <c r="M156" s="25"/>
      <c r="N156" s="25"/>
      <c r="O156" s="25"/>
      <c r="P156" s="25"/>
      <c r="Q156" s="25"/>
      <c r="R156" s="25"/>
      <c r="S156" s="25"/>
      <c r="T156" s="25"/>
      <c r="U156" s="25"/>
      <c r="V156" s="25"/>
      <c r="W156" s="25"/>
      <c r="X156" s="25"/>
      <c r="Y156" s="25"/>
      <c r="Z156" s="25"/>
      <c r="AA156" s="25"/>
      <c r="AB156" s="25"/>
      <c r="AC156" s="25"/>
      <c r="AD156" s="25"/>
      <c r="AE156" s="25"/>
      <c r="AF156" s="25"/>
      <c r="AG156" s="25"/>
      <c r="AH156" s="25"/>
      <c r="AI156" s="25"/>
    </row>
    <row r="157" spans="10:35" x14ac:dyDescent="0.2">
      <c r="J157" s="25"/>
      <c r="K157" s="25"/>
      <c r="L157" s="25"/>
      <c r="M157" s="25"/>
      <c r="N157" s="25"/>
      <c r="O157" s="25"/>
      <c r="P157" s="25"/>
      <c r="Q157" s="25"/>
      <c r="R157" s="25"/>
      <c r="S157" s="25"/>
      <c r="T157" s="25"/>
      <c r="U157" s="25"/>
      <c r="V157" s="25"/>
      <c r="W157" s="25"/>
      <c r="X157" s="25"/>
      <c r="Y157" s="25"/>
      <c r="Z157" s="25"/>
      <c r="AA157" s="25"/>
      <c r="AB157" s="25"/>
      <c r="AC157" s="25"/>
      <c r="AD157" s="25"/>
      <c r="AE157" s="25"/>
      <c r="AF157" s="25"/>
      <c r="AG157" s="25"/>
      <c r="AH157" s="25"/>
      <c r="AI157" s="25"/>
    </row>
    <row r="158" spans="10:35" x14ac:dyDescent="0.2">
      <c r="J158" s="25"/>
      <c r="K158" s="25"/>
      <c r="L158" s="25"/>
      <c r="M158" s="25"/>
      <c r="N158" s="25"/>
      <c r="O158" s="25"/>
      <c r="P158" s="25"/>
      <c r="Q158" s="25"/>
      <c r="R158" s="25"/>
      <c r="S158" s="25"/>
      <c r="T158" s="25"/>
      <c r="U158" s="25"/>
      <c r="V158" s="25"/>
      <c r="W158" s="25"/>
      <c r="X158" s="25"/>
      <c r="Y158" s="25"/>
      <c r="Z158" s="25"/>
      <c r="AA158" s="25"/>
      <c r="AB158" s="25"/>
      <c r="AC158" s="25"/>
      <c r="AD158" s="25"/>
      <c r="AE158" s="25"/>
      <c r="AF158" s="25"/>
      <c r="AG158" s="25"/>
      <c r="AH158" s="25"/>
      <c r="AI158" s="25"/>
    </row>
    <row r="159" spans="10:35" x14ac:dyDescent="0.2">
      <c r="J159" s="25"/>
      <c r="K159" s="25"/>
      <c r="L159" s="25"/>
      <c r="M159" s="25"/>
      <c r="N159" s="25"/>
      <c r="O159" s="25"/>
      <c r="P159" s="25"/>
      <c r="Q159" s="25"/>
      <c r="R159" s="25"/>
      <c r="S159" s="25"/>
      <c r="T159" s="25"/>
      <c r="U159" s="25"/>
      <c r="V159" s="25"/>
      <c r="W159" s="25"/>
      <c r="X159" s="25"/>
      <c r="Y159" s="25"/>
      <c r="Z159" s="25"/>
      <c r="AA159" s="25"/>
      <c r="AB159" s="25"/>
      <c r="AC159" s="25"/>
      <c r="AD159" s="25"/>
      <c r="AE159" s="25"/>
      <c r="AF159" s="25"/>
      <c r="AG159" s="25"/>
      <c r="AH159" s="25"/>
      <c r="AI159" s="25"/>
    </row>
    <row r="160" spans="10:35" x14ac:dyDescent="0.2">
      <c r="J160" s="25"/>
      <c r="K160" s="25"/>
      <c r="L160" s="25"/>
      <c r="M160" s="25"/>
      <c r="N160" s="25"/>
      <c r="O160" s="25"/>
      <c r="P160" s="25"/>
      <c r="Q160" s="25"/>
      <c r="R160" s="25"/>
      <c r="S160" s="25"/>
      <c r="T160" s="25"/>
      <c r="U160" s="25"/>
      <c r="V160" s="25"/>
      <c r="W160" s="25"/>
      <c r="X160" s="25"/>
      <c r="Y160" s="25"/>
      <c r="Z160" s="25"/>
      <c r="AA160" s="25"/>
      <c r="AB160" s="25"/>
      <c r="AC160" s="25"/>
      <c r="AD160" s="25"/>
      <c r="AE160" s="25"/>
      <c r="AF160" s="25"/>
      <c r="AG160" s="25"/>
      <c r="AH160" s="25"/>
      <c r="AI160" s="25"/>
    </row>
    <row r="161" spans="10:35" x14ac:dyDescent="0.2">
      <c r="J161" s="25"/>
      <c r="K161" s="25"/>
      <c r="L161" s="25"/>
      <c r="M161" s="25"/>
      <c r="N161" s="25"/>
      <c r="O161" s="25"/>
      <c r="P161" s="25"/>
      <c r="Q161" s="25"/>
      <c r="R161" s="25"/>
      <c r="S161" s="25"/>
      <c r="T161" s="25"/>
      <c r="U161" s="25"/>
      <c r="V161" s="25"/>
      <c r="W161" s="25"/>
      <c r="X161" s="25"/>
      <c r="Y161" s="25"/>
      <c r="Z161" s="25"/>
      <c r="AA161" s="25"/>
      <c r="AB161" s="25"/>
      <c r="AC161" s="25"/>
      <c r="AD161" s="25"/>
      <c r="AE161" s="25"/>
      <c r="AF161" s="25"/>
      <c r="AG161" s="25"/>
      <c r="AH161" s="25"/>
      <c r="AI161" s="25"/>
    </row>
    <row r="162" spans="10:35" x14ac:dyDescent="0.2">
      <c r="J162" s="25"/>
      <c r="K162" s="25"/>
      <c r="L162" s="25"/>
      <c r="M162" s="25"/>
      <c r="N162" s="25"/>
      <c r="O162" s="25"/>
      <c r="P162" s="25"/>
      <c r="Q162" s="25"/>
      <c r="R162" s="25"/>
      <c r="S162" s="25"/>
      <c r="T162" s="25"/>
      <c r="U162" s="25"/>
      <c r="V162" s="25"/>
      <c r="W162" s="25"/>
      <c r="X162" s="25"/>
      <c r="Y162" s="25"/>
      <c r="Z162" s="25"/>
      <c r="AA162" s="25"/>
      <c r="AB162" s="25"/>
      <c r="AC162" s="25"/>
      <c r="AD162" s="25"/>
      <c r="AE162" s="25"/>
      <c r="AF162" s="25"/>
      <c r="AG162" s="25"/>
      <c r="AH162" s="25"/>
      <c r="AI162" s="25"/>
    </row>
    <row r="163" spans="10:35" x14ac:dyDescent="0.2">
      <c r="J163" s="25"/>
      <c r="K163" s="25"/>
      <c r="L163" s="25"/>
      <c r="M163" s="25"/>
      <c r="N163" s="25"/>
      <c r="O163" s="25"/>
      <c r="P163" s="25"/>
      <c r="Q163" s="25"/>
      <c r="R163" s="25"/>
      <c r="S163" s="25"/>
      <c r="T163" s="25"/>
      <c r="U163" s="25"/>
      <c r="V163" s="25"/>
      <c r="W163" s="25"/>
      <c r="X163" s="25"/>
      <c r="Y163" s="25"/>
      <c r="Z163" s="25"/>
      <c r="AA163" s="25"/>
      <c r="AB163" s="25"/>
      <c r="AC163" s="25"/>
      <c r="AD163" s="25"/>
      <c r="AE163" s="25"/>
      <c r="AF163" s="25"/>
      <c r="AG163" s="25"/>
      <c r="AH163" s="25"/>
      <c r="AI163" s="25"/>
    </row>
    <row r="164" spans="10:35" x14ac:dyDescent="0.2">
      <c r="J164" s="25"/>
      <c r="K164" s="25"/>
      <c r="L164" s="25"/>
      <c r="M164" s="25"/>
      <c r="N164" s="25"/>
      <c r="O164" s="25"/>
      <c r="P164" s="25"/>
      <c r="Q164" s="25"/>
      <c r="R164" s="25"/>
      <c r="S164" s="25"/>
      <c r="T164" s="25"/>
      <c r="U164" s="25"/>
      <c r="V164" s="25"/>
      <c r="W164" s="25"/>
      <c r="X164" s="25"/>
      <c r="Y164" s="25"/>
      <c r="Z164" s="25"/>
      <c r="AA164" s="25"/>
      <c r="AB164" s="25"/>
      <c r="AC164" s="25"/>
      <c r="AD164" s="25"/>
      <c r="AE164" s="25"/>
      <c r="AF164" s="25"/>
      <c r="AG164" s="25"/>
      <c r="AH164" s="25"/>
      <c r="AI164" s="25"/>
    </row>
    <row r="165" spans="10:35" x14ac:dyDescent="0.2">
      <c r="J165" s="25"/>
      <c r="K165" s="25"/>
      <c r="L165" s="25"/>
      <c r="M165" s="25"/>
      <c r="N165" s="25"/>
      <c r="O165" s="25"/>
      <c r="P165" s="25"/>
      <c r="Q165" s="25"/>
      <c r="R165" s="25"/>
      <c r="S165" s="25"/>
      <c r="T165" s="25"/>
      <c r="U165" s="25"/>
      <c r="V165" s="25"/>
      <c r="W165" s="25"/>
      <c r="X165" s="25"/>
      <c r="Y165" s="25"/>
      <c r="Z165" s="25"/>
      <c r="AA165" s="25"/>
      <c r="AB165" s="25"/>
      <c r="AC165" s="25"/>
      <c r="AD165" s="25"/>
      <c r="AE165" s="25"/>
      <c r="AF165" s="25"/>
      <c r="AG165" s="25"/>
      <c r="AH165" s="25"/>
      <c r="AI165" s="25"/>
    </row>
    <row r="166" spans="10:35" x14ac:dyDescent="0.2">
      <c r="J166" s="25"/>
      <c r="K166" s="25"/>
      <c r="L166" s="25"/>
      <c r="M166" s="25"/>
      <c r="N166" s="25"/>
      <c r="O166" s="25"/>
      <c r="P166" s="25"/>
      <c r="Q166" s="25"/>
      <c r="R166" s="25"/>
      <c r="S166" s="25"/>
      <c r="T166" s="25"/>
      <c r="U166" s="25"/>
      <c r="V166" s="25"/>
      <c r="W166" s="25"/>
      <c r="X166" s="25"/>
      <c r="Y166" s="25"/>
      <c r="Z166" s="25"/>
      <c r="AA166" s="25"/>
      <c r="AB166" s="25"/>
      <c r="AC166" s="25"/>
      <c r="AD166" s="25"/>
      <c r="AE166" s="25"/>
      <c r="AF166" s="25"/>
      <c r="AG166" s="25"/>
      <c r="AH166" s="25"/>
      <c r="AI166" s="25"/>
    </row>
    <row r="167" spans="10:35" x14ac:dyDescent="0.2">
      <c r="J167" s="25"/>
      <c r="K167" s="25"/>
      <c r="L167" s="25"/>
      <c r="M167" s="25"/>
      <c r="N167" s="25"/>
      <c r="O167" s="25"/>
      <c r="P167" s="25"/>
      <c r="Q167" s="25"/>
      <c r="R167" s="25"/>
      <c r="S167" s="25"/>
      <c r="T167" s="25"/>
      <c r="U167" s="25"/>
      <c r="V167" s="25"/>
      <c r="W167" s="25"/>
      <c r="X167" s="25"/>
      <c r="Y167" s="25"/>
      <c r="Z167" s="25"/>
      <c r="AA167" s="25"/>
      <c r="AB167" s="25"/>
      <c r="AC167" s="25"/>
      <c r="AD167" s="25"/>
      <c r="AE167" s="25"/>
      <c r="AF167" s="25"/>
      <c r="AG167" s="25"/>
      <c r="AH167" s="25"/>
      <c r="AI167" s="25"/>
    </row>
    <row r="168" spans="10:35" x14ac:dyDescent="0.2">
      <c r="J168" s="25"/>
      <c r="K168" s="25"/>
      <c r="L168" s="25"/>
      <c r="M168" s="25"/>
      <c r="N168" s="25"/>
      <c r="O168" s="25"/>
      <c r="P168" s="25"/>
      <c r="Q168" s="25"/>
      <c r="R168" s="25"/>
      <c r="S168" s="25"/>
      <c r="T168" s="25"/>
      <c r="U168" s="25"/>
      <c r="V168" s="25"/>
      <c r="W168" s="25"/>
      <c r="X168" s="25"/>
      <c r="Y168" s="25"/>
      <c r="Z168" s="25"/>
      <c r="AA168" s="25"/>
      <c r="AB168" s="25"/>
      <c r="AC168" s="25"/>
      <c r="AD168" s="25"/>
      <c r="AE168" s="25"/>
      <c r="AF168" s="25"/>
      <c r="AG168" s="25"/>
      <c r="AH168" s="25"/>
      <c r="AI168" s="25"/>
    </row>
    <row r="169" spans="10:35" x14ac:dyDescent="0.2">
      <c r="J169" s="25"/>
      <c r="K169" s="25"/>
      <c r="L169" s="25"/>
      <c r="M169" s="25"/>
      <c r="N169" s="25"/>
      <c r="O169" s="25"/>
      <c r="P169" s="25"/>
      <c r="Q169" s="25"/>
      <c r="R169" s="25"/>
      <c r="S169" s="25"/>
      <c r="T169" s="25"/>
      <c r="U169" s="25"/>
      <c r="V169" s="25"/>
      <c r="W169" s="25"/>
      <c r="X169" s="25"/>
      <c r="Y169" s="25"/>
      <c r="Z169" s="25"/>
      <c r="AA169" s="25"/>
      <c r="AB169" s="25"/>
      <c r="AC169" s="25"/>
      <c r="AD169" s="25"/>
      <c r="AE169" s="25"/>
      <c r="AF169" s="25"/>
      <c r="AG169" s="25"/>
      <c r="AH169" s="25"/>
      <c r="AI169" s="25"/>
    </row>
    <row r="170" spans="10:35" x14ac:dyDescent="0.2">
      <c r="J170" s="25"/>
      <c r="K170" s="25"/>
      <c r="L170" s="25"/>
      <c r="M170" s="25"/>
      <c r="N170" s="25"/>
      <c r="O170" s="25"/>
      <c r="P170" s="25"/>
      <c r="Q170" s="25"/>
      <c r="R170" s="25"/>
      <c r="S170" s="25"/>
      <c r="T170" s="25"/>
      <c r="U170" s="25"/>
      <c r="V170" s="25"/>
      <c r="W170" s="25"/>
      <c r="X170" s="25"/>
      <c r="Y170" s="25"/>
      <c r="Z170" s="25"/>
      <c r="AA170" s="25"/>
      <c r="AB170" s="25"/>
      <c r="AC170" s="25"/>
      <c r="AD170" s="25"/>
      <c r="AE170" s="25"/>
      <c r="AF170" s="25"/>
      <c r="AG170" s="25"/>
      <c r="AH170" s="25"/>
      <c r="AI170" s="25"/>
    </row>
    <row r="171" spans="10:35" x14ac:dyDescent="0.2">
      <c r="J171" s="25"/>
      <c r="K171" s="25"/>
      <c r="L171" s="25"/>
      <c r="M171" s="25"/>
      <c r="N171" s="25"/>
      <c r="O171" s="25"/>
      <c r="P171" s="25"/>
      <c r="Q171" s="25"/>
      <c r="R171" s="25"/>
      <c r="S171" s="25"/>
      <c r="T171" s="25"/>
      <c r="U171" s="25"/>
      <c r="V171" s="25"/>
      <c r="W171" s="25"/>
      <c r="X171" s="25"/>
      <c r="Y171" s="25"/>
      <c r="Z171" s="25"/>
      <c r="AA171" s="25"/>
      <c r="AB171" s="25"/>
      <c r="AC171" s="25"/>
      <c r="AD171" s="25"/>
      <c r="AE171" s="25"/>
      <c r="AF171" s="25"/>
      <c r="AG171" s="25"/>
      <c r="AH171" s="25"/>
      <c r="AI171" s="25"/>
    </row>
    <row r="172" spans="10:35" x14ac:dyDescent="0.2">
      <c r="J172" s="25"/>
      <c r="K172" s="25"/>
      <c r="L172" s="25"/>
      <c r="M172" s="25"/>
      <c r="N172" s="25"/>
      <c r="O172" s="25"/>
      <c r="P172" s="25"/>
      <c r="Q172" s="25"/>
      <c r="R172" s="25"/>
      <c r="S172" s="25"/>
      <c r="T172" s="25"/>
      <c r="U172" s="25"/>
      <c r="V172" s="25"/>
      <c r="W172" s="25"/>
      <c r="X172" s="25"/>
      <c r="Y172" s="25"/>
      <c r="Z172" s="25"/>
      <c r="AA172" s="25"/>
      <c r="AB172" s="25"/>
      <c r="AC172" s="25"/>
      <c r="AD172" s="25"/>
      <c r="AE172" s="25"/>
      <c r="AF172" s="25"/>
      <c r="AG172" s="25"/>
      <c r="AH172" s="25"/>
      <c r="AI172" s="25"/>
    </row>
    <row r="173" spans="10:35" x14ac:dyDescent="0.2">
      <c r="J173" s="25"/>
      <c r="K173" s="25"/>
      <c r="L173" s="25"/>
      <c r="M173" s="25"/>
      <c r="N173" s="25"/>
      <c r="O173" s="25"/>
      <c r="P173" s="25"/>
      <c r="Q173" s="25"/>
      <c r="R173" s="25"/>
      <c r="S173" s="25"/>
      <c r="T173" s="25"/>
      <c r="U173" s="25"/>
      <c r="V173" s="25"/>
      <c r="W173" s="25"/>
      <c r="X173" s="25"/>
      <c r="Y173" s="25"/>
      <c r="Z173" s="25"/>
      <c r="AA173" s="25"/>
      <c r="AB173" s="25"/>
      <c r="AC173" s="25"/>
      <c r="AD173" s="25"/>
      <c r="AE173" s="25"/>
      <c r="AF173" s="25"/>
      <c r="AG173" s="25"/>
      <c r="AH173" s="25"/>
      <c r="AI173" s="25"/>
    </row>
    <row r="174" spans="10:35" x14ac:dyDescent="0.2">
      <c r="J174" s="25"/>
      <c r="K174" s="25"/>
      <c r="L174" s="25"/>
      <c r="M174" s="25"/>
      <c r="N174" s="25"/>
      <c r="O174" s="25"/>
      <c r="P174" s="25"/>
      <c r="Q174" s="25"/>
      <c r="R174" s="25"/>
      <c r="S174" s="25"/>
      <c r="T174" s="25"/>
      <c r="U174" s="25"/>
      <c r="V174" s="25"/>
      <c r="W174" s="25"/>
      <c r="X174" s="25"/>
      <c r="Y174" s="25"/>
      <c r="Z174" s="25"/>
      <c r="AA174" s="25"/>
      <c r="AB174" s="25"/>
      <c r="AC174" s="25"/>
      <c r="AD174" s="25"/>
      <c r="AE174" s="25"/>
      <c r="AF174" s="25"/>
      <c r="AG174" s="25"/>
      <c r="AH174" s="25"/>
      <c r="AI174" s="25"/>
    </row>
    <row r="175" spans="10:35" x14ac:dyDescent="0.2">
      <c r="J175" s="25"/>
      <c r="K175" s="25"/>
      <c r="L175" s="25"/>
      <c r="M175" s="25"/>
      <c r="N175" s="25"/>
      <c r="O175" s="25"/>
      <c r="P175" s="25"/>
      <c r="Q175" s="25"/>
      <c r="R175" s="25"/>
      <c r="S175" s="25"/>
      <c r="T175" s="25"/>
      <c r="U175" s="25"/>
      <c r="V175" s="25"/>
      <c r="W175" s="25"/>
      <c r="X175" s="25"/>
      <c r="Y175" s="25"/>
      <c r="Z175" s="25"/>
      <c r="AA175" s="25"/>
      <c r="AB175" s="25"/>
      <c r="AC175" s="25"/>
      <c r="AD175" s="25"/>
      <c r="AE175" s="25"/>
      <c r="AF175" s="25"/>
      <c r="AG175" s="25"/>
      <c r="AH175" s="25"/>
      <c r="AI175" s="25"/>
    </row>
    <row r="176" spans="10:35" x14ac:dyDescent="0.2">
      <c r="J176" s="25"/>
      <c r="K176" s="25"/>
      <c r="L176" s="25"/>
      <c r="M176" s="25"/>
      <c r="N176" s="25"/>
      <c r="O176" s="25"/>
      <c r="P176" s="25"/>
      <c r="Q176" s="25"/>
      <c r="R176" s="25"/>
      <c r="S176" s="25"/>
      <c r="T176" s="25"/>
      <c r="U176" s="25"/>
      <c r="V176" s="25"/>
      <c r="W176" s="25"/>
      <c r="X176" s="25"/>
      <c r="Y176" s="25"/>
      <c r="Z176" s="25"/>
      <c r="AA176" s="25"/>
      <c r="AB176" s="25"/>
      <c r="AC176" s="25"/>
      <c r="AD176" s="25"/>
      <c r="AE176" s="25"/>
      <c r="AF176" s="25"/>
      <c r="AG176" s="25"/>
      <c r="AH176" s="25"/>
      <c r="AI176" s="25"/>
    </row>
    <row r="177" spans="10:35" x14ac:dyDescent="0.2">
      <c r="J177" s="25"/>
      <c r="K177" s="25"/>
      <c r="L177" s="25"/>
      <c r="M177" s="25"/>
      <c r="N177" s="25"/>
      <c r="O177" s="25"/>
      <c r="P177" s="25"/>
      <c r="Q177" s="25"/>
      <c r="R177" s="25"/>
      <c r="S177" s="25"/>
      <c r="T177" s="25"/>
      <c r="U177" s="25"/>
      <c r="V177" s="25"/>
      <c r="W177" s="25"/>
      <c r="X177" s="25"/>
      <c r="Y177" s="25"/>
      <c r="Z177" s="25"/>
      <c r="AA177" s="25"/>
      <c r="AB177" s="25"/>
      <c r="AC177" s="25"/>
      <c r="AD177" s="25"/>
      <c r="AE177" s="25"/>
      <c r="AF177" s="25"/>
      <c r="AG177" s="25"/>
      <c r="AH177" s="25"/>
      <c r="AI177" s="25"/>
    </row>
    <row r="178" spans="10:35" x14ac:dyDescent="0.2">
      <c r="J178" s="25"/>
      <c r="K178" s="25"/>
      <c r="L178" s="25"/>
      <c r="M178" s="25"/>
      <c r="N178" s="25"/>
      <c r="O178" s="25"/>
      <c r="P178" s="25"/>
      <c r="Q178" s="25"/>
      <c r="R178" s="25"/>
      <c r="S178" s="25"/>
      <c r="T178" s="25"/>
      <c r="U178" s="25"/>
      <c r="V178" s="25"/>
      <c r="W178" s="25"/>
      <c r="X178" s="25"/>
      <c r="Y178" s="25"/>
      <c r="Z178" s="25"/>
      <c r="AA178" s="25"/>
      <c r="AB178" s="25"/>
      <c r="AC178" s="25"/>
      <c r="AD178" s="25"/>
      <c r="AE178" s="25"/>
      <c r="AF178" s="25"/>
      <c r="AG178" s="25"/>
      <c r="AH178" s="25"/>
      <c r="AI178" s="25"/>
    </row>
    <row r="179" spans="10:35" x14ac:dyDescent="0.2">
      <c r="J179" s="25"/>
      <c r="K179" s="25"/>
      <c r="L179" s="25"/>
      <c r="M179" s="25"/>
      <c r="N179" s="25"/>
      <c r="O179" s="25"/>
      <c r="P179" s="25"/>
      <c r="Q179" s="25"/>
      <c r="R179" s="25"/>
      <c r="S179" s="25"/>
      <c r="T179" s="25"/>
      <c r="U179" s="25"/>
      <c r="V179" s="25"/>
      <c r="W179" s="25"/>
      <c r="X179" s="25"/>
      <c r="Y179" s="25"/>
      <c r="Z179" s="25"/>
      <c r="AA179" s="25"/>
      <c r="AB179" s="25"/>
      <c r="AC179" s="25"/>
      <c r="AD179" s="25"/>
      <c r="AE179" s="25"/>
      <c r="AF179" s="25"/>
      <c r="AG179" s="25"/>
      <c r="AH179" s="25"/>
      <c r="AI179" s="25"/>
    </row>
    <row r="180" spans="10:35" x14ac:dyDescent="0.2">
      <c r="J180" s="25"/>
      <c r="K180" s="25"/>
      <c r="L180" s="25"/>
      <c r="M180" s="25"/>
      <c r="N180" s="25"/>
      <c r="O180" s="25"/>
      <c r="P180" s="25"/>
      <c r="Q180" s="25"/>
      <c r="R180" s="25"/>
      <c r="S180" s="25"/>
      <c r="T180" s="25"/>
      <c r="U180" s="25"/>
      <c r="V180" s="25"/>
      <c r="W180" s="25"/>
      <c r="X180" s="25"/>
      <c r="Y180" s="25"/>
      <c r="Z180" s="25"/>
      <c r="AA180" s="25"/>
      <c r="AB180" s="25"/>
      <c r="AC180" s="25"/>
      <c r="AD180" s="25"/>
      <c r="AE180" s="25"/>
      <c r="AF180" s="25"/>
      <c r="AG180" s="25"/>
      <c r="AH180" s="25"/>
      <c r="AI180" s="25"/>
    </row>
    <row r="181" spans="10:35" x14ac:dyDescent="0.2">
      <c r="J181" s="25"/>
      <c r="K181" s="25"/>
      <c r="L181" s="25"/>
      <c r="M181" s="25"/>
      <c r="N181" s="25"/>
      <c r="O181" s="25"/>
      <c r="P181" s="25"/>
      <c r="Q181" s="25"/>
      <c r="R181" s="25"/>
      <c r="S181" s="25"/>
      <c r="T181" s="25"/>
      <c r="U181" s="25"/>
      <c r="V181" s="25"/>
      <c r="W181" s="25"/>
      <c r="X181" s="25"/>
      <c r="Y181" s="25"/>
      <c r="Z181" s="25"/>
      <c r="AA181" s="25"/>
      <c r="AB181" s="25"/>
      <c r="AC181" s="25"/>
      <c r="AD181" s="25"/>
      <c r="AE181" s="25"/>
      <c r="AF181" s="25"/>
      <c r="AG181" s="25"/>
      <c r="AH181" s="25"/>
      <c r="AI181" s="25"/>
    </row>
    <row r="182" spans="10:35" x14ac:dyDescent="0.2">
      <c r="J182" s="25"/>
      <c r="K182" s="25"/>
      <c r="L182" s="25"/>
      <c r="M182" s="25"/>
      <c r="N182" s="25"/>
      <c r="O182" s="25"/>
      <c r="P182" s="25"/>
      <c r="Q182" s="25"/>
      <c r="R182" s="25"/>
      <c r="S182" s="25"/>
      <c r="T182" s="25"/>
      <c r="U182" s="25"/>
      <c r="V182" s="25"/>
      <c r="W182" s="25"/>
      <c r="X182" s="25"/>
      <c r="Y182" s="25"/>
      <c r="Z182" s="25"/>
      <c r="AA182" s="25"/>
      <c r="AB182" s="25"/>
      <c r="AC182" s="25"/>
      <c r="AD182" s="25"/>
      <c r="AE182" s="25"/>
      <c r="AF182" s="25"/>
      <c r="AG182" s="25"/>
      <c r="AH182" s="25"/>
      <c r="AI182" s="25"/>
    </row>
    <row r="183" spans="10:35" x14ac:dyDescent="0.2">
      <c r="J183" s="25"/>
      <c r="K183" s="25"/>
      <c r="L183" s="25"/>
      <c r="M183" s="25"/>
      <c r="N183" s="25"/>
      <c r="O183" s="25"/>
      <c r="P183" s="25"/>
      <c r="Q183" s="25"/>
      <c r="R183" s="25"/>
      <c r="S183" s="25"/>
      <c r="T183" s="25"/>
      <c r="U183" s="25"/>
      <c r="V183" s="25"/>
      <c r="W183" s="25"/>
      <c r="X183" s="25"/>
      <c r="Y183" s="25"/>
      <c r="Z183" s="25"/>
      <c r="AA183" s="25"/>
      <c r="AB183" s="25"/>
      <c r="AC183" s="25"/>
      <c r="AD183" s="25"/>
      <c r="AE183" s="25"/>
      <c r="AF183" s="25"/>
      <c r="AG183" s="25"/>
      <c r="AH183" s="25"/>
      <c r="AI183" s="25"/>
    </row>
    <row r="184" spans="10:35" x14ac:dyDescent="0.2">
      <c r="J184" s="25"/>
      <c r="K184" s="25"/>
      <c r="L184" s="25"/>
      <c r="M184" s="25"/>
      <c r="N184" s="25"/>
      <c r="O184" s="25"/>
      <c r="P184" s="25"/>
      <c r="Q184" s="25"/>
      <c r="R184" s="25"/>
      <c r="S184" s="25"/>
      <c r="T184" s="25"/>
      <c r="U184" s="25"/>
      <c r="V184" s="25"/>
      <c r="W184" s="25"/>
      <c r="X184" s="25"/>
      <c r="Y184" s="25"/>
      <c r="Z184" s="25"/>
      <c r="AA184" s="25"/>
      <c r="AB184" s="25"/>
      <c r="AC184" s="25"/>
      <c r="AD184" s="25"/>
      <c r="AE184" s="25"/>
      <c r="AF184" s="25"/>
      <c r="AG184" s="25"/>
      <c r="AH184" s="25"/>
      <c r="AI184" s="25"/>
    </row>
    <row r="185" spans="10:35" x14ac:dyDescent="0.2">
      <c r="J185" s="25"/>
      <c r="K185" s="25"/>
      <c r="L185" s="25"/>
      <c r="M185" s="25"/>
      <c r="N185" s="25"/>
      <c r="O185" s="25"/>
      <c r="P185" s="25"/>
      <c r="Q185" s="25"/>
      <c r="R185" s="25"/>
      <c r="S185" s="25"/>
      <c r="T185" s="25"/>
      <c r="U185" s="25"/>
      <c r="V185" s="25"/>
      <c r="W185" s="25"/>
      <c r="X185" s="25"/>
      <c r="Y185" s="25"/>
      <c r="Z185" s="25"/>
      <c r="AA185" s="25"/>
      <c r="AB185" s="25"/>
      <c r="AC185" s="25"/>
      <c r="AD185" s="25"/>
      <c r="AE185" s="25"/>
      <c r="AF185" s="25"/>
      <c r="AG185" s="25"/>
      <c r="AH185" s="25"/>
      <c r="AI185" s="25"/>
    </row>
    <row r="186" spans="10:35" x14ac:dyDescent="0.2">
      <c r="J186" s="25"/>
      <c r="K186" s="25"/>
      <c r="L186" s="25"/>
      <c r="M186" s="25"/>
      <c r="N186" s="25"/>
      <c r="O186" s="25"/>
      <c r="P186" s="25"/>
      <c r="Q186" s="25"/>
      <c r="R186" s="25"/>
      <c r="S186" s="25"/>
      <c r="T186" s="25"/>
      <c r="U186" s="25"/>
      <c r="V186" s="25"/>
      <c r="W186" s="25"/>
      <c r="X186" s="25"/>
      <c r="Y186" s="25"/>
      <c r="Z186" s="25"/>
      <c r="AA186" s="25"/>
      <c r="AB186" s="25"/>
      <c r="AC186" s="25"/>
      <c r="AD186" s="25"/>
      <c r="AE186" s="25"/>
      <c r="AF186" s="25"/>
      <c r="AG186" s="25"/>
      <c r="AH186" s="25"/>
      <c r="AI186" s="25"/>
    </row>
    <row r="187" spans="10:35" x14ac:dyDescent="0.2">
      <c r="J187" s="25"/>
      <c r="K187" s="25"/>
      <c r="L187" s="25"/>
      <c r="M187" s="25"/>
      <c r="N187" s="25"/>
      <c r="O187" s="25"/>
      <c r="P187" s="25"/>
      <c r="Q187" s="25"/>
      <c r="R187" s="25"/>
      <c r="S187" s="25"/>
      <c r="T187" s="25"/>
      <c r="U187" s="25"/>
      <c r="V187" s="25"/>
      <c r="W187" s="25"/>
      <c r="X187" s="25"/>
      <c r="Y187" s="25"/>
      <c r="Z187" s="25"/>
      <c r="AA187" s="25"/>
      <c r="AB187" s="25"/>
      <c r="AC187" s="25"/>
      <c r="AD187" s="25"/>
      <c r="AE187" s="25"/>
      <c r="AF187" s="25"/>
      <c r="AG187" s="25"/>
      <c r="AH187" s="25"/>
      <c r="AI187" s="25"/>
    </row>
    <row r="188" spans="10:35" x14ac:dyDescent="0.2">
      <c r="J188" s="25"/>
      <c r="K188" s="25"/>
      <c r="L188" s="25"/>
      <c r="M188" s="25"/>
      <c r="N188" s="25"/>
      <c r="O188" s="25"/>
      <c r="P188" s="25"/>
      <c r="Q188" s="25"/>
      <c r="R188" s="25"/>
      <c r="S188" s="25"/>
      <c r="T188" s="25"/>
      <c r="U188" s="25"/>
      <c r="V188" s="25"/>
      <c r="W188" s="25"/>
      <c r="X188" s="25"/>
      <c r="Y188" s="25"/>
      <c r="Z188" s="25"/>
      <c r="AA188" s="25"/>
      <c r="AB188" s="25"/>
      <c r="AC188" s="25"/>
      <c r="AD188" s="25"/>
      <c r="AE188" s="25"/>
      <c r="AF188" s="25"/>
      <c r="AG188" s="25"/>
      <c r="AH188" s="25"/>
      <c r="AI188" s="25"/>
    </row>
    <row r="189" spans="10:35" x14ac:dyDescent="0.2">
      <c r="J189" s="25"/>
      <c r="K189" s="25"/>
      <c r="L189" s="25"/>
      <c r="M189" s="25"/>
      <c r="N189" s="25"/>
      <c r="O189" s="25"/>
      <c r="P189" s="25"/>
      <c r="Q189" s="25"/>
      <c r="R189" s="25"/>
      <c r="S189" s="25"/>
      <c r="T189" s="25"/>
      <c r="U189" s="25"/>
      <c r="V189" s="25"/>
      <c r="W189" s="25"/>
      <c r="X189" s="25"/>
      <c r="Y189" s="25"/>
      <c r="Z189" s="25"/>
      <c r="AA189" s="25"/>
      <c r="AB189" s="25"/>
      <c r="AC189" s="25"/>
      <c r="AD189" s="25"/>
      <c r="AE189" s="25"/>
      <c r="AF189" s="25"/>
      <c r="AG189" s="25"/>
      <c r="AH189" s="25"/>
      <c r="AI189" s="25"/>
    </row>
    <row r="190" spans="10:35" x14ac:dyDescent="0.2">
      <c r="J190" s="25"/>
      <c r="K190" s="25"/>
      <c r="L190" s="25"/>
      <c r="M190" s="25"/>
      <c r="N190" s="25"/>
      <c r="O190" s="25"/>
      <c r="P190" s="25"/>
      <c r="Q190" s="25"/>
      <c r="R190" s="25"/>
      <c r="S190" s="25"/>
      <c r="T190" s="25"/>
      <c r="U190" s="25"/>
      <c r="V190" s="25"/>
      <c r="W190" s="25"/>
      <c r="X190" s="25"/>
      <c r="Y190" s="25"/>
      <c r="Z190" s="25"/>
      <c r="AA190" s="25"/>
      <c r="AB190" s="25"/>
      <c r="AC190" s="25"/>
      <c r="AD190" s="25"/>
      <c r="AE190" s="25"/>
      <c r="AF190" s="25"/>
      <c r="AG190" s="25"/>
      <c r="AH190" s="25"/>
      <c r="AI190" s="25"/>
    </row>
    <row r="191" spans="10:35" x14ac:dyDescent="0.2">
      <c r="J191" s="25"/>
      <c r="K191" s="25"/>
      <c r="L191" s="25"/>
      <c r="M191" s="25"/>
      <c r="N191" s="25"/>
      <c r="O191" s="25"/>
      <c r="P191" s="25"/>
      <c r="Q191" s="25"/>
      <c r="R191" s="25"/>
      <c r="S191" s="25"/>
      <c r="T191" s="25"/>
      <c r="U191" s="25"/>
      <c r="V191" s="25"/>
      <c r="W191" s="25"/>
      <c r="X191" s="25"/>
      <c r="Y191" s="25"/>
      <c r="Z191" s="25"/>
      <c r="AA191" s="25"/>
      <c r="AB191" s="25"/>
      <c r="AC191" s="25"/>
      <c r="AD191" s="25"/>
      <c r="AE191" s="25"/>
      <c r="AF191" s="25"/>
      <c r="AG191" s="25"/>
      <c r="AH191" s="25"/>
      <c r="AI191" s="25"/>
    </row>
    <row r="192" spans="10:35" x14ac:dyDescent="0.2">
      <c r="J192" s="25"/>
      <c r="K192" s="25"/>
      <c r="L192" s="25"/>
      <c r="M192" s="25"/>
      <c r="N192" s="25"/>
      <c r="O192" s="25"/>
      <c r="P192" s="25"/>
      <c r="Q192" s="25"/>
      <c r="R192" s="25"/>
      <c r="S192" s="25"/>
      <c r="T192" s="25"/>
      <c r="U192" s="25"/>
      <c r="V192" s="25"/>
      <c r="W192" s="25"/>
      <c r="X192" s="25"/>
      <c r="Y192" s="25"/>
      <c r="Z192" s="25"/>
      <c r="AA192" s="25"/>
      <c r="AB192" s="25"/>
      <c r="AC192" s="25"/>
      <c r="AD192" s="25"/>
      <c r="AE192" s="25"/>
      <c r="AF192" s="25"/>
      <c r="AG192" s="25"/>
      <c r="AH192" s="25"/>
      <c r="AI192" s="25"/>
    </row>
    <row r="193" spans="10:35" x14ac:dyDescent="0.2">
      <c r="J193" s="25"/>
      <c r="K193" s="25"/>
      <c r="L193" s="25"/>
      <c r="M193" s="25"/>
      <c r="N193" s="25"/>
      <c r="O193" s="25"/>
      <c r="P193" s="25"/>
      <c r="Q193" s="25"/>
      <c r="R193" s="25"/>
      <c r="S193" s="25"/>
      <c r="T193" s="25"/>
      <c r="U193" s="25"/>
      <c r="V193" s="25"/>
      <c r="W193" s="25"/>
      <c r="X193" s="25"/>
      <c r="Y193" s="25"/>
      <c r="Z193" s="25"/>
      <c r="AA193" s="25"/>
      <c r="AB193" s="25"/>
      <c r="AC193" s="25"/>
      <c r="AD193" s="25"/>
      <c r="AE193" s="25"/>
      <c r="AF193" s="25"/>
      <c r="AG193" s="25"/>
      <c r="AH193" s="25"/>
      <c r="AI193" s="25"/>
    </row>
    <row r="194" spans="10:35" x14ac:dyDescent="0.2">
      <c r="J194" s="25"/>
      <c r="K194" s="25"/>
      <c r="L194" s="25"/>
      <c r="M194" s="25"/>
      <c r="N194" s="25"/>
      <c r="O194" s="25"/>
      <c r="P194" s="25"/>
      <c r="Q194" s="25"/>
      <c r="R194" s="25"/>
      <c r="S194" s="25"/>
      <c r="T194" s="25"/>
      <c r="U194" s="25"/>
      <c r="V194" s="25"/>
      <c r="W194" s="25"/>
      <c r="X194" s="25"/>
      <c r="Y194" s="25"/>
      <c r="Z194" s="25"/>
      <c r="AA194" s="25"/>
      <c r="AB194" s="25"/>
      <c r="AC194" s="25"/>
      <c r="AD194" s="25"/>
      <c r="AE194" s="25"/>
      <c r="AF194" s="25"/>
      <c r="AG194" s="25"/>
      <c r="AH194" s="25"/>
      <c r="AI194" s="25"/>
    </row>
    <row r="195" spans="10:35" x14ac:dyDescent="0.2">
      <c r="J195" s="25"/>
      <c r="K195" s="25"/>
      <c r="L195" s="25"/>
      <c r="M195" s="25"/>
      <c r="N195" s="25"/>
      <c r="O195" s="25"/>
      <c r="P195" s="25"/>
      <c r="Q195" s="25"/>
      <c r="R195" s="25"/>
      <c r="S195" s="25"/>
      <c r="T195" s="25"/>
      <c r="U195" s="25"/>
      <c r="V195" s="25"/>
      <c r="W195" s="25"/>
      <c r="X195" s="25"/>
      <c r="Y195" s="25"/>
      <c r="Z195" s="25"/>
      <c r="AA195" s="25"/>
      <c r="AB195" s="25"/>
      <c r="AC195" s="25"/>
      <c r="AD195" s="25"/>
      <c r="AE195" s="25"/>
      <c r="AF195" s="25"/>
      <c r="AG195" s="25"/>
      <c r="AH195" s="25"/>
      <c r="AI195" s="25"/>
    </row>
    <row r="196" spans="10:35" x14ac:dyDescent="0.2">
      <c r="J196" s="25"/>
      <c r="K196" s="25"/>
      <c r="L196" s="25"/>
      <c r="M196" s="25"/>
      <c r="N196" s="25"/>
      <c r="O196" s="25"/>
      <c r="P196" s="25"/>
      <c r="Q196" s="25"/>
      <c r="R196" s="25"/>
      <c r="S196" s="25"/>
      <c r="T196" s="25"/>
      <c r="U196" s="25"/>
      <c r="V196" s="25"/>
      <c r="W196" s="25"/>
      <c r="X196" s="25"/>
      <c r="Y196" s="25"/>
      <c r="Z196" s="25"/>
      <c r="AA196" s="25"/>
      <c r="AB196" s="25"/>
      <c r="AC196" s="25"/>
      <c r="AD196" s="25"/>
      <c r="AE196" s="25"/>
      <c r="AF196" s="25"/>
      <c r="AG196" s="25"/>
      <c r="AH196" s="25"/>
      <c r="AI196" s="25"/>
    </row>
    <row r="197" spans="10:35" x14ac:dyDescent="0.2">
      <c r="J197" s="25"/>
      <c r="K197" s="25"/>
      <c r="L197" s="25"/>
      <c r="M197" s="25"/>
      <c r="N197" s="25"/>
      <c r="O197" s="25"/>
      <c r="P197" s="25"/>
      <c r="Q197" s="25"/>
      <c r="R197" s="25"/>
      <c r="S197" s="25"/>
      <c r="T197" s="25"/>
      <c r="U197" s="25"/>
      <c r="V197" s="25"/>
      <c r="W197" s="25"/>
      <c r="X197" s="25"/>
      <c r="Y197" s="25"/>
      <c r="Z197" s="25"/>
      <c r="AA197" s="25"/>
      <c r="AB197" s="25"/>
      <c r="AC197" s="25"/>
      <c r="AD197" s="25"/>
      <c r="AE197" s="25"/>
      <c r="AF197" s="25"/>
      <c r="AG197" s="25"/>
      <c r="AH197" s="25"/>
      <c r="AI197" s="25"/>
    </row>
    <row r="198" spans="10:35" x14ac:dyDescent="0.2">
      <c r="J198" s="25"/>
      <c r="K198" s="25"/>
      <c r="L198" s="25"/>
      <c r="M198" s="25"/>
      <c r="N198" s="25"/>
      <c r="O198" s="25"/>
      <c r="P198" s="25"/>
      <c r="Q198" s="25"/>
      <c r="R198" s="25"/>
      <c r="S198" s="25"/>
      <c r="T198" s="25"/>
      <c r="U198" s="25"/>
      <c r="V198" s="25"/>
      <c r="W198" s="25"/>
      <c r="X198" s="25"/>
      <c r="Y198" s="25"/>
      <c r="Z198" s="25"/>
      <c r="AA198" s="25"/>
      <c r="AB198" s="25"/>
      <c r="AC198" s="25"/>
      <c r="AD198" s="25"/>
      <c r="AE198" s="25"/>
      <c r="AF198" s="25"/>
      <c r="AG198" s="25"/>
      <c r="AH198" s="25"/>
      <c r="AI198" s="25"/>
    </row>
    <row r="199" spans="10:35" x14ac:dyDescent="0.2">
      <c r="J199" s="25"/>
      <c r="K199" s="25"/>
      <c r="L199" s="25"/>
      <c r="M199" s="25"/>
      <c r="N199" s="25"/>
      <c r="O199" s="25"/>
      <c r="P199" s="25"/>
      <c r="Q199" s="25"/>
      <c r="R199" s="25"/>
      <c r="S199" s="25"/>
      <c r="T199" s="25"/>
      <c r="U199" s="25"/>
      <c r="V199" s="25"/>
      <c r="W199" s="25"/>
      <c r="X199" s="25"/>
      <c r="Y199" s="25"/>
      <c r="Z199" s="25"/>
      <c r="AA199" s="25"/>
      <c r="AB199" s="25"/>
      <c r="AC199" s="25"/>
      <c r="AD199" s="25"/>
      <c r="AE199" s="25"/>
      <c r="AF199" s="25"/>
      <c r="AG199" s="25"/>
      <c r="AH199" s="25"/>
      <c r="AI199" s="25"/>
    </row>
    <row r="200" spans="10:35" x14ac:dyDescent="0.2">
      <c r="J200" s="25"/>
      <c r="K200" s="25"/>
      <c r="L200" s="25"/>
      <c r="M200" s="25"/>
      <c r="N200" s="25"/>
      <c r="O200" s="25"/>
      <c r="P200" s="25"/>
      <c r="Q200" s="25"/>
      <c r="R200" s="25"/>
      <c r="S200" s="25"/>
      <c r="T200" s="25"/>
      <c r="U200" s="25"/>
      <c r="V200" s="25"/>
      <c r="W200" s="25"/>
      <c r="X200" s="25"/>
      <c r="Y200" s="25"/>
      <c r="Z200" s="25"/>
      <c r="AA200" s="25"/>
      <c r="AB200" s="25"/>
      <c r="AC200" s="25"/>
      <c r="AD200" s="25"/>
      <c r="AE200" s="25"/>
      <c r="AF200" s="25"/>
      <c r="AG200" s="25"/>
      <c r="AH200" s="25"/>
      <c r="AI200" s="25"/>
    </row>
    <row r="201" spans="10:35" x14ac:dyDescent="0.2">
      <c r="J201" s="25"/>
      <c r="K201" s="25"/>
      <c r="L201" s="25"/>
      <c r="M201" s="25"/>
      <c r="N201" s="25"/>
      <c r="O201" s="25"/>
      <c r="P201" s="25"/>
      <c r="Q201" s="25"/>
      <c r="R201" s="25"/>
      <c r="S201" s="25"/>
      <c r="T201" s="25"/>
      <c r="U201" s="25"/>
      <c r="V201" s="25"/>
      <c r="W201" s="25"/>
      <c r="X201" s="25"/>
      <c r="Y201" s="25"/>
      <c r="Z201" s="25"/>
      <c r="AA201" s="25"/>
      <c r="AB201" s="25"/>
      <c r="AC201" s="25"/>
      <c r="AD201" s="25"/>
      <c r="AE201" s="25"/>
      <c r="AF201" s="25"/>
      <c r="AG201" s="25"/>
      <c r="AH201" s="25"/>
      <c r="AI201" s="25"/>
    </row>
    <row r="202" spans="10:35" x14ac:dyDescent="0.2">
      <c r="J202" s="25"/>
      <c r="K202" s="25"/>
      <c r="L202" s="25"/>
      <c r="M202" s="25"/>
      <c r="N202" s="25"/>
      <c r="O202" s="25"/>
      <c r="P202" s="25"/>
      <c r="Q202" s="25"/>
      <c r="R202" s="25"/>
      <c r="S202" s="25"/>
      <c r="T202" s="25"/>
      <c r="U202" s="25"/>
      <c r="V202" s="25"/>
      <c r="W202" s="25"/>
      <c r="X202" s="25"/>
      <c r="Y202" s="25"/>
      <c r="Z202" s="25"/>
      <c r="AA202" s="25"/>
      <c r="AB202" s="25"/>
      <c r="AC202" s="25"/>
      <c r="AD202" s="25"/>
      <c r="AE202" s="25"/>
      <c r="AF202" s="25"/>
      <c r="AG202" s="25"/>
      <c r="AH202" s="25"/>
      <c r="AI202" s="25"/>
    </row>
    <row r="203" spans="10:35" x14ac:dyDescent="0.2">
      <c r="J203" s="25"/>
      <c r="K203" s="25"/>
      <c r="L203" s="25"/>
      <c r="M203" s="25"/>
      <c r="N203" s="25"/>
      <c r="O203" s="25"/>
      <c r="P203" s="25"/>
      <c r="Q203" s="25"/>
      <c r="R203" s="25"/>
      <c r="S203" s="25"/>
      <c r="T203" s="25"/>
      <c r="U203" s="25"/>
      <c r="V203" s="25"/>
      <c r="W203" s="25"/>
      <c r="X203" s="25"/>
      <c r="Y203" s="25"/>
      <c r="Z203" s="25"/>
      <c r="AA203" s="25"/>
      <c r="AB203" s="25"/>
      <c r="AC203" s="25"/>
      <c r="AD203" s="25"/>
      <c r="AE203" s="25"/>
      <c r="AF203" s="25"/>
      <c r="AG203" s="25"/>
      <c r="AH203" s="25"/>
      <c r="AI203" s="25"/>
    </row>
    <row r="204" spans="10:35" x14ac:dyDescent="0.2">
      <c r="J204" s="25"/>
      <c r="K204" s="25"/>
      <c r="L204" s="25"/>
      <c r="M204" s="25"/>
      <c r="N204" s="25"/>
      <c r="O204" s="25"/>
      <c r="P204" s="25"/>
      <c r="Q204" s="25"/>
      <c r="R204" s="25"/>
      <c r="S204" s="25"/>
      <c r="T204" s="25"/>
      <c r="U204" s="25"/>
      <c r="V204" s="25"/>
      <c r="W204" s="25"/>
      <c r="X204" s="25"/>
      <c r="Y204" s="25"/>
      <c r="Z204" s="25"/>
      <c r="AA204" s="25"/>
      <c r="AB204" s="25"/>
      <c r="AC204" s="25"/>
      <c r="AD204" s="25"/>
      <c r="AE204" s="25"/>
      <c r="AF204" s="25"/>
      <c r="AG204" s="25"/>
      <c r="AH204" s="25"/>
      <c r="AI204" s="25"/>
    </row>
    <row r="205" spans="10:35" x14ac:dyDescent="0.2">
      <c r="J205" s="25"/>
      <c r="K205" s="25"/>
      <c r="L205" s="25"/>
      <c r="M205" s="25"/>
      <c r="N205" s="25"/>
      <c r="O205" s="25"/>
      <c r="P205" s="25"/>
      <c r="Q205" s="25"/>
      <c r="R205" s="25"/>
      <c r="S205" s="25"/>
      <c r="T205" s="25"/>
      <c r="U205" s="25"/>
      <c r="V205" s="25"/>
      <c r="W205" s="25"/>
      <c r="X205" s="25"/>
      <c r="Y205" s="25"/>
      <c r="Z205" s="25"/>
      <c r="AA205" s="25"/>
      <c r="AB205" s="25"/>
      <c r="AC205" s="25"/>
      <c r="AD205" s="25"/>
      <c r="AE205" s="25"/>
      <c r="AF205" s="25"/>
      <c r="AG205" s="25"/>
      <c r="AH205" s="25"/>
      <c r="AI205" s="25"/>
    </row>
    <row r="206" spans="10:35" x14ac:dyDescent="0.2">
      <c r="J206" s="25"/>
      <c r="K206" s="25"/>
      <c r="L206" s="25"/>
      <c r="M206" s="25"/>
      <c r="N206" s="25"/>
      <c r="O206" s="25"/>
      <c r="P206" s="25"/>
      <c r="Q206" s="25"/>
      <c r="R206" s="25"/>
      <c r="S206" s="25"/>
      <c r="T206" s="25"/>
      <c r="U206" s="25"/>
      <c r="V206" s="25"/>
      <c r="W206" s="25"/>
      <c r="X206" s="25"/>
      <c r="Y206" s="25"/>
      <c r="Z206" s="25"/>
      <c r="AA206" s="25"/>
      <c r="AB206" s="25"/>
      <c r="AC206" s="25"/>
      <c r="AD206" s="25"/>
      <c r="AE206" s="25"/>
      <c r="AF206" s="25"/>
      <c r="AG206" s="25"/>
      <c r="AH206" s="25"/>
      <c r="AI206" s="25"/>
    </row>
    <row r="207" spans="10:35" x14ac:dyDescent="0.2">
      <c r="J207" s="25"/>
      <c r="K207" s="25"/>
      <c r="L207" s="25"/>
      <c r="M207" s="25"/>
      <c r="N207" s="25"/>
      <c r="O207" s="25"/>
      <c r="P207" s="25"/>
      <c r="Q207" s="25"/>
      <c r="R207" s="25"/>
      <c r="S207" s="25"/>
      <c r="T207" s="25"/>
      <c r="U207" s="25"/>
      <c r="V207" s="25"/>
      <c r="W207" s="25"/>
      <c r="X207" s="25"/>
      <c r="Y207" s="25"/>
      <c r="Z207" s="25"/>
      <c r="AA207" s="25"/>
      <c r="AB207" s="25"/>
      <c r="AC207" s="25"/>
      <c r="AD207" s="25"/>
      <c r="AE207" s="25"/>
      <c r="AF207" s="25"/>
      <c r="AG207" s="25"/>
      <c r="AH207" s="25"/>
      <c r="AI207" s="25"/>
    </row>
    <row r="208" spans="10:35" x14ac:dyDescent="0.2">
      <c r="J208" s="25"/>
      <c r="K208" s="25"/>
      <c r="L208" s="25"/>
      <c r="M208" s="25"/>
      <c r="N208" s="25"/>
      <c r="O208" s="25"/>
      <c r="P208" s="25"/>
      <c r="Q208" s="25"/>
      <c r="R208" s="25"/>
      <c r="S208" s="25"/>
      <c r="T208" s="25"/>
      <c r="U208" s="25"/>
      <c r="V208" s="25"/>
      <c r="W208" s="25"/>
      <c r="X208" s="25"/>
      <c r="Y208" s="25"/>
      <c r="Z208" s="25"/>
      <c r="AA208" s="25"/>
      <c r="AB208" s="25"/>
      <c r="AC208" s="25"/>
      <c r="AD208" s="25"/>
      <c r="AE208" s="25"/>
      <c r="AF208" s="25"/>
      <c r="AG208" s="25"/>
      <c r="AH208" s="25"/>
      <c r="AI208" s="25"/>
    </row>
    <row r="209" spans="10:35" x14ac:dyDescent="0.2">
      <c r="J209" s="25"/>
      <c r="K209" s="25"/>
      <c r="L209" s="25"/>
      <c r="M209" s="25"/>
      <c r="N209" s="25"/>
      <c r="O209" s="25"/>
      <c r="P209" s="25"/>
      <c r="Q209" s="25"/>
      <c r="R209" s="25"/>
      <c r="S209" s="25"/>
      <c r="T209" s="25"/>
      <c r="U209" s="25"/>
      <c r="V209" s="25"/>
      <c r="W209" s="25"/>
      <c r="X209" s="25"/>
      <c r="Y209" s="25"/>
      <c r="Z209" s="25"/>
      <c r="AA209" s="25"/>
      <c r="AB209" s="25"/>
      <c r="AC209" s="25"/>
      <c r="AD209" s="25"/>
      <c r="AE209" s="25"/>
      <c r="AF209" s="25"/>
      <c r="AG209" s="25"/>
      <c r="AH209" s="25"/>
      <c r="AI209" s="25"/>
    </row>
    <row r="210" spans="10:35" x14ac:dyDescent="0.2">
      <c r="J210" s="25"/>
      <c r="K210" s="25"/>
      <c r="L210" s="25"/>
      <c r="M210" s="25"/>
      <c r="N210" s="25"/>
      <c r="O210" s="25"/>
      <c r="P210" s="25"/>
      <c r="Q210" s="25"/>
      <c r="R210" s="25"/>
      <c r="S210" s="25"/>
      <c r="T210" s="25"/>
      <c r="U210" s="25"/>
      <c r="V210" s="25"/>
      <c r="W210" s="25"/>
      <c r="X210" s="25"/>
      <c r="Y210" s="25"/>
      <c r="Z210" s="25"/>
      <c r="AA210" s="25"/>
      <c r="AB210" s="25"/>
      <c r="AC210" s="25"/>
      <c r="AD210" s="25"/>
      <c r="AE210" s="25"/>
      <c r="AF210" s="25"/>
      <c r="AG210" s="25"/>
      <c r="AH210" s="25"/>
      <c r="AI210" s="25"/>
    </row>
    <row r="211" spans="10:35" x14ac:dyDescent="0.2">
      <c r="J211" s="25"/>
      <c r="K211" s="25"/>
      <c r="L211" s="25"/>
      <c r="M211" s="25"/>
      <c r="N211" s="25"/>
      <c r="O211" s="25"/>
      <c r="P211" s="25"/>
      <c r="Q211" s="25"/>
      <c r="R211" s="25"/>
      <c r="S211" s="25"/>
      <c r="T211" s="25"/>
      <c r="U211" s="25"/>
      <c r="V211" s="25"/>
      <c r="W211" s="25"/>
      <c r="X211" s="25"/>
      <c r="Y211" s="25"/>
      <c r="Z211" s="25"/>
      <c r="AA211" s="25"/>
      <c r="AB211" s="25"/>
      <c r="AC211" s="25"/>
      <c r="AD211" s="25"/>
      <c r="AE211" s="25"/>
      <c r="AF211" s="25"/>
      <c r="AG211" s="25"/>
      <c r="AH211" s="25"/>
      <c r="AI211" s="25"/>
    </row>
    <row r="212" spans="10:35" x14ac:dyDescent="0.2">
      <c r="J212" s="25"/>
      <c r="K212" s="25"/>
      <c r="L212" s="25"/>
      <c r="M212" s="25"/>
      <c r="N212" s="25"/>
      <c r="O212" s="25"/>
      <c r="P212" s="25"/>
      <c r="Q212" s="25"/>
      <c r="R212" s="25"/>
      <c r="S212" s="25"/>
      <c r="T212" s="25"/>
      <c r="U212" s="25"/>
      <c r="V212" s="25"/>
      <c r="W212" s="25"/>
      <c r="X212" s="25"/>
      <c r="Y212" s="25"/>
      <c r="Z212" s="25"/>
      <c r="AA212" s="25"/>
      <c r="AB212" s="25"/>
      <c r="AC212" s="25"/>
      <c r="AD212" s="25"/>
      <c r="AE212" s="25"/>
      <c r="AF212" s="25"/>
      <c r="AG212" s="25"/>
      <c r="AH212" s="25"/>
      <c r="AI212" s="25"/>
    </row>
    <row r="213" spans="10:35" x14ac:dyDescent="0.2">
      <c r="J213" s="25"/>
      <c r="K213" s="25"/>
      <c r="L213" s="25"/>
      <c r="M213" s="25"/>
      <c r="N213" s="25"/>
      <c r="O213" s="25"/>
      <c r="P213" s="25"/>
      <c r="Q213" s="25"/>
      <c r="R213" s="25"/>
      <c r="S213" s="25"/>
      <c r="T213" s="25"/>
      <c r="U213" s="25"/>
      <c r="V213" s="25"/>
      <c r="W213" s="25"/>
      <c r="X213" s="25"/>
      <c r="Y213" s="25"/>
      <c r="Z213" s="25"/>
      <c r="AA213" s="25"/>
      <c r="AB213" s="25"/>
      <c r="AC213" s="25"/>
      <c r="AD213" s="25"/>
      <c r="AE213" s="25"/>
      <c r="AF213" s="25"/>
      <c r="AG213" s="25"/>
      <c r="AH213" s="25"/>
      <c r="AI213" s="25"/>
    </row>
    <row r="214" spans="10:35" x14ac:dyDescent="0.2">
      <c r="J214" s="25"/>
      <c r="K214" s="25"/>
      <c r="L214" s="25"/>
      <c r="M214" s="25"/>
      <c r="N214" s="25"/>
      <c r="O214" s="25"/>
      <c r="P214" s="25"/>
      <c r="Q214" s="25"/>
      <c r="R214" s="25"/>
      <c r="S214" s="25"/>
      <c r="T214" s="25"/>
      <c r="U214" s="25"/>
      <c r="V214" s="25"/>
      <c r="W214" s="25"/>
      <c r="X214" s="25"/>
      <c r="Y214" s="25"/>
      <c r="Z214" s="25"/>
      <c r="AA214" s="25"/>
      <c r="AB214" s="25"/>
      <c r="AC214" s="25"/>
      <c r="AD214" s="25"/>
      <c r="AE214" s="25"/>
      <c r="AF214" s="25"/>
      <c r="AG214" s="25"/>
      <c r="AH214" s="25"/>
      <c r="AI214" s="25"/>
    </row>
    <row r="215" spans="10:35" x14ac:dyDescent="0.2">
      <c r="J215" s="25"/>
      <c r="K215" s="25"/>
      <c r="L215" s="25"/>
      <c r="M215" s="25"/>
      <c r="N215" s="25"/>
      <c r="O215" s="25"/>
      <c r="P215" s="25"/>
      <c r="Q215" s="25"/>
      <c r="R215" s="25"/>
      <c r="S215" s="25"/>
      <c r="T215" s="25"/>
      <c r="U215" s="25"/>
      <c r="V215" s="25"/>
      <c r="W215" s="25"/>
      <c r="X215" s="25"/>
      <c r="Y215" s="25"/>
      <c r="Z215" s="25"/>
      <c r="AA215" s="25"/>
      <c r="AB215" s="25"/>
      <c r="AC215" s="25"/>
      <c r="AD215" s="25"/>
      <c r="AE215" s="25"/>
      <c r="AF215" s="25"/>
      <c r="AG215" s="25"/>
      <c r="AH215" s="25"/>
      <c r="AI215" s="25"/>
    </row>
    <row r="216" spans="10:35" x14ac:dyDescent="0.2">
      <c r="J216" s="25"/>
      <c r="K216" s="25"/>
      <c r="L216" s="25"/>
      <c r="M216" s="25"/>
      <c r="N216" s="25"/>
      <c r="O216" s="25"/>
      <c r="P216" s="25"/>
      <c r="Q216" s="25"/>
      <c r="R216" s="25"/>
      <c r="S216" s="25"/>
      <c r="T216" s="25"/>
      <c r="U216" s="25"/>
      <c r="V216" s="25"/>
      <c r="W216" s="25"/>
      <c r="X216" s="25"/>
      <c r="Y216" s="25"/>
      <c r="Z216" s="25"/>
      <c r="AA216" s="25"/>
      <c r="AB216" s="25"/>
      <c r="AC216" s="25"/>
      <c r="AD216" s="25"/>
      <c r="AE216" s="25"/>
      <c r="AF216" s="25"/>
      <c r="AG216" s="25"/>
      <c r="AH216" s="25"/>
      <c r="AI216" s="25"/>
    </row>
    <row r="217" spans="10:35" x14ac:dyDescent="0.2">
      <c r="J217" s="25"/>
      <c r="K217" s="25"/>
      <c r="L217" s="25"/>
      <c r="M217" s="25"/>
      <c r="N217" s="25"/>
      <c r="O217" s="25"/>
      <c r="P217" s="25"/>
      <c r="Q217" s="25"/>
      <c r="R217" s="25"/>
      <c r="S217" s="25"/>
      <c r="T217" s="25"/>
      <c r="U217" s="25"/>
      <c r="V217" s="25"/>
      <c r="W217" s="25"/>
      <c r="X217" s="25"/>
      <c r="Y217" s="25"/>
      <c r="Z217" s="25"/>
      <c r="AA217" s="25"/>
      <c r="AB217" s="25"/>
      <c r="AC217" s="25"/>
      <c r="AD217" s="25"/>
      <c r="AE217" s="25"/>
      <c r="AF217" s="25"/>
      <c r="AG217" s="25"/>
      <c r="AH217" s="25"/>
      <c r="AI217" s="25"/>
    </row>
    <row r="218" spans="10:35" x14ac:dyDescent="0.2">
      <c r="J218" s="25"/>
      <c r="K218" s="25"/>
      <c r="L218" s="25"/>
      <c r="M218" s="25"/>
      <c r="N218" s="25"/>
      <c r="O218" s="25"/>
      <c r="P218" s="25"/>
      <c r="Q218" s="25"/>
      <c r="R218" s="25"/>
      <c r="S218" s="25"/>
      <c r="T218" s="25"/>
      <c r="U218" s="25"/>
      <c r="V218" s="25"/>
      <c r="W218" s="25"/>
      <c r="X218" s="25"/>
      <c r="Y218" s="25"/>
      <c r="Z218" s="25"/>
      <c r="AA218" s="25"/>
      <c r="AB218" s="25"/>
      <c r="AC218" s="25"/>
      <c r="AD218" s="25"/>
      <c r="AE218" s="25"/>
      <c r="AF218" s="25"/>
      <c r="AG218" s="25"/>
      <c r="AH218" s="25"/>
      <c r="AI218" s="25"/>
    </row>
    <row r="219" spans="10:35" x14ac:dyDescent="0.2">
      <c r="J219" s="25"/>
      <c r="K219" s="25"/>
      <c r="L219" s="25"/>
      <c r="M219" s="25"/>
      <c r="N219" s="25"/>
      <c r="O219" s="25"/>
      <c r="P219" s="25"/>
      <c r="Q219" s="25"/>
      <c r="R219" s="25"/>
      <c r="S219" s="25"/>
      <c r="T219" s="25"/>
      <c r="U219" s="25"/>
      <c r="V219" s="25"/>
      <c r="W219" s="25"/>
      <c r="X219" s="25"/>
      <c r="Y219" s="25"/>
      <c r="Z219" s="25"/>
      <c r="AA219" s="25"/>
      <c r="AB219" s="25"/>
      <c r="AC219" s="25"/>
      <c r="AD219" s="25"/>
      <c r="AE219" s="25"/>
      <c r="AF219" s="25"/>
      <c r="AG219" s="25"/>
      <c r="AH219" s="25"/>
      <c r="AI219" s="25"/>
    </row>
    <row r="220" spans="10:35" x14ac:dyDescent="0.2">
      <c r="J220" s="25"/>
      <c r="K220" s="25"/>
      <c r="L220" s="25"/>
      <c r="M220" s="25"/>
      <c r="N220" s="25"/>
      <c r="O220" s="25"/>
      <c r="P220" s="25"/>
      <c r="Q220" s="25"/>
      <c r="R220" s="25"/>
      <c r="S220" s="25"/>
      <c r="T220" s="25"/>
      <c r="U220" s="25"/>
      <c r="V220" s="25"/>
      <c r="W220" s="25"/>
      <c r="X220" s="25"/>
      <c r="Y220" s="25"/>
      <c r="Z220" s="25"/>
      <c r="AA220" s="25"/>
      <c r="AB220" s="25"/>
      <c r="AC220" s="25"/>
      <c r="AD220" s="25"/>
      <c r="AE220" s="25"/>
      <c r="AF220" s="25"/>
      <c r="AG220" s="25"/>
      <c r="AH220" s="25"/>
      <c r="AI220" s="25"/>
    </row>
    <row r="221" spans="10:35" x14ac:dyDescent="0.2">
      <c r="J221" s="25"/>
      <c r="K221" s="25"/>
      <c r="L221" s="25"/>
      <c r="M221" s="25"/>
      <c r="N221" s="25"/>
      <c r="O221" s="25"/>
      <c r="P221" s="25"/>
      <c r="Q221" s="25"/>
      <c r="R221" s="25"/>
      <c r="S221" s="25"/>
      <c r="T221" s="25"/>
      <c r="U221" s="25"/>
      <c r="V221" s="25"/>
      <c r="W221" s="25"/>
      <c r="X221" s="25"/>
      <c r="Y221" s="25"/>
      <c r="Z221" s="25"/>
      <c r="AA221" s="25"/>
      <c r="AB221" s="25"/>
      <c r="AC221" s="25"/>
      <c r="AD221" s="25"/>
      <c r="AE221" s="25"/>
      <c r="AF221" s="25"/>
      <c r="AG221" s="25"/>
      <c r="AH221" s="25"/>
      <c r="AI221" s="25"/>
    </row>
    <row r="222" spans="10:35" x14ac:dyDescent="0.2">
      <c r="J222" s="25"/>
      <c r="K222" s="25"/>
      <c r="L222" s="25"/>
      <c r="M222" s="25"/>
      <c r="N222" s="25"/>
      <c r="O222" s="25"/>
      <c r="P222" s="25"/>
      <c r="Q222" s="25"/>
      <c r="R222" s="25"/>
      <c r="S222" s="25"/>
      <c r="T222" s="25"/>
      <c r="U222" s="25"/>
      <c r="V222" s="25"/>
      <c r="W222" s="25"/>
      <c r="X222" s="25"/>
      <c r="Y222" s="25"/>
      <c r="Z222" s="25"/>
      <c r="AA222" s="25"/>
      <c r="AB222" s="25"/>
      <c r="AC222" s="25"/>
      <c r="AD222" s="25"/>
      <c r="AE222" s="25"/>
      <c r="AF222" s="25"/>
      <c r="AG222" s="25"/>
      <c r="AH222" s="25"/>
      <c r="AI222" s="25"/>
    </row>
    <row r="223" spans="10:35" x14ac:dyDescent="0.2">
      <c r="J223" s="25"/>
      <c r="K223" s="25"/>
      <c r="L223" s="25"/>
      <c r="M223" s="25"/>
      <c r="N223" s="25"/>
      <c r="O223" s="25"/>
      <c r="P223" s="25"/>
      <c r="Q223" s="25"/>
      <c r="R223" s="25"/>
      <c r="S223" s="25"/>
      <c r="T223" s="25"/>
      <c r="U223" s="25"/>
      <c r="V223" s="25"/>
      <c r="W223" s="25"/>
      <c r="X223" s="25"/>
      <c r="Y223" s="25"/>
      <c r="Z223" s="25"/>
      <c r="AA223" s="25"/>
      <c r="AB223" s="25"/>
      <c r="AC223" s="25"/>
      <c r="AD223" s="25"/>
      <c r="AE223" s="25"/>
      <c r="AF223" s="25"/>
      <c r="AG223" s="25"/>
      <c r="AH223" s="25"/>
      <c r="AI223" s="25"/>
    </row>
    <row r="224" spans="10:35" x14ac:dyDescent="0.2">
      <c r="J224" s="25"/>
      <c r="K224" s="25"/>
      <c r="L224" s="25"/>
      <c r="M224" s="25"/>
      <c r="N224" s="25"/>
      <c r="O224" s="25"/>
      <c r="P224" s="25"/>
      <c r="Q224" s="25"/>
      <c r="R224" s="25"/>
      <c r="S224" s="25"/>
      <c r="T224" s="25"/>
      <c r="U224" s="25"/>
      <c r="V224" s="25"/>
      <c r="W224" s="25"/>
      <c r="X224" s="25"/>
      <c r="Y224" s="25"/>
      <c r="Z224" s="25"/>
      <c r="AA224" s="25"/>
      <c r="AB224" s="25"/>
      <c r="AC224" s="25"/>
      <c r="AD224" s="25"/>
      <c r="AE224" s="25"/>
      <c r="AF224" s="25"/>
      <c r="AG224" s="25"/>
      <c r="AH224" s="25"/>
      <c r="AI224" s="25"/>
    </row>
    <row r="225" spans="10:35" x14ac:dyDescent="0.2">
      <c r="J225" s="25"/>
      <c r="K225" s="25"/>
      <c r="L225" s="25"/>
      <c r="M225" s="25"/>
      <c r="N225" s="25"/>
      <c r="O225" s="25"/>
      <c r="P225" s="25"/>
      <c r="Q225" s="25"/>
      <c r="R225" s="25"/>
      <c r="S225" s="25"/>
      <c r="T225" s="25"/>
      <c r="U225" s="25"/>
      <c r="V225" s="25"/>
      <c r="W225" s="25"/>
      <c r="X225" s="25"/>
      <c r="Y225" s="25"/>
      <c r="Z225" s="25"/>
      <c r="AA225" s="25"/>
      <c r="AB225" s="25"/>
      <c r="AC225" s="25"/>
      <c r="AD225" s="25"/>
      <c r="AE225" s="25"/>
      <c r="AF225" s="25"/>
      <c r="AG225" s="25"/>
      <c r="AH225" s="25"/>
      <c r="AI225" s="25"/>
    </row>
    <row r="226" spans="10:35" x14ac:dyDescent="0.2">
      <c r="J226" s="25"/>
      <c r="K226" s="25"/>
      <c r="L226" s="25"/>
      <c r="M226" s="25"/>
      <c r="N226" s="25"/>
      <c r="O226" s="25"/>
      <c r="P226" s="25"/>
      <c r="Q226" s="25"/>
      <c r="R226" s="25"/>
      <c r="S226" s="25"/>
      <c r="T226" s="25"/>
      <c r="U226" s="25"/>
      <c r="V226" s="25"/>
      <c r="W226" s="25"/>
      <c r="X226" s="25"/>
      <c r="Y226" s="25"/>
      <c r="Z226" s="25"/>
      <c r="AA226" s="25"/>
      <c r="AB226" s="25"/>
      <c r="AC226" s="25"/>
      <c r="AD226" s="25"/>
      <c r="AE226" s="25"/>
      <c r="AF226" s="25"/>
      <c r="AG226" s="25"/>
      <c r="AH226" s="25"/>
      <c r="AI226" s="25"/>
    </row>
    <row r="227" spans="10:35" x14ac:dyDescent="0.2">
      <c r="J227" s="25"/>
      <c r="K227" s="25"/>
      <c r="L227" s="25"/>
      <c r="M227" s="25"/>
      <c r="N227" s="25"/>
      <c r="O227" s="25"/>
      <c r="P227" s="25"/>
      <c r="Q227" s="25"/>
      <c r="R227" s="25"/>
      <c r="S227" s="25"/>
      <c r="T227" s="25"/>
      <c r="U227" s="25"/>
      <c r="V227" s="25"/>
      <c r="W227" s="25"/>
      <c r="X227" s="25"/>
      <c r="Y227" s="25"/>
      <c r="Z227" s="25"/>
      <c r="AA227" s="25"/>
      <c r="AB227" s="25"/>
      <c r="AC227" s="25"/>
      <c r="AD227" s="25"/>
      <c r="AE227" s="25"/>
      <c r="AF227" s="25"/>
      <c r="AG227" s="25"/>
      <c r="AH227" s="25"/>
      <c r="AI227" s="25"/>
    </row>
    <row r="228" spans="10:35" x14ac:dyDescent="0.2">
      <c r="J228" s="25"/>
      <c r="K228" s="25"/>
      <c r="L228" s="25"/>
      <c r="M228" s="25"/>
      <c r="N228" s="25"/>
      <c r="O228" s="25"/>
      <c r="P228" s="25"/>
      <c r="Q228" s="25"/>
      <c r="R228" s="25"/>
      <c r="S228" s="25"/>
      <c r="T228" s="25"/>
      <c r="U228" s="25"/>
      <c r="V228" s="25"/>
      <c r="W228" s="25"/>
      <c r="X228" s="25"/>
      <c r="Y228" s="25"/>
      <c r="Z228" s="25"/>
      <c r="AA228" s="25"/>
      <c r="AB228" s="25"/>
      <c r="AC228" s="25"/>
      <c r="AD228" s="25"/>
      <c r="AE228" s="25"/>
      <c r="AF228" s="25"/>
      <c r="AG228" s="25"/>
      <c r="AH228" s="25"/>
      <c r="AI228" s="25"/>
    </row>
    <row r="229" spans="10:35" x14ac:dyDescent="0.2">
      <c r="J229" s="25"/>
      <c r="K229" s="25"/>
      <c r="L229" s="25"/>
      <c r="M229" s="25"/>
      <c r="N229" s="25"/>
      <c r="O229" s="25"/>
      <c r="P229" s="25"/>
      <c r="Q229" s="25"/>
      <c r="R229" s="25"/>
      <c r="S229" s="25"/>
      <c r="T229" s="25"/>
      <c r="U229" s="25"/>
      <c r="V229" s="25"/>
      <c r="W229" s="25"/>
      <c r="X229" s="25"/>
      <c r="Y229" s="25"/>
      <c r="Z229" s="25"/>
      <c r="AA229" s="25"/>
      <c r="AB229" s="25"/>
      <c r="AC229" s="25"/>
      <c r="AD229" s="25"/>
      <c r="AE229" s="25"/>
      <c r="AF229" s="25"/>
      <c r="AG229" s="25"/>
      <c r="AH229" s="25"/>
      <c r="AI229" s="25"/>
    </row>
    <row r="230" spans="10:35" x14ac:dyDescent="0.2">
      <c r="J230" s="25"/>
      <c r="K230" s="25"/>
      <c r="L230" s="25"/>
      <c r="M230" s="25"/>
      <c r="N230" s="25"/>
      <c r="O230" s="25"/>
      <c r="P230" s="25"/>
      <c r="Q230" s="25"/>
      <c r="R230" s="25"/>
      <c r="S230" s="25"/>
      <c r="T230" s="25"/>
      <c r="U230" s="25"/>
      <c r="V230" s="25"/>
      <c r="W230" s="25"/>
      <c r="X230" s="25"/>
      <c r="Y230" s="25"/>
      <c r="Z230" s="25"/>
      <c r="AA230" s="25"/>
      <c r="AB230" s="25"/>
      <c r="AC230" s="25"/>
      <c r="AD230" s="25"/>
      <c r="AE230" s="25"/>
      <c r="AF230" s="25"/>
      <c r="AG230" s="25"/>
      <c r="AH230" s="25"/>
      <c r="AI230" s="25"/>
    </row>
    <row r="231" spans="10:35" x14ac:dyDescent="0.2">
      <c r="J231" s="25"/>
      <c r="K231" s="25"/>
      <c r="L231" s="25"/>
      <c r="M231" s="25"/>
      <c r="N231" s="25"/>
      <c r="O231" s="25"/>
      <c r="P231" s="25"/>
      <c r="Q231" s="25"/>
      <c r="R231" s="25"/>
      <c r="S231" s="25"/>
      <c r="T231" s="25"/>
      <c r="U231" s="25"/>
      <c r="V231" s="25"/>
      <c r="W231" s="25"/>
      <c r="X231" s="25"/>
      <c r="Y231" s="25"/>
      <c r="Z231" s="25"/>
      <c r="AA231" s="25"/>
      <c r="AB231" s="25"/>
      <c r="AC231" s="25"/>
      <c r="AD231" s="25"/>
      <c r="AE231" s="25"/>
      <c r="AF231" s="25"/>
      <c r="AG231" s="25"/>
      <c r="AH231" s="25"/>
      <c r="AI231" s="25"/>
    </row>
    <row r="232" spans="10:35" x14ac:dyDescent="0.2">
      <c r="J232" s="25"/>
      <c r="K232" s="25"/>
      <c r="L232" s="25"/>
      <c r="M232" s="25"/>
      <c r="N232" s="25"/>
      <c r="O232" s="25"/>
      <c r="P232" s="25"/>
      <c r="Q232" s="25"/>
      <c r="R232" s="25"/>
      <c r="S232" s="25"/>
      <c r="T232" s="25"/>
      <c r="U232" s="25"/>
      <c r="V232" s="25"/>
      <c r="W232" s="25"/>
      <c r="X232" s="25"/>
      <c r="Y232" s="25"/>
      <c r="Z232" s="25"/>
      <c r="AA232" s="25"/>
      <c r="AB232" s="25"/>
      <c r="AC232" s="25"/>
      <c r="AD232" s="25"/>
      <c r="AE232" s="25"/>
      <c r="AF232" s="25"/>
      <c r="AG232" s="25"/>
      <c r="AH232" s="25"/>
      <c r="AI232" s="25"/>
    </row>
    <row r="233" spans="10:35" x14ac:dyDescent="0.2">
      <c r="J233" s="25"/>
      <c r="K233" s="25"/>
      <c r="L233" s="25"/>
      <c r="M233" s="25"/>
      <c r="N233" s="25"/>
      <c r="O233" s="25"/>
      <c r="P233" s="25"/>
      <c r="Q233" s="25"/>
      <c r="R233" s="25"/>
      <c r="S233" s="25"/>
      <c r="T233" s="25"/>
      <c r="U233" s="25"/>
      <c r="V233" s="25"/>
      <c r="W233" s="25"/>
      <c r="X233" s="25"/>
      <c r="Y233" s="25"/>
      <c r="Z233" s="25"/>
      <c r="AA233" s="25"/>
      <c r="AB233" s="25"/>
      <c r="AC233" s="25"/>
      <c r="AD233" s="25"/>
      <c r="AE233" s="25"/>
      <c r="AF233" s="25"/>
      <c r="AG233" s="25"/>
      <c r="AH233" s="25"/>
      <c r="AI233" s="25"/>
    </row>
    <row r="234" spans="10:35" x14ac:dyDescent="0.2">
      <c r="J234" s="25"/>
      <c r="K234" s="25"/>
      <c r="L234" s="25"/>
      <c r="M234" s="25"/>
      <c r="N234" s="25"/>
      <c r="O234" s="25"/>
      <c r="P234" s="25"/>
      <c r="Q234" s="25"/>
      <c r="R234" s="25"/>
      <c r="S234" s="25"/>
      <c r="T234" s="25"/>
      <c r="U234" s="25"/>
      <c r="V234" s="25"/>
      <c r="W234" s="25"/>
      <c r="X234" s="25"/>
      <c r="Y234" s="25"/>
      <c r="Z234" s="25"/>
      <c r="AA234" s="25"/>
      <c r="AB234" s="25"/>
      <c r="AC234" s="25"/>
      <c r="AD234" s="25"/>
      <c r="AE234" s="25"/>
      <c r="AF234" s="25"/>
      <c r="AG234" s="25"/>
      <c r="AH234" s="25"/>
      <c r="AI234" s="25"/>
    </row>
    <row r="235" spans="10:35" x14ac:dyDescent="0.2">
      <c r="J235" s="25"/>
      <c r="K235" s="25"/>
      <c r="L235" s="25"/>
      <c r="M235" s="25"/>
      <c r="N235" s="25"/>
      <c r="O235" s="25"/>
      <c r="P235" s="25"/>
      <c r="Q235" s="25"/>
      <c r="R235" s="25"/>
      <c r="S235" s="25"/>
      <c r="T235" s="25"/>
      <c r="U235" s="25"/>
      <c r="V235" s="25"/>
      <c r="W235" s="25"/>
      <c r="X235" s="25"/>
      <c r="Y235" s="25"/>
      <c r="Z235" s="25"/>
      <c r="AA235" s="25"/>
      <c r="AB235" s="25"/>
      <c r="AC235" s="25"/>
      <c r="AD235" s="25"/>
      <c r="AE235" s="25"/>
      <c r="AF235" s="25"/>
      <c r="AG235" s="25"/>
      <c r="AH235" s="25"/>
      <c r="AI235" s="25"/>
    </row>
    <row r="236" spans="10:35" x14ac:dyDescent="0.2">
      <c r="J236" s="25"/>
      <c r="K236" s="25"/>
      <c r="L236" s="25"/>
      <c r="M236" s="25"/>
      <c r="N236" s="25"/>
      <c r="O236" s="25"/>
      <c r="P236" s="25"/>
      <c r="Q236" s="25"/>
      <c r="R236" s="25"/>
      <c r="S236" s="25"/>
      <c r="T236" s="25"/>
      <c r="U236" s="25"/>
      <c r="V236" s="25"/>
      <c r="W236" s="25"/>
      <c r="X236" s="25"/>
      <c r="Y236" s="25"/>
      <c r="Z236" s="25"/>
      <c r="AA236" s="25"/>
      <c r="AB236" s="25"/>
      <c r="AC236" s="25"/>
      <c r="AD236" s="25"/>
      <c r="AE236" s="25"/>
      <c r="AF236" s="25"/>
      <c r="AG236" s="25"/>
      <c r="AH236" s="25"/>
      <c r="AI236" s="25"/>
    </row>
    <row r="237" spans="10:35" x14ac:dyDescent="0.2">
      <c r="J237" s="25"/>
      <c r="K237" s="25"/>
      <c r="L237" s="25"/>
      <c r="M237" s="25"/>
      <c r="N237" s="25"/>
      <c r="O237" s="25"/>
      <c r="P237" s="25"/>
      <c r="Q237" s="25"/>
      <c r="R237" s="25"/>
      <c r="S237" s="25"/>
      <c r="T237" s="25"/>
      <c r="U237" s="25"/>
      <c r="V237" s="25"/>
      <c r="W237" s="25"/>
      <c r="X237" s="25"/>
      <c r="Y237" s="25"/>
      <c r="Z237" s="25"/>
      <c r="AA237" s="25"/>
      <c r="AB237" s="25"/>
      <c r="AC237" s="25"/>
      <c r="AD237" s="25"/>
      <c r="AE237" s="25"/>
      <c r="AF237" s="25"/>
      <c r="AG237" s="25"/>
      <c r="AH237" s="25"/>
      <c r="AI237" s="25"/>
    </row>
    <row r="238" spans="10:35" x14ac:dyDescent="0.2">
      <c r="J238" s="25"/>
      <c r="K238" s="25"/>
      <c r="L238" s="25"/>
      <c r="M238" s="25"/>
      <c r="N238" s="25"/>
      <c r="O238" s="25"/>
      <c r="P238" s="25"/>
      <c r="Q238" s="25"/>
      <c r="R238" s="25"/>
      <c r="S238" s="25"/>
      <c r="T238" s="25"/>
      <c r="U238" s="25"/>
      <c r="V238" s="25"/>
      <c r="W238" s="25"/>
      <c r="X238" s="25"/>
      <c r="Y238" s="25"/>
      <c r="Z238" s="25"/>
      <c r="AA238" s="25"/>
      <c r="AB238" s="25"/>
      <c r="AC238" s="25"/>
      <c r="AD238" s="25"/>
      <c r="AE238" s="25"/>
      <c r="AF238" s="25"/>
      <c r="AG238" s="25"/>
      <c r="AH238" s="25"/>
      <c r="AI238" s="25"/>
    </row>
    <row r="239" spans="10:35" x14ac:dyDescent="0.2">
      <c r="J239" s="25"/>
      <c r="K239" s="25"/>
      <c r="L239" s="25"/>
      <c r="M239" s="25"/>
      <c r="N239" s="25"/>
      <c r="O239" s="25"/>
      <c r="P239" s="25"/>
      <c r="Q239" s="25"/>
      <c r="R239" s="25"/>
      <c r="S239" s="25"/>
      <c r="T239" s="25"/>
      <c r="U239" s="25"/>
      <c r="V239" s="25"/>
      <c r="W239" s="25"/>
      <c r="X239" s="25"/>
      <c r="Y239" s="25"/>
      <c r="Z239" s="25"/>
      <c r="AA239" s="25"/>
      <c r="AB239" s="25"/>
      <c r="AC239" s="25"/>
      <c r="AD239" s="25"/>
      <c r="AE239" s="25"/>
      <c r="AF239" s="25"/>
      <c r="AG239" s="25"/>
      <c r="AH239" s="25"/>
      <c r="AI239" s="25"/>
    </row>
    <row r="240" spans="10:35" x14ac:dyDescent="0.2">
      <c r="J240" s="25"/>
      <c r="K240" s="25"/>
      <c r="L240" s="25"/>
      <c r="M240" s="25"/>
      <c r="N240" s="25"/>
      <c r="O240" s="25"/>
      <c r="P240" s="25"/>
      <c r="Q240" s="25"/>
      <c r="R240" s="25"/>
      <c r="S240" s="25"/>
      <c r="T240" s="25"/>
      <c r="U240" s="25"/>
      <c r="V240" s="25"/>
      <c r="W240" s="25"/>
      <c r="X240" s="25"/>
      <c r="Y240" s="25"/>
      <c r="Z240" s="25"/>
      <c r="AA240" s="25"/>
      <c r="AB240" s="25"/>
      <c r="AC240" s="25"/>
      <c r="AD240" s="25"/>
      <c r="AE240" s="25"/>
      <c r="AF240" s="25"/>
      <c r="AG240" s="25"/>
      <c r="AH240" s="25"/>
      <c r="AI240" s="25"/>
    </row>
    <row r="241" spans="10:35" x14ac:dyDescent="0.2">
      <c r="J241" s="25"/>
      <c r="K241" s="25"/>
      <c r="L241" s="25"/>
      <c r="M241" s="25"/>
      <c r="N241" s="25"/>
      <c r="O241" s="25"/>
      <c r="P241" s="25"/>
      <c r="Q241" s="25"/>
      <c r="R241" s="25"/>
      <c r="S241" s="25"/>
      <c r="T241" s="25"/>
      <c r="U241" s="25"/>
      <c r="V241" s="25"/>
      <c r="W241" s="25"/>
      <c r="X241" s="25"/>
      <c r="Y241" s="25"/>
      <c r="Z241" s="25"/>
      <c r="AA241" s="25"/>
      <c r="AB241" s="25"/>
      <c r="AC241" s="25"/>
      <c r="AD241" s="25"/>
      <c r="AE241" s="25"/>
      <c r="AF241" s="25"/>
      <c r="AG241" s="25"/>
      <c r="AH241" s="25"/>
      <c r="AI241" s="25"/>
    </row>
    <row r="242" spans="10:35" x14ac:dyDescent="0.2">
      <c r="J242" s="25"/>
      <c r="K242" s="25"/>
      <c r="L242" s="25"/>
      <c r="M242" s="25"/>
      <c r="N242" s="25"/>
      <c r="O242" s="25"/>
      <c r="P242" s="25"/>
      <c r="Q242" s="25"/>
      <c r="R242" s="25"/>
      <c r="S242" s="25"/>
      <c r="T242" s="25"/>
      <c r="U242" s="25"/>
      <c r="V242" s="25"/>
      <c r="W242" s="25"/>
      <c r="X242" s="25"/>
      <c r="Y242" s="25"/>
      <c r="Z242" s="25"/>
      <c r="AA242" s="25"/>
      <c r="AB242" s="25"/>
      <c r="AC242" s="25"/>
      <c r="AD242" s="25"/>
      <c r="AE242" s="25"/>
      <c r="AF242" s="25"/>
      <c r="AG242" s="25"/>
      <c r="AH242" s="25"/>
      <c r="AI242" s="25"/>
    </row>
    <row r="243" spans="10:35" x14ac:dyDescent="0.2">
      <c r="J243" s="25"/>
      <c r="K243" s="25"/>
      <c r="L243" s="25"/>
      <c r="M243" s="25"/>
      <c r="N243" s="25"/>
      <c r="O243" s="25"/>
      <c r="P243" s="25"/>
      <c r="Q243" s="25"/>
      <c r="R243" s="25"/>
      <c r="S243" s="25"/>
      <c r="T243" s="25"/>
      <c r="U243" s="25"/>
      <c r="V243" s="25"/>
      <c r="W243" s="25"/>
      <c r="X243" s="25"/>
      <c r="Y243" s="25"/>
      <c r="Z243" s="25"/>
      <c r="AA243" s="25"/>
      <c r="AB243" s="25"/>
      <c r="AC243" s="25"/>
      <c r="AD243" s="25"/>
      <c r="AE243" s="25"/>
      <c r="AF243" s="25"/>
      <c r="AG243" s="25"/>
      <c r="AH243" s="25"/>
      <c r="AI243" s="25"/>
    </row>
    <row r="244" spans="10:35" x14ac:dyDescent="0.2">
      <c r="J244" s="25"/>
      <c r="K244" s="25"/>
      <c r="L244" s="25"/>
      <c r="M244" s="25"/>
      <c r="N244" s="25"/>
      <c r="O244" s="25"/>
      <c r="P244" s="25"/>
      <c r="Q244" s="25"/>
      <c r="R244" s="25"/>
      <c r="S244" s="25"/>
      <c r="T244" s="25"/>
      <c r="U244" s="25"/>
      <c r="V244" s="25"/>
      <c r="W244" s="25"/>
      <c r="X244" s="25"/>
      <c r="Y244" s="25"/>
      <c r="Z244" s="25"/>
      <c r="AA244" s="25"/>
      <c r="AB244" s="25"/>
      <c r="AC244" s="25"/>
      <c r="AD244" s="25"/>
      <c r="AE244" s="25"/>
      <c r="AF244" s="25"/>
      <c r="AG244" s="25"/>
      <c r="AH244" s="25"/>
      <c r="AI244" s="25"/>
    </row>
    <row r="245" spans="10:35" x14ac:dyDescent="0.2">
      <c r="J245" s="25"/>
      <c r="K245" s="25"/>
      <c r="L245" s="25"/>
      <c r="M245" s="25"/>
      <c r="N245" s="25"/>
      <c r="O245" s="25"/>
      <c r="P245" s="25"/>
      <c r="Q245" s="25"/>
      <c r="R245" s="25"/>
      <c r="S245" s="25"/>
      <c r="T245" s="25"/>
      <c r="U245" s="25"/>
      <c r="V245" s="25"/>
      <c r="W245" s="25"/>
      <c r="X245" s="25"/>
      <c r="Y245" s="25"/>
      <c r="Z245" s="25"/>
      <c r="AA245" s="25"/>
      <c r="AB245" s="25"/>
      <c r="AC245" s="25"/>
      <c r="AD245" s="25"/>
      <c r="AE245" s="25"/>
      <c r="AF245" s="25"/>
      <c r="AG245" s="25"/>
      <c r="AH245" s="25"/>
      <c r="AI245" s="25"/>
    </row>
    <row r="246" spans="10:35" x14ac:dyDescent="0.2">
      <c r="J246" s="25"/>
      <c r="K246" s="25"/>
      <c r="L246" s="25"/>
      <c r="M246" s="25"/>
      <c r="N246" s="25"/>
      <c r="O246" s="25"/>
      <c r="P246" s="25"/>
      <c r="Q246" s="25"/>
      <c r="R246" s="25"/>
      <c r="S246" s="25"/>
      <c r="T246" s="25"/>
      <c r="U246" s="25"/>
      <c r="V246" s="25"/>
      <c r="W246" s="25"/>
      <c r="X246" s="25"/>
      <c r="Y246" s="25"/>
      <c r="Z246" s="25"/>
      <c r="AA246" s="25"/>
      <c r="AB246" s="25"/>
      <c r="AC246" s="25"/>
      <c r="AD246" s="25"/>
      <c r="AE246" s="25"/>
      <c r="AF246" s="25"/>
      <c r="AG246" s="25"/>
      <c r="AH246" s="25"/>
      <c r="AI246" s="25"/>
    </row>
    <row r="247" spans="10:35" x14ac:dyDescent="0.2">
      <c r="J247" s="25"/>
      <c r="K247" s="25"/>
      <c r="L247" s="25"/>
      <c r="M247" s="25"/>
      <c r="N247" s="25"/>
      <c r="O247" s="25"/>
      <c r="P247" s="25"/>
      <c r="Q247" s="25"/>
      <c r="R247" s="25"/>
      <c r="S247" s="25"/>
      <c r="T247" s="25"/>
      <c r="U247" s="25"/>
      <c r="V247" s="25"/>
      <c r="W247" s="25"/>
      <c r="X247" s="25"/>
      <c r="Y247" s="25"/>
      <c r="Z247" s="25"/>
      <c r="AA247" s="25"/>
      <c r="AB247" s="25"/>
      <c r="AC247" s="25"/>
      <c r="AD247" s="25"/>
      <c r="AE247" s="25"/>
      <c r="AF247" s="25"/>
      <c r="AG247" s="25"/>
      <c r="AH247" s="25"/>
      <c r="AI247" s="25"/>
    </row>
    <row r="248" spans="10:35" x14ac:dyDescent="0.2">
      <c r="J248" s="25"/>
      <c r="K248" s="25"/>
      <c r="L248" s="25"/>
      <c r="M248" s="25"/>
      <c r="N248" s="25"/>
      <c r="O248" s="25"/>
      <c r="P248" s="25"/>
      <c r="Q248" s="25"/>
      <c r="R248" s="25"/>
      <c r="S248" s="25"/>
      <c r="T248" s="25"/>
      <c r="U248" s="25"/>
      <c r="V248" s="25"/>
      <c r="W248" s="25"/>
      <c r="X248" s="25"/>
      <c r="Y248" s="25"/>
      <c r="Z248" s="25"/>
      <c r="AA248" s="25"/>
      <c r="AB248" s="25"/>
      <c r="AC248" s="25"/>
      <c r="AD248" s="25"/>
      <c r="AE248" s="25"/>
      <c r="AF248" s="25"/>
      <c r="AG248" s="25"/>
      <c r="AH248" s="25"/>
      <c r="AI248" s="25"/>
    </row>
    <row r="249" spans="10:35" x14ac:dyDescent="0.2">
      <c r="J249" s="25"/>
      <c r="K249" s="25"/>
      <c r="L249" s="25"/>
      <c r="M249" s="25"/>
      <c r="N249" s="25"/>
      <c r="O249" s="25"/>
      <c r="P249" s="25"/>
      <c r="Q249" s="25"/>
      <c r="R249" s="25"/>
      <c r="S249" s="25"/>
      <c r="T249" s="25"/>
      <c r="U249" s="25"/>
      <c r="V249" s="25"/>
      <c r="W249" s="25"/>
      <c r="X249" s="25"/>
      <c r="Y249" s="25"/>
      <c r="Z249" s="25"/>
      <c r="AA249" s="25"/>
      <c r="AB249" s="25"/>
      <c r="AC249" s="25"/>
      <c r="AD249" s="25"/>
      <c r="AE249" s="25"/>
      <c r="AF249" s="25"/>
      <c r="AG249" s="25"/>
      <c r="AH249" s="25"/>
      <c r="AI249" s="25"/>
    </row>
    <row r="250" spans="10:35" x14ac:dyDescent="0.2">
      <c r="J250" s="25"/>
      <c r="K250" s="25"/>
      <c r="L250" s="25"/>
      <c r="M250" s="25"/>
      <c r="N250" s="25"/>
      <c r="O250" s="25"/>
      <c r="P250" s="25"/>
      <c r="Q250" s="25"/>
      <c r="R250" s="25"/>
      <c r="S250" s="25"/>
      <c r="T250" s="25"/>
      <c r="U250" s="25"/>
      <c r="V250" s="25"/>
      <c r="W250" s="25"/>
      <c r="X250" s="25"/>
      <c r="Y250" s="25"/>
      <c r="Z250" s="25"/>
      <c r="AA250" s="25"/>
      <c r="AB250" s="25"/>
      <c r="AC250" s="25"/>
      <c r="AD250" s="25"/>
      <c r="AE250" s="25"/>
      <c r="AF250" s="25"/>
      <c r="AG250" s="25"/>
      <c r="AH250" s="25"/>
      <c r="AI250" s="25"/>
    </row>
    <row r="251" spans="10:35" x14ac:dyDescent="0.2">
      <c r="J251" s="25"/>
      <c r="K251" s="25"/>
      <c r="L251" s="25"/>
      <c r="M251" s="25"/>
      <c r="N251" s="25"/>
      <c r="O251" s="25"/>
      <c r="P251" s="25"/>
      <c r="Q251" s="25"/>
      <c r="R251" s="25"/>
      <c r="S251" s="25"/>
      <c r="T251" s="25"/>
      <c r="U251" s="25"/>
      <c r="V251" s="25"/>
      <c r="W251" s="25"/>
      <c r="X251" s="25"/>
      <c r="Y251" s="25"/>
      <c r="Z251" s="25"/>
      <c r="AA251" s="25"/>
      <c r="AB251" s="25"/>
      <c r="AC251" s="25"/>
      <c r="AD251" s="25"/>
      <c r="AE251" s="25"/>
      <c r="AF251" s="25"/>
      <c r="AG251" s="25"/>
      <c r="AH251" s="25"/>
      <c r="AI251" s="25"/>
    </row>
    <row r="252" spans="10:35" x14ac:dyDescent="0.2">
      <c r="J252" s="25"/>
      <c r="K252" s="25"/>
      <c r="L252" s="25"/>
      <c r="M252" s="25"/>
      <c r="N252" s="25"/>
      <c r="O252" s="25"/>
      <c r="P252" s="25"/>
      <c r="Q252" s="25"/>
      <c r="R252" s="25"/>
      <c r="S252" s="25"/>
      <c r="T252" s="25"/>
      <c r="U252" s="25"/>
      <c r="V252" s="25"/>
      <c r="W252" s="25"/>
      <c r="X252" s="25"/>
      <c r="Y252" s="25"/>
      <c r="Z252" s="25"/>
      <c r="AA252" s="25"/>
      <c r="AB252" s="25"/>
      <c r="AC252" s="25"/>
      <c r="AD252" s="25"/>
      <c r="AE252" s="25"/>
      <c r="AF252" s="25"/>
      <c r="AG252" s="25"/>
      <c r="AH252" s="25"/>
      <c r="AI252" s="25"/>
    </row>
    <row r="253" spans="10:35" x14ac:dyDescent="0.2">
      <c r="J253" s="25"/>
      <c r="K253" s="25"/>
      <c r="L253" s="25"/>
      <c r="M253" s="25"/>
      <c r="N253" s="25"/>
      <c r="O253" s="25"/>
      <c r="P253" s="25"/>
      <c r="Q253" s="25"/>
      <c r="R253" s="25"/>
      <c r="S253" s="25"/>
      <c r="T253" s="25"/>
      <c r="U253" s="25"/>
      <c r="V253" s="25"/>
      <c r="W253" s="25"/>
      <c r="X253" s="25"/>
      <c r="Y253" s="25"/>
      <c r="Z253" s="25"/>
      <c r="AA253" s="25"/>
      <c r="AB253" s="25"/>
      <c r="AC253" s="25"/>
      <c r="AD253" s="25"/>
      <c r="AE253" s="25"/>
      <c r="AF253" s="25"/>
      <c r="AG253" s="25"/>
      <c r="AH253" s="25"/>
      <c r="AI253" s="25"/>
    </row>
    <row r="254" spans="10:35" x14ac:dyDescent="0.2">
      <c r="J254" s="25"/>
      <c r="K254" s="25"/>
      <c r="L254" s="25"/>
      <c r="M254" s="25"/>
      <c r="N254" s="25"/>
      <c r="O254" s="25"/>
      <c r="P254" s="25"/>
      <c r="Q254" s="25"/>
      <c r="R254" s="25"/>
      <c r="S254" s="25"/>
      <c r="T254" s="25"/>
      <c r="U254" s="25"/>
      <c r="V254" s="25"/>
      <c r="W254" s="25"/>
      <c r="X254" s="25"/>
      <c r="Y254" s="25"/>
      <c r="Z254" s="25"/>
      <c r="AA254" s="25"/>
      <c r="AB254" s="25"/>
      <c r="AC254" s="25"/>
      <c r="AD254" s="25"/>
      <c r="AE254" s="25"/>
      <c r="AF254" s="25"/>
      <c r="AG254" s="25"/>
      <c r="AH254" s="25"/>
      <c r="AI254" s="25"/>
    </row>
    <row r="255" spans="10:35" x14ac:dyDescent="0.2">
      <c r="J255" s="25"/>
      <c r="K255" s="25"/>
      <c r="L255" s="25"/>
      <c r="M255" s="25"/>
      <c r="N255" s="25"/>
      <c r="O255" s="25"/>
      <c r="P255" s="25"/>
      <c r="Q255" s="25"/>
      <c r="R255" s="25"/>
      <c r="S255" s="25"/>
      <c r="T255" s="25"/>
      <c r="U255" s="25"/>
      <c r="V255" s="25"/>
      <c r="W255" s="25"/>
      <c r="X255" s="25"/>
      <c r="Y255" s="25"/>
      <c r="Z255" s="25"/>
      <c r="AA255" s="25"/>
      <c r="AB255" s="25"/>
      <c r="AC255" s="25"/>
      <c r="AD255" s="25"/>
      <c r="AE255" s="25"/>
      <c r="AF255" s="25"/>
      <c r="AG255" s="25"/>
      <c r="AH255" s="25"/>
      <c r="AI255" s="25"/>
    </row>
    <row r="256" spans="10:35" x14ac:dyDescent="0.2">
      <c r="J256" s="25"/>
      <c r="K256" s="25"/>
      <c r="L256" s="25"/>
      <c r="M256" s="25"/>
      <c r="N256" s="25"/>
      <c r="O256" s="25"/>
      <c r="P256" s="25"/>
      <c r="Q256" s="25"/>
      <c r="R256" s="25"/>
      <c r="S256" s="25"/>
      <c r="T256" s="25"/>
      <c r="U256" s="25"/>
      <c r="V256" s="25"/>
      <c r="W256" s="25"/>
      <c r="X256" s="25"/>
      <c r="Y256" s="25"/>
      <c r="Z256" s="25"/>
      <c r="AA256" s="25"/>
      <c r="AB256" s="25"/>
      <c r="AC256" s="25"/>
      <c r="AD256" s="25"/>
      <c r="AE256" s="25"/>
      <c r="AF256" s="25"/>
      <c r="AG256" s="25"/>
      <c r="AH256" s="25"/>
      <c r="AI256" s="25"/>
    </row>
    <row r="257" spans="10:35" x14ac:dyDescent="0.2">
      <c r="J257" s="25"/>
      <c r="K257" s="25"/>
      <c r="L257" s="25"/>
      <c r="M257" s="25"/>
      <c r="N257" s="25"/>
      <c r="O257" s="25"/>
      <c r="P257" s="25"/>
      <c r="Q257" s="25"/>
      <c r="R257" s="25"/>
      <c r="S257" s="25"/>
      <c r="T257" s="25"/>
      <c r="U257" s="25"/>
      <c r="V257" s="25"/>
      <c r="W257" s="25"/>
      <c r="X257" s="25"/>
      <c r="Y257" s="25"/>
      <c r="Z257" s="25"/>
      <c r="AA257" s="25"/>
      <c r="AB257" s="25"/>
      <c r="AC257" s="25"/>
      <c r="AD257" s="25"/>
      <c r="AE257" s="25"/>
      <c r="AF257" s="25"/>
      <c r="AG257" s="25"/>
      <c r="AH257" s="25"/>
      <c r="AI257" s="25"/>
    </row>
    <row r="258" spans="10:35" x14ac:dyDescent="0.2">
      <c r="J258" s="25"/>
      <c r="K258" s="25"/>
      <c r="L258" s="25"/>
      <c r="M258" s="25"/>
      <c r="N258" s="25"/>
      <c r="O258" s="25"/>
      <c r="P258" s="25"/>
      <c r="Q258" s="25"/>
      <c r="R258" s="25"/>
      <c r="S258" s="25"/>
      <c r="T258" s="25"/>
      <c r="U258" s="25"/>
      <c r="V258" s="25"/>
      <c r="W258" s="25"/>
      <c r="X258" s="25"/>
      <c r="Y258" s="25"/>
      <c r="Z258" s="25"/>
      <c r="AA258" s="25"/>
      <c r="AB258" s="25"/>
      <c r="AC258" s="25"/>
      <c r="AD258" s="25"/>
      <c r="AE258" s="25"/>
      <c r="AF258" s="25"/>
      <c r="AG258" s="25"/>
      <c r="AH258" s="25"/>
      <c r="AI258" s="25"/>
    </row>
    <row r="259" spans="10:35" x14ac:dyDescent="0.2">
      <c r="J259" s="25"/>
      <c r="K259" s="25"/>
      <c r="L259" s="25"/>
      <c r="M259" s="25"/>
      <c r="N259" s="25"/>
      <c r="O259" s="25"/>
      <c r="P259" s="25"/>
      <c r="Q259" s="25"/>
      <c r="R259" s="25"/>
      <c r="S259" s="25"/>
      <c r="T259" s="25"/>
      <c r="U259" s="25"/>
      <c r="V259" s="25"/>
      <c r="W259" s="25"/>
      <c r="X259" s="25"/>
      <c r="Y259" s="25"/>
      <c r="Z259" s="25"/>
      <c r="AA259" s="25"/>
      <c r="AB259" s="25"/>
      <c r="AC259" s="25"/>
      <c r="AD259" s="25"/>
      <c r="AE259" s="25"/>
      <c r="AF259" s="25"/>
      <c r="AG259" s="25"/>
      <c r="AH259" s="25"/>
      <c r="AI259" s="25"/>
    </row>
    <row r="260" spans="10:35" x14ac:dyDescent="0.2">
      <c r="J260" s="25"/>
      <c r="K260" s="25"/>
      <c r="L260" s="25"/>
      <c r="M260" s="25"/>
      <c r="N260" s="25"/>
      <c r="O260" s="25"/>
      <c r="P260" s="25"/>
      <c r="Q260" s="25"/>
      <c r="R260" s="25"/>
      <c r="S260" s="25"/>
      <c r="T260" s="25"/>
      <c r="U260" s="25"/>
      <c r="V260" s="25"/>
      <c r="W260" s="25"/>
      <c r="X260" s="25"/>
      <c r="Y260" s="25"/>
      <c r="Z260" s="25"/>
      <c r="AA260" s="25"/>
      <c r="AB260" s="25"/>
      <c r="AC260" s="25"/>
      <c r="AD260" s="25"/>
      <c r="AE260" s="25"/>
      <c r="AF260" s="25"/>
      <c r="AG260" s="25"/>
      <c r="AH260" s="25"/>
      <c r="AI260" s="25"/>
    </row>
    <row r="261" spans="10:35" x14ac:dyDescent="0.2">
      <c r="J261" s="25"/>
      <c r="K261" s="25"/>
      <c r="L261" s="25"/>
      <c r="M261" s="25"/>
      <c r="N261" s="25"/>
      <c r="O261" s="25"/>
      <c r="P261" s="25"/>
      <c r="Q261" s="25"/>
      <c r="R261" s="25"/>
      <c r="S261" s="25"/>
      <c r="T261" s="25"/>
      <c r="U261" s="25"/>
      <c r="V261" s="25"/>
      <c r="W261" s="25"/>
      <c r="X261" s="25"/>
      <c r="Y261" s="25"/>
      <c r="Z261" s="25"/>
      <c r="AA261" s="25"/>
      <c r="AB261" s="25"/>
      <c r="AC261" s="25"/>
      <c r="AD261" s="25"/>
      <c r="AE261" s="25"/>
      <c r="AF261" s="25"/>
      <c r="AG261" s="25"/>
      <c r="AH261" s="25"/>
      <c r="AI261" s="25"/>
    </row>
    <row r="262" spans="10:35" x14ac:dyDescent="0.2">
      <c r="J262" s="25"/>
      <c r="K262" s="25"/>
      <c r="L262" s="25"/>
      <c r="M262" s="25"/>
      <c r="N262" s="25"/>
      <c r="O262" s="25"/>
      <c r="P262" s="25"/>
      <c r="Q262" s="25"/>
      <c r="R262" s="25"/>
      <c r="S262" s="25"/>
      <c r="T262" s="25"/>
      <c r="U262" s="25"/>
      <c r="V262" s="25"/>
      <c r="W262" s="25"/>
      <c r="X262" s="25"/>
      <c r="Y262" s="25"/>
      <c r="Z262" s="25"/>
      <c r="AA262" s="25"/>
      <c r="AB262" s="25"/>
      <c r="AC262" s="25"/>
      <c r="AD262" s="25"/>
      <c r="AE262" s="25"/>
      <c r="AF262" s="25"/>
      <c r="AG262" s="25"/>
      <c r="AH262" s="25"/>
      <c r="AI262" s="25"/>
    </row>
    <row r="263" spans="10:35" x14ac:dyDescent="0.2">
      <c r="J263" s="25"/>
      <c r="K263" s="25"/>
      <c r="L263" s="25"/>
      <c r="M263" s="25"/>
      <c r="N263" s="25"/>
      <c r="O263" s="25"/>
      <c r="P263" s="25"/>
      <c r="Q263" s="25"/>
      <c r="R263" s="25"/>
      <c r="S263" s="25"/>
      <c r="T263" s="25"/>
      <c r="U263" s="25"/>
      <c r="V263" s="25"/>
      <c r="W263" s="25"/>
      <c r="X263" s="25"/>
      <c r="Y263" s="25"/>
      <c r="Z263" s="25"/>
      <c r="AA263" s="25"/>
      <c r="AB263" s="25"/>
      <c r="AC263" s="25"/>
      <c r="AD263" s="25"/>
      <c r="AE263" s="25"/>
      <c r="AF263" s="25"/>
      <c r="AG263" s="25"/>
      <c r="AH263" s="25"/>
      <c r="AI263" s="25"/>
    </row>
    <row r="264" spans="10:35" x14ac:dyDescent="0.2">
      <c r="J264" s="25"/>
      <c r="K264" s="25"/>
      <c r="L264" s="25"/>
      <c r="M264" s="25"/>
      <c r="N264" s="25"/>
      <c r="O264" s="25"/>
      <c r="P264" s="25"/>
      <c r="Q264" s="25"/>
      <c r="R264" s="25"/>
      <c r="S264" s="25"/>
      <c r="T264" s="25"/>
      <c r="U264" s="25"/>
      <c r="V264" s="25"/>
      <c r="W264" s="25"/>
      <c r="X264" s="25"/>
      <c r="Y264" s="25"/>
      <c r="Z264" s="25"/>
      <c r="AA264" s="25"/>
      <c r="AB264" s="25"/>
      <c r="AC264" s="25"/>
      <c r="AD264" s="25"/>
      <c r="AE264" s="25"/>
      <c r="AF264" s="25"/>
      <c r="AG264" s="25"/>
      <c r="AH264" s="25"/>
      <c r="AI264" s="25"/>
    </row>
    <row r="265" spans="10:35" x14ac:dyDescent="0.2">
      <c r="J265" s="25"/>
      <c r="K265" s="25"/>
      <c r="L265" s="25"/>
      <c r="M265" s="25"/>
      <c r="N265" s="25"/>
      <c r="O265" s="25"/>
      <c r="P265" s="25"/>
      <c r="Q265" s="25"/>
      <c r="R265" s="25"/>
      <c r="S265" s="25"/>
      <c r="T265" s="25"/>
      <c r="U265" s="25"/>
      <c r="V265" s="25"/>
      <c r="W265" s="25"/>
      <c r="X265" s="25"/>
      <c r="Y265" s="25"/>
      <c r="Z265" s="25"/>
      <c r="AA265" s="25"/>
      <c r="AB265" s="25"/>
      <c r="AC265" s="25"/>
      <c r="AD265" s="25"/>
      <c r="AE265" s="25"/>
      <c r="AF265" s="25"/>
      <c r="AG265" s="25"/>
      <c r="AH265" s="25"/>
      <c r="AI265" s="25"/>
    </row>
    <row r="266" spans="10:35" x14ac:dyDescent="0.2">
      <c r="J266" s="25"/>
      <c r="K266" s="25"/>
      <c r="L266" s="25"/>
      <c r="M266" s="25"/>
      <c r="N266" s="25"/>
      <c r="O266" s="25"/>
      <c r="P266" s="25"/>
      <c r="Q266" s="25"/>
      <c r="R266" s="25"/>
      <c r="S266" s="25"/>
      <c r="T266" s="25"/>
      <c r="U266" s="25"/>
      <c r="V266" s="25"/>
      <c r="W266" s="25"/>
      <c r="X266" s="25"/>
      <c r="Y266" s="25"/>
      <c r="Z266" s="25"/>
      <c r="AA266" s="25"/>
      <c r="AB266" s="25"/>
      <c r="AC266" s="25"/>
      <c r="AD266" s="25"/>
      <c r="AE266" s="25"/>
      <c r="AF266" s="25"/>
      <c r="AG266" s="25"/>
      <c r="AH266" s="25"/>
      <c r="AI266" s="25"/>
    </row>
    <row r="267" spans="10:35" x14ac:dyDescent="0.2">
      <c r="J267" s="25"/>
      <c r="K267" s="25"/>
      <c r="L267" s="25"/>
      <c r="M267" s="25"/>
      <c r="N267" s="25"/>
      <c r="O267" s="25"/>
      <c r="P267" s="25"/>
      <c r="Q267" s="25"/>
      <c r="R267" s="25"/>
      <c r="S267" s="25"/>
      <c r="T267" s="25"/>
      <c r="U267" s="25"/>
      <c r="V267" s="25"/>
      <c r="W267" s="25"/>
      <c r="X267" s="25"/>
      <c r="Y267" s="25"/>
      <c r="Z267" s="25"/>
      <c r="AA267" s="25"/>
      <c r="AB267" s="25"/>
      <c r="AC267" s="25"/>
      <c r="AD267" s="25"/>
      <c r="AE267" s="25"/>
      <c r="AF267" s="25"/>
      <c r="AG267" s="25"/>
      <c r="AH267" s="25"/>
      <c r="AI267" s="25"/>
    </row>
    <row r="268" spans="10:35" x14ac:dyDescent="0.2">
      <c r="J268" s="25"/>
      <c r="K268" s="25"/>
      <c r="L268" s="25"/>
      <c r="M268" s="25"/>
      <c r="N268" s="25"/>
      <c r="O268" s="25"/>
      <c r="P268" s="25"/>
      <c r="Q268" s="25"/>
      <c r="R268" s="25"/>
      <c r="S268" s="25"/>
      <c r="T268" s="25"/>
      <c r="U268" s="25"/>
      <c r="V268" s="25"/>
      <c r="W268" s="25"/>
      <c r="X268" s="25"/>
      <c r="Y268" s="25"/>
      <c r="Z268" s="25"/>
      <c r="AA268" s="25"/>
      <c r="AB268" s="25"/>
      <c r="AC268" s="25"/>
      <c r="AD268" s="25"/>
      <c r="AE268" s="25"/>
      <c r="AF268" s="25"/>
      <c r="AG268" s="25"/>
      <c r="AH268" s="25"/>
      <c r="AI268" s="25"/>
    </row>
    <row r="269" spans="10:35" x14ac:dyDescent="0.2">
      <c r="J269" s="25"/>
      <c r="K269" s="25"/>
      <c r="L269" s="25"/>
      <c r="M269" s="25"/>
      <c r="N269" s="25"/>
      <c r="O269" s="25"/>
      <c r="P269" s="25"/>
      <c r="Q269" s="25"/>
      <c r="R269" s="25"/>
      <c r="S269" s="25"/>
      <c r="T269" s="25"/>
      <c r="U269" s="25"/>
      <c r="V269" s="25"/>
      <c r="W269" s="25"/>
      <c r="X269" s="25"/>
      <c r="Y269" s="25"/>
      <c r="Z269" s="25"/>
      <c r="AA269" s="25"/>
      <c r="AB269" s="25"/>
      <c r="AC269" s="25"/>
      <c r="AD269" s="25"/>
      <c r="AE269" s="25"/>
      <c r="AF269" s="25"/>
      <c r="AG269" s="25"/>
      <c r="AH269" s="25"/>
      <c r="AI269" s="25"/>
    </row>
    <row r="270" spans="10:35" x14ac:dyDescent="0.2">
      <c r="J270" s="25"/>
      <c r="K270" s="25"/>
      <c r="L270" s="25"/>
      <c r="M270" s="25"/>
      <c r="N270" s="25"/>
      <c r="O270" s="25"/>
      <c r="P270" s="25"/>
      <c r="Q270" s="25"/>
      <c r="R270" s="25"/>
      <c r="S270" s="25"/>
      <c r="T270" s="25"/>
      <c r="U270" s="25"/>
      <c r="V270" s="25"/>
      <c r="W270" s="25"/>
      <c r="X270" s="25"/>
      <c r="Y270" s="25"/>
      <c r="Z270" s="25"/>
      <c r="AA270" s="25"/>
      <c r="AB270" s="25"/>
      <c r="AC270" s="25"/>
      <c r="AD270" s="25"/>
      <c r="AE270" s="25"/>
      <c r="AF270" s="25"/>
      <c r="AG270" s="25"/>
      <c r="AH270" s="25"/>
      <c r="AI270" s="25"/>
    </row>
    <row r="271" spans="10:35" x14ac:dyDescent="0.2">
      <c r="J271" s="25"/>
      <c r="K271" s="25"/>
      <c r="L271" s="25"/>
      <c r="M271" s="25"/>
      <c r="N271" s="25"/>
      <c r="O271" s="25"/>
      <c r="P271" s="25"/>
      <c r="Q271" s="25"/>
      <c r="R271" s="25"/>
      <c r="S271" s="25"/>
      <c r="T271" s="25"/>
      <c r="U271" s="25"/>
      <c r="V271" s="25"/>
      <c r="W271" s="25"/>
      <c r="X271" s="25"/>
      <c r="Y271" s="25"/>
      <c r="Z271" s="25"/>
      <c r="AA271" s="25"/>
      <c r="AB271" s="25"/>
      <c r="AC271" s="25"/>
      <c r="AD271" s="25"/>
      <c r="AE271" s="25"/>
      <c r="AF271" s="25"/>
      <c r="AG271" s="25"/>
      <c r="AH271" s="25"/>
      <c r="AI271" s="25"/>
    </row>
    <row r="272" spans="10:35" x14ac:dyDescent="0.2">
      <c r="J272" s="25"/>
      <c r="K272" s="25"/>
      <c r="L272" s="25"/>
      <c r="M272" s="25"/>
      <c r="N272" s="25"/>
      <c r="O272" s="25"/>
      <c r="P272" s="25"/>
      <c r="Q272" s="25"/>
      <c r="R272" s="25"/>
      <c r="S272" s="25"/>
      <c r="T272" s="25"/>
      <c r="U272" s="25"/>
      <c r="V272" s="25"/>
      <c r="W272" s="25"/>
      <c r="X272" s="25"/>
      <c r="Y272" s="25"/>
      <c r="Z272" s="25"/>
      <c r="AA272" s="25"/>
      <c r="AB272" s="25"/>
      <c r="AC272" s="25"/>
      <c r="AD272" s="25"/>
      <c r="AE272" s="25"/>
      <c r="AF272" s="25"/>
      <c r="AG272" s="25"/>
      <c r="AH272" s="25"/>
      <c r="AI272" s="25"/>
    </row>
    <row r="273" spans="10:35" x14ac:dyDescent="0.2">
      <c r="J273" s="25"/>
      <c r="K273" s="25"/>
      <c r="L273" s="25"/>
      <c r="M273" s="25"/>
      <c r="N273" s="25"/>
      <c r="O273" s="25"/>
      <c r="P273" s="25"/>
      <c r="Q273" s="25"/>
      <c r="R273" s="25"/>
      <c r="S273" s="25"/>
      <c r="T273" s="25"/>
      <c r="U273" s="25"/>
      <c r="V273" s="25"/>
      <c r="W273" s="25"/>
      <c r="X273" s="25"/>
      <c r="Y273" s="25"/>
      <c r="Z273" s="25"/>
      <c r="AA273" s="25"/>
      <c r="AB273" s="25"/>
      <c r="AC273" s="25"/>
      <c r="AD273" s="25"/>
      <c r="AE273" s="25"/>
      <c r="AF273" s="25"/>
      <c r="AG273" s="25"/>
      <c r="AH273" s="25"/>
      <c r="AI273" s="25"/>
    </row>
    <row r="274" spans="10:35" x14ac:dyDescent="0.2">
      <c r="J274" s="25"/>
      <c r="K274" s="25"/>
      <c r="L274" s="25"/>
      <c r="M274" s="25"/>
      <c r="N274" s="25"/>
      <c r="O274" s="25"/>
      <c r="P274" s="25"/>
      <c r="Q274" s="25"/>
      <c r="R274" s="25"/>
      <c r="S274" s="25"/>
      <c r="T274" s="25"/>
      <c r="U274" s="25"/>
      <c r="V274" s="25"/>
      <c r="W274" s="25"/>
      <c r="X274" s="25"/>
      <c r="Y274" s="25"/>
      <c r="Z274" s="25"/>
      <c r="AA274" s="25"/>
      <c r="AB274" s="25"/>
      <c r="AC274" s="25"/>
      <c r="AD274" s="25"/>
      <c r="AE274" s="25"/>
      <c r="AF274" s="25"/>
      <c r="AG274" s="25"/>
      <c r="AH274" s="25"/>
      <c r="AI274" s="25"/>
    </row>
    <row r="275" spans="10:35" x14ac:dyDescent="0.2">
      <c r="J275" s="25"/>
      <c r="K275" s="25"/>
      <c r="L275" s="25"/>
      <c r="M275" s="25"/>
      <c r="N275" s="25"/>
      <c r="O275" s="25"/>
      <c r="P275" s="25"/>
      <c r="Q275" s="25"/>
      <c r="R275" s="25"/>
      <c r="S275" s="25"/>
      <c r="T275" s="25"/>
      <c r="U275" s="25"/>
      <c r="V275" s="25"/>
      <c r="W275" s="25"/>
      <c r="X275" s="25"/>
      <c r="Y275" s="25"/>
      <c r="Z275" s="25"/>
      <c r="AA275" s="25"/>
      <c r="AB275" s="25"/>
      <c r="AC275" s="25"/>
      <c r="AD275" s="25"/>
      <c r="AE275" s="25"/>
      <c r="AF275" s="25"/>
      <c r="AG275" s="25"/>
      <c r="AH275" s="25"/>
      <c r="AI275" s="25"/>
    </row>
    <row r="276" spans="10:35" x14ac:dyDescent="0.2">
      <c r="J276" s="25"/>
      <c r="K276" s="25"/>
      <c r="L276" s="25"/>
      <c r="M276" s="25"/>
      <c r="N276" s="25"/>
      <c r="O276" s="25"/>
      <c r="P276" s="25"/>
      <c r="Q276" s="25"/>
      <c r="R276" s="25"/>
      <c r="S276" s="25"/>
      <c r="T276" s="25"/>
      <c r="U276" s="25"/>
      <c r="V276" s="25"/>
      <c r="W276" s="25"/>
      <c r="X276" s="25"/>
      <c r="Y276" s="25"/>
      <c r="Z276" s="25"/>
      <c r="AA276" s="25"/>
      <c r="AB276" s="25"/>
      <c r="AC276" s="25"/>
      <c r="AD276" s="25"/>
      <c r="AE276" s="25"/>
      <c r="AF276" s="25"/>
      <c r="AG276" s="25"/>
      <c r="AH276" s="25"/>
      <c r="AI276" s="25"/>
    </row>
    <row r="277" spans="10:35" x14ac:dyDescent="0.2">
      <c r="J277" s="25"/>
      <c r="K277" s="25"/>
      <c r="L277" s="25"/>
      <c r="M277" s="25"/>
      <c r="N277" s="25"/>
      <c r="O277" s="25"/>
      <c r="P277" s="25"/>
      <c r="Q277" s="25"/>
      <c r="R277" s="25"/>
      <c r="S277" s="25"/>
      <c r="T277" s="25"/>
      <c r="U277" s="25"/>
      <c r="V277" s="25"/>
      <c r="W277" s="25"/>
      <c r="X277" s="25"/>
      <c r="Y277" s="25"/>
      <c r="Z277" s="25"/>
      <c r="AA277" s="25"/>
      <c r="AB277" s="25"/>
      <c r="AC277" s="25"/>
      <c r="AD277" s="25"/>
      <c r="AE277" s="25"/>
      <c r="AF277" s="25"/>
      <c r="AG277" s="25"/>
      <c r="AH277" s="25"/>
      <c r="AI277" s="25"/>
    </row>
    <row r="278" spans="10:35" x14ac:dyDescent="0.2">
      <c r="J278" s="25"/>
      <c r="K278" s="25"/>
      <c r="L278" s="25"/>
      <c r="M278" s="25"/>
      <c r="N278" s="25"/>
      <c r="O278" s="25"/>
      <c r="P278" s="25"/>
      <c r="Q278" s="25"/>
      <c r="R278" s="25"/>
      <c r="S278" s="25"/>
      <c r="T278" s="25"/>
      <c r="U278" s="25"/>
      <c r="V278" s="25"/>
      <c r="W278" s="25"/>
      <c r="X278" s="25"/>
      <c r="Y278" s="25"/>
      <c r="Z278" s="25"/>
      <c r="AA278" s="25"/>
      <c r="AB278" s="25"/>
      <c r="AC278" s="25"/>
      <c r="AD278" s="25"/>
      <c r="AE278" s="25"/>
      <c r="AF278" s="25"/>
      <c r="AG278" s="25"/>
      <c r="AH278" s="25"/>
      <c r="AI278" s="25"/>
    </row>
    <row r="279" spans="10:35" x14ac:dyDescent="0.2">
      <c r="J279" s="25"/>
      <c r="K279" s="25"/>
      <c r="L279" s="25"/>
      <c r="M279" s="25"/>
      <c r="N279" s="25"/>
      <c r="O279" s="25"/>
      <c r="P279" s="25"/>
      <c r="Q279" s="25"/>
      <c r="R279" s="25"/>
      <c r="S279" s="25"/>
      <c r="T279" s="25"/>
      <c r="U279" s="25"/>
      <c r="V279" s="25"/>
      <c r="W279" s="25"/>
      <c r="X279" s="25"/>
      <c r="Y279" s="25"/>
      <c r="Z279" s="25"/>
      <c r="AA279" s="25"/>
      <c r="AB279" s="25"/>
      <c r="AC279" s="25"/>
      <c r="AD279" s="25"/>
      <c r="AE279" s="25"/>
      <c r="AF279" s="25"/>
      <c r="AG279" s="25"/>
      <c r="AH279" s="25"/>
      <c r="AI279" s="25"/>
    </row>
  </sheetData>
  <sheetProtection selectLockedCells="1" selectUnlockedCells="1"/>
  <mergeCells count="121">
    <mergeCell ref="O83:AA83"/>
    <mergeCell ref="O89:AA89"/>
    <mergeCell ref="A91:C91"/>
    <mergeCell ref="O91:AA91"/>
    <mergeCell ref="O93:AA93"/>
    <mergeCell ref="O94:AA94"/>
    <mergeCell ref="D79:E79"/>
    <mergeCell ref="O79:AA79"/>
    <mergeCell ref="D80:E80"/>
    <mergeCell ref="O80:AA80"/>
    <mergeCell ref="O81:AA81"/>
    <mergeCell ref="O82:AA82"/>
    <mergeCell ref="D74:E74"/>
    <mergeCell ref="D75:E75"/>
    <mergeCell ref="D76:E76"/>
    <mergeCell ref="O76:AA76"/>
    <mergeCell ref="D77:E77"/>
    <mergeCell ref="D78:E78"/>
    <mergeCell ref="D70:E70"/>
    <mergeCell ref="A71:G71"/>
    <mergeCell ref="O71:AA71"/>
    <mergeCell ref="D72:E72"/>
    <mergeCell ref="O72:AA72"/>
    <mergeCell ref="D73:E73"/>
    <mergeCell ref="A66:G66"/>
    <mergeCell ref="O66:AA66"/>
    <mergeCell ref="D67:E67"/>
    <mergeCell ref="D68:E68"/>
    <mergeCell ref="D69:E69"/>
    <mergeCell ref="O69:AA69"/>
    <mergeCell ref="D62:E62"/>
    <mergeCell ref="O62:AA62"/>
    <mergeCell ref="D63:E63"/>
    <mergeCell ref="O63:AA63"/>
    <mergeCell ref="D64:E64"/>
    <mergeCell ref="D65:E65"/>
    <mergeCell ref="D59:E59"/>
    <mergeCell ref="O59:AA59"/>
    <mergeCell ref="A60:G60"/>
    <mergeCell ref="O60:AA60"/>
    <mergeCell ref="D61:E61"/>
    <mergeCell ref="O61:AA61"/>
    <mergeCell ref="B54:F54"/>
    <mergeCell ref="O54:AA54"/>
    <mergeCell ref="O56:AA56"/>
    <mergeCell ref="O57:AA57"/>
    <mergeCell ref="A58:G58"/>
    <mergeCell ref="O58:AA58"/>
    <mergeCell ref="B50:F50"/>
    <mergeCell ref="O50:AA50"/>
    <mergeCell ref="B51:F51"/>
    <mergeCell ref="O51:AA51"/>
    <mergeCell ref="B52:G52"/>
    <mergeCell ref="B53:F53"/>
    <mergeCell ref="O53:AA53"/>
    <mergeCell ref="O48:AA48"/>
    <mergeCell ref="B49:F49"/>
    <mergeCell ref="O49:AA49"/>
    <mergeCell ref="B46:F46"/>
    <mergeCell ref="B47:G47"/>
    <mergeCell ref="O35:AA35"/>
    <mergeCell ref="A36:G36"/>
    <mergeCell ref="O36:AA36"/>
    <mergeCell ref="B37:F37"/>
    <mergeCell ref="O37:AA37"/>
    <mergeCell ref="B38:F38"/>
    <mergeCell ref="B45:F45"/>
    <mergeCell ref="B39:F39"/>
    <mergeCell ref="B40:F40"/>
    <mergeCell ref="A31:C31"/>
    <mergeCell ref="D31:I31"/>
    <mergeCell ref="O31:AA31"/>
    <mergeCell ref="A32:C32"/>
    <mergeCell ref="O32:AA32"/>
    <mergeCell ref="O33:AA33"/>
    <mergeCell ref="D28:I28"/>
    <mergeCell ref="A29:C29"/>
    <mergeCell ref="G29:I29"/>
    <mergeCell ref="O29:AA29"/>
    <mergeCell ref="A30:C30"/>
    <mergeCell ref="D30:I30"/>
    <mergeCell ref="O30:AA30"/>
    <mergeCell ref="A24:C26"/>
    <mergeCell ref="D24:I24"/>
    <mergeCell ref="O24:AA24"/>
    <mergeCell ref="D25:I25"/>
    <mergeCell ref="D26:I26"/>
    <mergeCell ref="A27:C27"/>
    <mergeCell ref="D27:I27"/>
    <mergeCell ref="A22:C22"/>
    <mergeCell ref="D22:I22"/>
    <mergeCell ref="O22:AA22"/>
    <mergeCell ref="A23:C23"/>
    <mergeCell ref="D23:I23"/>
    <mergeCell ref="O23:AA23"/>
    <mergeCell ref="A19:C19"/>
    <mergeCell ref="D19:I19"/>
    <mergeCell ref="O19:AA19"/>
    <mergeCell ref="A20:C20"/>
    <mergeCell ref="D20:I20"/>
    <mergeCell ref="A21:C21"/>
    <mergeCell ref="D21:I21"/>
    <mergeCell ref="O21:AA21"/>
    <mergeCell ref="A17:C17"/>
    <mergeCell ref="D17:I17"/>
    <mergeCell ref="O17:AA17"/>
    <mergeCell ref="A18:C18"/>
    <mergeCell ref="D18:I18"/>
    <mergeCell ref="O18:AA18"/>
    <mergeCell ref="A15:C15"/>
    <mergeCell ref="D15:I15"/>
    <mergeCell ref="O15:AA15"/>
    <mergeCell ref="A16:C16"/>
    <mergeCell ref="D16:I16"/>
    <mergeCell ref="O16:AA16"/>
    <mergeCell ref="A11:I11"/>
    <mergeCell ref="O11:AA11"/>
    <mergeCell ref="O12:AA12"/>
    <mergeCell ref="O13:AA13"/>
    <mergeCell ref="A14:C14"/>
    <mergeCell ref="D14:I14"/>
  </mergeCells>
  <conditionalFormatting sqref="G80">
    <cfRule type="cellIs" dxfId="9" priority="2" operator="greaterThan">
      <formula>1</formula>
    </cfRule>
  </conditionalFormatting>
  <conditionalFormatting sqref="G83">
    <cfRule type="cellIs" dxfId="8" priority="1" operator="greaterThan">
      <formula>0.12</formula>
    </cfRule>
    <cfRule type="cellIs" dxfId="7" priority="3" operator="greaterThan">
      <formula>1</formula>
    </cfRule>
    <cfRule type="cellIs" dxfId="6" priority="4" operator="greaterThan">
      <formula>1.0147</formula>
    </cfRule>
    <cfRule type="cellIs" dxfId="5" priority="5" operator="greaterThan">
      <formula>1</formula>
    </cfRule>
  </conditionalFormatting>
  <dataValidations disablePrompts="1" count="8">
    <dataValidation type="list" allowBlank="1" showInputMessage="1" showErrorMessage="1" prompt="Izbrati s seznama. Do seznama dostopate s klikom drsnika na desni strani." sqref="J16:M16" xr:uid="{3AB1FF70-68ED-43D3-956F-01F15A973D17}">
      <formula1>Vsebinska_opredelitev</formula1>
    </dataValidation>
    <dataValidation type="list" allowBlank="1" showInputMessage="1" showErrorMessage="1" error="Izbrati s seznama. Do seznama dostopate s klikom drsnika na desni strani." prompt="Izbrati s seznama. Do seznama dostopate s klikom drsnika na desni strani." sqref="D20:M23" xr:uid="{CACA6E0A-ECAF-4D5E-BF96-60D95D037478}">
      <formula1>Mark</formula1>
    </dataValidation>
    <dataValidation allowBlank="1" sqref="D27:M27 D18:M18" xr:uid="{5196D9E9-512E-43F0-AC89-EF734495DEE1}"/>
    <dataValidation type="textLength" operator="lessThan" allowBlank="1" showInputMessage="1" showErrorMessage="1" error="Opis presega 150 znakov s presledki." prompt="Naslov naj ne presega 150 znakov s presledki in naj ne vsebuje kratic, okrajšav, kod ali številk projekta, ki širši publiki niso znane." sqref="D15:M15" xr:uid="{41C05548-2B49-4196-A811-C7DCC95D2A98}">
      <formula1>150</formula1>
    </dataValidation>
    <dataValidation allowBlank="1" showErrorMessage="1" prompt="Izbrati s seznama. Do seznama dostopate s klikom drsnika na desni strani." sqref="D28:M28" xr:uid="{CE52EFCC-131E-45E9-8412-E13078449E61}"/>
    <dataValidation type="list" allowBlank="1" showInputMessage="1" showErrorMessage="1" prompt="Izbrati s seznama. Do seznama dostopate s klikom drsnika na desni strani." sqref="D14:M14" xr:uid="{BFB7E77E-B8B7-4113-A1D5-2F7ECD9F4358}">
      <formula1>Partnerska_drzava</formula1>
    </dataValidation>
    <dataValidation type="list" allowBlank="1" showInputMessage="1" showErrorMessage="1" prompt="Izbrati s seznama. Do seznama dostopate s klikom drsnika na desni strani." sqref="D17:M17" xr:uid="{93D0B9ED-BFF8-4ACB-82D5-897FB922D836}">
      <formula1>Vrsta_pomoci</formula1>
    </dataValidation>
    <dataValidation type="list" allowBlank="1" showInputMessage="1" showErrorMessage="1" prompt="Izbrati s seznama. Do seznama dostopate s klikom drsnika na desni strani." sqref="D19:M19" xr:uid="{1DEB1969-E8DE-452F-8DDE-645F3351FACB}">
      <formula1>Izvajalec</formula1>
    </dataValidation>
  </dataValidations>
  <pageMargins left="0.23622047244094491" right="0.23622047244094491" top="0.15748031496062992" bottom="0.15748031496062992" header="0.11811023622047245" footer="0.11811023622047245"/>
  <pageSetup paperSize="8" scale="60" fitToHeight="0" orientation="landscape" r:id="rId1"/>
  <headerFooter differentFirst="1" scaleWithDoc="0" alignWithMargins="0">
    <oddFooter>&amp;R&amp;P</oddFooter>
    <firstHeader xml:space="preserve">&amp;C
</firstHeader>
  </headerFooter>
  <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prompt="Izbrati s seznama. Do seznama dostopate s klikom drsnika na desni strani." xr:uid="{331EEFC2-A293-49A2-BCAC-39D2D0CB8B47}">
          <x14:formula1>
            <xm:f>Data!$I$2:$I$316</xm:f>
          </x14:formula1>
          <xm:sqref>D16:I16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67C18C"/>
  </sheetPr>
  <dimension ref="B1:I10"/>
  <sheetViews>
    <sheetView workbookViewId="0">
      <selection activeCell="H16" sqref="H16"/>
    </sheetView>
  </sheetViews>
  <sheetFormatPr defaultRowHeight="12.75" x14ac:dyDescent="0.2"/>
  <cols>
    <col min="2" max="9" width="12.7109375" customWidth="1"/>
  </cols>
  <sheetData>
    <row r="1" spans="2:9" s="11" customFormat="1" x14ac:dyDescent="0.2"/>
    <row r="2" spans="2:9" s="11" customFormat="1" x14ac:dyDescent="0.2">
      <c r="B2" s="12"/>
      <c r="C2" s="13"/>
      <c r="D2" s="13"/>
      <c r="E2" s="13"/>
      <c r="F2" s="13"/>
      <c r="G2" s="13"/>
      <c r="H2" s="13"/>
      <c r="I2" s="14"/>
    </row>
    <row r="3" spans="2:9" s="11" customFormat="1" x14ac:dyDescent="0.2">
      <c r="B3" s="15"/>
      <c r="C3" s="223" t="s">
        <v>842</v>
      </c>
      <c r="D3" s="223"/>
      <c r="E3" s="223"/>
      <c r="F3" s="223"/>
      <c r="G3" s="223"/>
      <c r="H3" s="223"/>
      <c r="I3" s="16"/>
    </row>
    <row r="4" spans="2:9" s="11" customFormat="1" x14ac:dyDescent="0.2">
      <c r="B4" s="15"/>
      <c r="C4" s="21"/>
      <c r="D4" s="21"/>
      <c r="E4" s="21"/>
      <c r="F4" s="21"/>
      <c r="G4" s="21"/>
      <c r="H4" s="21"/>
      <c r="I4" s="16"/>
    </row>
    <row r="5" spans="2:9" s="11" customFormat="1" x14ac:dyDescent="0.2">
      <c r="B5" s="227" t="s">
        <v>1133</v>
      </c>
      <c r="C5" s="228"/>
      <c r="D5" s="228"/>
      <c r="E5" s="228"/>
      <c r="F5" s="228"/>
      <c r="G5" s="228"/>
      <c r="H5" s="228"/>
      <c r="I5" s="229"/>
    </row>
    <row r="6" spans="2:9" s="11" customFormat="1" ht="12.75" customHeight="1" x14ac:dyDescent="0.2">
      <c r="B6" s="224"/>
      <c r="C6" s="225"/>
      <c r="D6" s="225"/>
      <c r="E6" s="225"/>
      <c r="F6" s="225"/>
      <c r="G6" s="225"/>
      <c r="H6" s="225"/>
      <c r="I6" s="226"/>
    </row>
    <row r="7" spans="2:9" s="11" customFormat="1" x14ac:dyDescent="0.2">
      <c r="B7" s="227"/>
      <c r="C7" s="228"/>
      <c r="D7" s="228"/>
      <c r="E7" s="228"/>
      <c r="F7" s="228"/>
      <c r="G7" s="228"/>
      <c r="H7" s="228"/>
      <c r="I7" s="229"/>
    </row>
    <row r="8" spans="2:9" s="11" customFormat="1" x14ac:dyDescent="0.2">
      <c r="B8" s="17"/>
      <c r="C8" s="18"/>
      <c r="D8" s="18"/>
      <c r="E8" s="18"/>
      <c r="F8" s="18"/>
      <c r="G8" s="18"/>
      <c r="H8" s="18"/>
      <c r="I8" s="19"/>
    </row>
    <row r="9" spans="2:9" s="11" customFormat="1" x14ac:dyDescent="0.2"/>
    <row r="10" spans="2:9" s="11" customFormat="1" x14ac:dyDescent="0.2"/>
  </sheetData>
  <customSheetViews>
    <customSheetView guid="{8A7339EC-9D85-4DF4-8B1C-06318E02C619}">
      <selection activeCell="B5" sqref="B5:I5"/>
      <pageMargins left="0.7" right="0.7" top="0.75" bottom="0.75" header="0.3" footer="0.3"/>
    </customSheetView>
    <customSheetView guid="{751E64F5-A277-4A2A-A69D-FE5FE494F729}">
      <selection activeCell="B5" sqref="B5:I5"/>
      <pageMargins left="0.7" right="0.7" top="0.75" bottom="0.75" header="0.3" footer="0.3"/>
    </customSheetView>
  </customSheetViews>
  <mergeCells count="4">
    <mergeCell ref="C3:H3"/>
    <mergeCell ref="B6:I6"/>
    <mergeCell ref="B5:I5"/>
    <mergeCell ref="B7:I7"/>
  </mergeCells>
  <hyperlinks>
    <hyperlink ref="B5" r:id="rId1" xr:uid="{00000000-0004-0000-02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D8"/>
  </sheetPr>
  <dimension ref="A1:B80"/>
  <sheetViews>
    <sheetView zoomScale="130" zoomScaleNormal="130" workbookViewId="0">
      <selection activeCell="B21" sqref="B21"/>
    </sheetView>
  </sheetViews>
  <sheetFormatPr defaultColWidth="9.140625" defaultRowHeight="12.75" x14ac:dyDescent="0.2"/>
  <cols>
    <col min="1" max="1" width="3.5703125" style="20" customWidth="1"/>
    <col min="2" max="2" width="115.85546875" style="20" customWidth="1"/>
    <col min="3" max="16384" width="9.140625" style="20"/>
  </cols>
  <sheetData>
    <row r="1" spans="1:2" x14ac:dyDescent="0.2">
      <c r="A1" s="234" t="s">
        <v>1114</v>
      </c>
      <c r="B1" s="234"/>
    </row>
    <row r="2" spans="1:2" ht="15" x14ac:dyDescent="0.25">
      <c r="A2" s="120"/>
      <c r="B2" s="120"/>
    </row>
    <row r="3" spans="1:2" x14ac:dyDescent="0.2">
      <c r="A3" s="234" t="s">
        <v>1113</v>
      </c>
      <c r="B3" s="234"/>
    </row>
    <row r="4" spans="1:2" ht="15" x14ac:dyDescent="0.25">
      <c r="A4" s="120"/>
      <c r="B4" s="120"/>
    </row>
    <row r="5" spans="1:2" ht="25.5" customHeight="1" x14ac:dyDescent="0.2">
      <c r="A5" s="231" t="s">
        <v>1115</v>
      </c>
      <c r="B5" s="231"/>
    </row>
    <row r="6" spans="1:2" ht="15" x14ac:dyDescent="0.25">
      <c r="A6" s="120"/>
      <c r="B6" s="120"/>
    </row>
    <row r="7" spans="1:2" ht="39" customHeight="1" x14ac:dyDescent="0.2">
      <c r="A7" s="231" t="s">
        <v>1116</v>
      </c>
      <c r="B7" s="231"/>
    </row>
    <row r="8" spans="1:2" ht="15" x14ac:dyDescent="0.25">
      <c r="A8" s="120"/>
      <c r="B8" s="120"/>
    </row>
    <row r="9" spans="1:2" ht="12.75" customHeight="1" x14ac:dyDescent="0.2">
      <c r="A9" s="231" t="s">
        <v>1117</v>
      </c>
      <c r="B9" s="231"/>
    </row>
    <row r="10" spans="1:2" ht="39" customHeight="1" x14ac:dyDescent="0.2">
      <c r="A10" s="231" t="s">
        <v>1118</v>
      </c>
      <c r="B10" s="231"/>
    </row>
    <row r="11" spans="1:2" ht="15" x14ac:dyDescent="0.25">
      <c r="A11" s="230"/>
      <c r="B11" s="230"/>
    </row>
    <row r="12" spans="1:2" ht="25.5" customHeight="1" x14ac:dyDescent="0.2">
      <c r="A12" s="231" t="s">
        <v>1119</v>
      </c>
      <c r="B12" s="231"/>
    </row>
    <row r="13" spans="1:2" ht="15" x14ac:dyDescent="0.25">
      <c r="A13" s="230"/>
      <c r="B13" s="230"/>
    </row>
    <row r="14" spans="1:2" ht="26.25" customHeight="1" x14ac:dyDescent="0.2">
      <c r="A14" s="231" t="s">
        <v>1120</v>
      </c>
      <c r="B14" s="231"/>
    </row>
    <row r="15" spans="1:2" ht="40.5" customHeight="1" x14ac:dyDescent="0.2">
      <c r="A15" s="231" t="s">
        <v>846</v>
      </c>
      <c r="B15" s="231"/>
    </row>
    <row r="16" spans="1:2" ht="15" x14ac:dyDescent="0.25">
      <c r="A16" s="230"/>
      <c r="B16" s="230"/>
    </row>
    <row r="17" spans="1:2" ht="12.75" customHeight="1" x14ac:dyDescent="0.2">
      <c r="A17" s="233" t="s">
        <v>847</v>
      </c>
      <c r="B17" s="233"/>
    </row>
    <row r="18" spans="1:2" ht="26.25" customHeight="1" x14ac:dyDescent="0.2">
      <c r="A18" s="231" t="s">
        <v>848</v>
      </c>
      <c r="B18" s="231"/>
    </row>
    <row r="19" spans="1:2" ht="15" x14ac:dyDescent="0.25">
      <c r="A19" s="230"/>
      <c r="B19" s="230"/>
    </row>
    <row r="20" spans="1:2" ht="12.75" customHeight="1" x14ac:dyDescent="0.2">
      <c r="A20" s="231" t="s">
        <v>849</v>
      </c>
      <c r="B20" s="231"/>
    </row>
    <row r="21" spans="1:2" ht="25.5" x14ac:dyDescent="0.2">
      <c r="A21" s="23" t="s">
        <v>1121</v>
      </c>
      <c r="B21" s="121" t="s">
        <v>850</v>
      </c>
    </row>
    <row r="22" spans="1:2" ht="25.5" x14ac:dyDescent="0.2">
      <c r="A22" s="23" t="s">
        <v>1121</v>
      </c>
      <c r="B22" s="121" t="s">
        <v>851</v>
      </c>
    </row>
    <row r="23" spans="1:2" ht="51" x14ac:dyDescent="0.2">
      <c r="A23" s="23" t="s">
        <v>1121</v>
      </c>
      <c r="B23" s="121" t="s">
        <v>852</v>
      </c>
    </row>
    <row r="24" spans="1:2" ht="15" x14ac:dyDescent="0.25">
      <c r="A24" s="120"/>
      <c r="B24" s="120"/>
    </row>
    <row r="25" spans="1:2" ht="27.75" customHeight="1" x14ac:dyDescent="0.2">
      <c r="A25" s="231" t="s">
        <v>1122</v>
      </c>
      <c r="B25" s="231"/>
    </row>
    <row r="26" spans="1:2" ht="15" x14ac:dyDescent="0.25">
      <c r="A26" s="230"/>
      <c r="B26" s="230"/>
    </row>
    <row r="27" spans="1:2" ht="63.75" customHeight="1" x14ac:dyDescent="0.2">
      <c r="A27" s="231" t="s">
        <v>1123</v>
      </c>
      <c r="B27" s="231"/>
    </row>
    <row r="28" spans="1:2" ht="15" x14ac:dyDescent="0.25">
      <c r="A28" s="120"/>
      <c r="B28" s="120"/>
    </row>
    <row r="29" spans="1:2" x14ac:dyDescent="0.2">
      <c r="A29" s="234" t="s">
        <v>853</v>
      </c>
      <c r="B29" s="234"/>
    </row>
    <row r="30" spans="1:2" ht="12.75" customHeight="1" x14ac:dyDescent="0.2">
      <c r="A30" s="231" t="s">
        <v>854</v>
      </c>
      <c r="B30" s="231"/>
    </row>
    <row r="31" spans="1:2" ht="15" x14ac:dyDescent="0.25">
      <c r="A31" s="120"/>
      <c r="B31" s="120"/>
    </row>
    <row r="32" spans="1:2" ht="51" customHeight="1" x14ac:dyDescent="0.2">
      <c r="A32" s="231" t="s">
        <v>1124</v>
      </c>
      <c r="B32" s="231"/>
    </row>
    <row r="33" spans="1:2" ht="15" x14ac:dyDescent="0.25">
      <c r="A33" s="230"/>
      <c r="B33" s="230"/>
    </row>
    <row r="34" spans="1:2" ht="12.75" customHeight="1" x14ac:dyDescent="0.2">
      <c r="A34" s="231" t="s">
        <v>849</v>
      </c>
      <c r="B34" s="231"/>
    </row>
    <row r="35" spans="1:2" x14ac:dyDescent="0.2">
      <c r="A35" s="23" t="s">
        <v>1121</v>
      </c>
      <c r="B35" s="121" t="s">
        <v>855</v>
      </c>
    </row>
    <row r="36" spans="1:2" x14ac:dyDescent="0.2">
      <c r="A36" s="23" t="s">
        <v>1121</v>
      </c>
      <c r="B36" s="121" t="s">
        <v>856</v>
      </c>
    </row>
    <row r="37" spans="1:2" x14ac:dyDescent="0.2">
      <c r="A37" s="23" t="s">
        <v>1121</v>
      </c>
      <c r="B37" s="121" t="s">
        <v>857</v>
      </c>
    </row>
    <row r="38" spans="1:2" ht="25.5" x14ac:dyDescent="0.2">
      <c r="A38" s="23" t="s">
        <v>1121</v>
      </c>
      <c r="B38" s="121" t="s">
        <v>858</v>
      </c>
    </row>
    <row r="39" spans="1:2" x14ac:dyDescent="0.2">
      <c r="A39" s="23" t="s">
        <v>1121</v>
      </c>
      <c r="B39" s="121" t="s">
        <v>859</v>
      </c>
    </row>
    <row r="40" spans="1:2" x14ac:dyDescent="0.2">
      <c r="A40" s="23" t="s">
        <v>1121</v>
      </c>
      <c r="B40" s="121" t="s">
        <v>860</v>
      </c>
    </row>
    <row r="41" spans="1:2" x14ac:dyDescent="0.2">
      <c r="A41" s="23" t="s">
        <v>1121</v>
      </c>
      <c r="B41" s="121" t="s">
        <v>861</v>
      </c>
    </row>
    <row r="42" spans="1:2" x14ac:dyDescent="0.2">
      <c r="A42" s="23" t="s">
        <v>1121</v>
      </c>
      <c r="B42" s="121" t="s">
        <v>862</v>
      </c>
    </row>
    <row r="43" spans="1:2" x14ac:dyDescent="0.2">
      <c r="A43" s="23" t="s">
        <v>1121</v>
      </c>
      <c r="B43" s="121" t="s">
        <v>863</v>
      </c>
    </row>
    <row r="44" spans="1:2" x14ac:dyDescent="0.2">
      <c r="A44" s="23" t="s">
        <v>1121</v>
      </c>
      <c r="B44" s="121" t="s">
        <v>864</v>
      </c>
    </row>
    <row r="45" spans="1:2" ht="15" x14ac:dyDescent="0.25">
      <c r="A45" s="120"/>
      <c r="B45" s="120"/>
    </row>
    <row r="46" spans="1:2" ht="12.75" customHeight="1" x14ac:dyDescent="0.2">
      <c r="A46" s="233" t="s">
        <v>865</v>
      </c>
      <c r="B46" s="233"/>
    </row>
    <row r="47" spans="1:2" ht="12.75" customHeight="1" x14ac:dyDescent="0.2">
      <c r="A47" s="231" t="s">
        <v>866</v>
      </c>
      <c r="B47" s="231"/>
    </row>
    <row r="48" spans="1:2" ht="15" x14ac:dyDescent="0.25">
      <c r="A48" s="120"/>
      <c r="B48" s="120"/>
    </row>
    <row r="49" spans="1:2" ht="25.5" customHeight="1" x14ac:dyDescent="0.2">
      <c r="A49" s="231" t="s">
        <v>1125</v>
      </c>
      <c r="B49" s="231"/>
    </row>
    <row r="50" spans="1:2" ht="15" x14ac:dyDescent="0.25">
      <c r="A50" s="120"/>
      <c r="B50" s="120"/>
    </row>
    <row r="51" spans="1:2" x14ac:dyDescent="0.2">
      <c r="A51" s="232" t="s">
        <v>867</v>
      </c>
      <c r="B51" s="232"/>
    </row>
    <row r="52" spans="1:2" ht="38.25" x14ac:dyDescent="0.2">
      <c r="A52" s="23" t="s">
        <v>1121</v>
      </c>
      <c r="B52" s="121" t="s">
        <v>868</v>
      </c>
    </row>
    <row r="53" spans="1:2" x14ac:dyDescent="0.2">
      <c r="A53" s="23" t="s">
        <v>1121</v>
      </c>
      <c r="B53" s="121" t="s">
        <v>869</v>
      </c>
    </row>
    <row r="54" spans="1:2" ht="25.5" x14ac:dyDescent="0.2">
      <c r="A54" s="23" t="s">
        <v>1121</v>
      </c>
      <c r="B54" s="121" t="s">
        <v>870</v>
      </c>
    </row>
    <row r="55" spans="1:2" x14ac:dyDescent="0.2">
      <c r="A55" s="23" t="s">
        <v>1121</v>
      </c>
      <c r="B55" s="121" t="s">
        <v>871</v>
      </c>
    </row>
    <row r="56" spans="1:2" ht="15" x14ac:dyDescent="0.25">
      <c r="A56" s="120"/>
      <c r="B56" s="120"/>
    </row>
    <row r="57" spans="1:2" ht="12.75" customHeight="1" x14ac:dyDescent="0.2">
      <c r="A57" s="233" t="s">
        <v>872</v>
      </c>
      <c r="B57" s="233"/>
    </row>
    <row r="58" spans="1:2" ht="12.75" customHeight="1" x14ac:dyDescent="0.2">
      <c r="A58" s="231" t="s">
        <v>873</v>
      </c>
      <c r="B58" s="231"/>
    </row>
    <row r="59" spans="1:2" ht="15" x14ac:dyDescent="0.25">
      <c r="A59" s="230"/>
      <c r="B59" s="230"/>
    </row>
    <row r="60" spans="1:2" ht="25.5" customHeight="1" x14ac:dyDescent="0.2">
      <c r="A60" s="231" t="s">
        <v>1126</v>
      </c>
      <c r="B60" s="231"/>
    </row>
    <row r="61" spans="1:2" ht="15" x14ac:dyDescent="0.25">
      <c r="A61" s="230"/>
      <c r="B61" s="230"/>
    </row>
    <row r="62" spans="1:2" ht="76.5" customHeight="1" x14ac:dyDescent="0.2">
      <c r="A62" s="231" t="s">
        <v>1127</v>
      </c>
      <c r="B62" s="231"/>
    </row>
    <row r="63" spans="1:2" ht="15" x14ac:dyDescent="0.25">
      <c r="A63" s="230"/>
      <c r="B63" s="230"/>
    </row>
    <row r="64" spans="1:2" ht="94.5" customHeight="1" x14ac:dyDescent="0.2">
      <c r="A64" s="231" t="s">
        <v>1128</v>
      </c>
      <c r="B64" s="231"/>
    </row>
    <row r="65" spans="1:2" ht="15" x14ac:dyDescent="0.25">
      <c r="A65" s="230"/>
      <c r="B65" s="230"/>
    </row>
    <row r="66" spans="1:2" ht="105" customHeight="1" x14ac:dyDescent="0.2">
      <c r="A66" s="231" t="s">
        <v>1129</v>
      </c>
      <c r="B66" s="231"/>
    </row>
    <row r="67" spans="1:2" ht="15" x14ac:dyDescent="0.25">
      <c r="A67" s="230"/>
      <c r="B67" s="230"/>
    </row>
    <row r="68" spans="1:2" ht="12.75" customHeight="1" x14ac:dyDescent="0.2">
      <c r="A68" s="231" t="s">
        <v>1130</v>
      </c>
      <c r="B68" s="231"/>
    </row>
    <row r="69" spans="1:2" ht="25.5" x14ac:dyDescent="0.2">
      <c r="A69" s="23" t="s">
        <v>1121</v>
      </c>
      <c r="B69" s="121" t="s">
        <v>874</v>
      </c>
    </row>
    <row r="70" spans="1:2" ht="25.5" x14ac:dyDescent="0.2">
      <c r="A70" s="23" t="s">
        <v>1121</v>
      </c>
      <c r="B70" s="121" t="s">
        <v>875</v>
      </c>
    </row>
    <row r="71" spans="1:2" ht="15" x14ac:dyDescent="0.25">
      <c r="A71" s="120"/>
      <c r="B71" s="120"/>
    </row>
    <row r="72" spans="1:2" ht="12.75" customHeight="1" x14ac:dyDescent="0.2">
      <c r="A72" s="232" t="s">
        <v>1131</v>
      </c>
      <c r="B72" s="232"/>
    </row>
    <row r="73" spans="1:2" ht="27.75" customHeight="1" x14ac:dyDescent="0.2">
      <c r="A73" s="23" t="s">
        <v>1121</v>
      </c>
      <c r="B73" s="121" t="s">
        <v>876</v>
      </c>
    </row>
    <row r="74" spans="1:2" ht="38.25" x14ac:dyDescent="0.2">
      <c r="A74" s="23" t="s">
        <v>1121</v>
      </c>
      <c r="B74" s="121" t="s">
        <v>877</v>
      </c>
    </row>
    <row r="75" spans="1:2" ht="25.5" x14ac:dyDescent="0.2">
      <c r="A75" s="23" t="s">
        <v>1121</v>
      </c>
      <c r="B75" s="121" t="s">
        <v>878</v>
      </c>
    </row>
    <row r="76" spans="1:2" ht="15" x14ac:dyDescent="0.25">
      <c r="A76" s="120"/>
      <c r="B76" s="120"/>
    </row>
    <row r="77" spans="1:2" x14ac:dyDescent="0.2">
      <c r="A77" s="232" t="s">
        <v>1132</v>
      </c>
      <c r="B77" s="232"/>
    </row>
    <row r="78" spans="1:2" ht="15" customHeight="1" x14ac:dyDescent="0.2">
      <c r="A78" s="23" t="s">
        <v>1121</v>
      </c>
      <c r="B78" s="121" t="s">
        <v>879</v>
      </c>
    </row>
    <row r="79" spans="1:2" x14ac:dyDescent="0.2">
      <c r="A79" s="23" t="s">
        <v>1121</v>
      </c>
      <c r="B79" s="121" t="s">
        <v>880</v>
      </c>
    </row>
    <row r="80" spans="1:2" x14ac:dyDescent="0.2">
      <c r="A80" s="23" t="s">
        <v>1121</v>
      </c>
      <c r="B80" s="121" t="s">
        <v>881</v>
      </c>
    </row>
  </sheetData>
  <customSheetViews>
    <customSheetView guid="{8A7339EC-9D85-4DF4-8B1C-06318E02C619}" scale="175" topLeftCell="A22">
      <selection activeCell="A30" sqref="A30:B30"/>
      <pageMargins left="0.7" right="0.7" top="0.75" bottom="0.75" header="0.3" footer="0.3"/>
      <pageSetup orientation="portrait" r:id="rId1"/>
    </customSheetView>
    <customSheetView guid="{751E64F5-A277-4A2A-A69D-FE5FE494F729}" scale="175" topLeftCell="A22">
      <selection activeCell="A30" sqref="A30:B30"/>
      <pageMargins left="0.7" right="0.7" top="0.75" bottom="0.75" header="0.3" footer="0.3"/>
      <pageSetup orientation="portrait" r:id="rId2"/>
    </customSheetView>
  </customSheetViews>
  <mergeCells count="42">
    <mergeCell ref="A1:B1"/>
    <mergeCell ref="A3:B3"/>
    <mergeCell ref="A51:B51"/>
    <mergeCell ref="A72:B72"/>
    <mergeCell ref="A5:B5"/>
    <mergeCell ref="A7:B7"/>
    <mergeCell ref="A9:B9"/>
    <mergeCell ref="A10:B10"/>
    <mergeCell ref="A11:B11"/>
    <mergeCell ref="A12:B12"/>
    <mergeCell ref="A13:B13"/>
    <mergeCell ref="A14:B14"/>
    <mergeCell ref="A15:B15"/>
    <mergeCell ref="A16:B16"/>
    <mergeCell ref="A17:B17"/>
    <mergeCell ref="A18:B18"/>
    <mergeCell ref="A19:B19"/>
    <mergeCell ref="A20:B20"/>
    <mergeCell ref="A25:B25"/>
    <mergeCell ref="A26:B26"/>
    <mergeCell ref="A27:B27"/>
    <mergeCell ref="A29:B29"/>
    <mergeCell ref="A30:B30"/>
    <mergeCell ref="A32:B32"/>
    <mergeCell ref="A33:B33"/>
    <mergeCell ref="A34:B34"/>
    <mergeCell ref="A46:B46"/>
    <mergeCell ref="A47:B47"/>
    <mergeCell ref="A49:B49"/>
    <mergeCell ref="A57:B57"/>
    <mergeCell ref="A58:B58"/>
    <mergeCell ref="A59:B59"/>
    <mergeCell ref="A60:B60"/>
    <mergeCell ref="A61:B61"/>
    <mergeCell ref="A68:B68"/>
    <mergeCell ref="A77:B77"/>
    <mergeCell ref="A62:B62"/>
    <mergeCell ref="A63:B63"/>
    <mergeCell ref="A64:B64"/>
    <mergeCell ref="A65:B65"/>
    <mergeCell ref="A66:B66"/>
    <mergeCell ref="A67:B67"/>
  </mergeCells>
  <pageMargins left="0.7" right="0.7" top="0.75" bottom="0.75" header="0.3" footer="0.3"/>
  <pageSetup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2ABA22-586E-46A6-9B7C-7753E80AD5DC}">
  <sheetPr>
    <tabColor theme="9" tint="-0.249977111117893"/>
  </sheetPr>
  <dimension ref="A1:AN280"/>
  <sheetViews>
    <sheetView tabSelected="1" zoomScaleNormal="100" workbookViewId="0">
      <selection activeCell="H84" sqref="H84"/>
    </sheetView>
  </sheetViews>
  <sheetFormatPr defaultColWidth="9.140625" defaultRowHeight="12.75" x14ac:dyDescent="0.2"/>
  <cols>
    <col min="1" max="1" width="23.140625" style="24" customWidth="1"/>
    <col min="2" max="2" width="19.5703125" style="24" customWidth="1"/>
    <col min="3" max="3" width="15.28515625" style="24" customWidth="1"/>
    <col min="4" max="4" width="14.85546875" style="24" customWidth="1"/>
    <col min="5" max="9" width="13.5703125" style="24" customWidth="1"/>
    <col min="10" max="10" width="13.42578125" style="24" customWidth="1"/>
    <col min="11" max="14" width="13.5703125" style="24" customWidth="1"/>
    <col min="15" max="15" width="5.42578125" style="24" customWidth="1"/>
    <col min="16" max="16" width="139.140625" style="24" customWidth="1"/>
    <col min="17" max="21" width="13.5703125" style="24" customWidth="1"/>
    <col min="22" max="22" width="15.28515625" style="24" customWidth="1"/>
    <col min="23" max="23" width="14.28515625" style="24" customWidth="1"/>
    <col min="24" max="24" width="19" style="24" customWidth="1"/>
    <col min="25" max="26" width="10.7109375" style="24" customWidth="1"/>
    <col min="27" max="27" width="8.7109375" style="24" customWidth="1"/>
    <col min="28" max="39" width="9.140625" style="24"/>
    <col min="40" max="40" width="9" style="24" customWidth="1"/>
    <col min="41" max="16384" width="9.140625" style="24"/>
  </cols>
  <sheetData>
    <row r="1" spans="1:36" x14ac:dyDescent="0.2">
      <c r="J1" s="25"/>
      <c r="K1" s="25"/>
      <c r="L1" s="25"/>
      <c r="M1" s="25"/>
      <c r="N1" s="25"/>
      <c r="O1" s="25"/>
      <c r="P1" s="25"/>
      <c r="Q1" s="25"/>
      <c r="R1" s="25"/>
      <c r="S1" s="25"/>
      <c r="T1" s="25"/>
      <c r="U1" s="25"/>
      <c r="V1" s="25"/>
      <c r="W1" s="25"/>
      <c r="X1" s="25"/>
      <c r="Y1" s="25"/>
      <c r="Z1" s="25"/>
      <c r="AA1" s="25"/>
      <c r="AB1" s="25"/>
      <c r="AC1" s="25"/>
      <c r="AD1" s="25"/>
      <c r="AE1" s="25"/>
      <c r="AF1" s="25"/>
      <c r="AG1" s="25"/>
      <c r="AH1" s="25"/>
      <c r="AI1" s="25"/>
      <c r="AJ1" s="25"/>
    </row>
    <row r="2" spans="1:36" x14ac:dyDescent="0.2">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row>
    <row r="3" spans="1:36" x14ac:dyDescent="0.2">
      <c r="J3" s="25"/>
      <c r="K3" s="25"/>
      <c r="L3" s="25"/>
      <c r="M3" s="25"/>
      <c r="N3" s="25"/>
      <c r="O3" s="25"/>
      <c r="P3" s="25"/>
      <c r="Q3" s="25"/>
      <c r="R3" s="25"/>
      <c r="S3" s="25"/>
      <c r="T3" s="25"/>
      <c r="U3" s="25"/>
      <c r="V3" s="25"/>
      <c r="W3" s="25"/>
      <c r="X3" s="25"/>
      <c r="Y3" s="25"/>
      <c r="Z3" s="25"/>
      <c r="AA3" s="25"/>
      <c r="AB3" s="25"/>
      <c r="AC3" s="25"/>
      <c r="AD3" s="25"/>
      <c r="AE3" s="25"/>
      <c r="AF3" s="25"/>
      <c r="AG3" s="25"/>
      <c r="AH3" s="25"/>
      <c r="AI3" s="25"/>
      <c r="AJ3" s="25"/>
    </row>
    <row r="4" spans="1:36" x14ac:dyDescent="0.2">
      <c r="A4" s="26"/>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row>
    <row r="5" spans="1:36" x14ac:dyDescent="0.2">
      <c r="A5" s="27"/>
      <c r="J5" s="25"/>
      <c r="K5" s="25"/>
      <c r="L5" s="25"/>
      <c r="M5" s="25"/>
      <c r="N5" s="25"/>
      <c r="O5" s="25"/>
      <c r="P5" s="25"/>
      <c r="Q5" s="25"/>
      <c r="R5" s="25"/>
      <c r="S5" s="25"/>
      <c r="T5" s="25"/>
      <c r="U5" s="25"/>
      <c r="V5" s="25"/>
      <c r="W5" s="25"/>
      <c r="X5" s="25"/>
      <c r="Y5" s="25"/>
      <c r="Z5" s="25"/>
      <c r="AA5" s="25"/>
      <c r="AB5" s="25"/>
      <c r="AC5" s="25"/>
      <c r="AD5" s="25"/>
      <c r="AE5" s="25"/>
      <c r="AF5" s="25"/>
      <c r="AG5" s="25"/>
      <c r="AH5" s="25"/>
      <c r="AI5" s="25"/>
      <c r="AJ5" s="25"/>
    </row>
    <row r="6" spans="1:36" x14ac:dyDescent="0.2">
      <c r="A6" s="27"/>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row>
    <row r="7" spans="1:36" x14ac:dyDescent="0.2">
      <c r="A7" s="27"/>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row>
    <row r="8" spans="1:36" x14ac:dyDescent="0.2">
      <c r="A8" s="27"/>
      <c r="J8" s="25"/>
      <c r="K8" s="25"/>
      <c r="L8" s="25"/>
      <c r="M8" s="25"/>
      <c r="N8" s="25"/>
      <c r="O8" s="25"/>
      <c r="P8" s="25"/>
      <c r="Q8" s="25"/>
      <c r="R8" s="25"/>
      <c r="S8" s="25"/>
      <c r="T8" s="25"/>
      <c r="U8" s="25"/>
      <c r="V8" s="25"/>
      <c r="W8" s="25"/>
      <c r="X8" s="25"/>
      <c r="Y8" s="25"/>
      <c r="Z8" s="25"/>
      <c r="AA8" s="25"/>
      <c r="AB8" s="25"/>
      <c r="AC8" s="25"/>
      <c r="AD8" s="25"/>
      <c r="AE8" s="25"/>
      <c r="AF8" s="25"/>
      <c r="AG8" s="25"/>
      <c r="AH8" s="25"/>
      <c r="AI8" s="25"/>
      <c r="AJ8" s="25"/>
    </row>
    <row r="9" spans="1:36" x14ac:dyDescent="0.2">
      <c r="A9" s="27"/>
      <c r="J9" s="25"/>
      <c r="K9" s="25"/>
      <c r="L9" s="25"/>
      <c r="M9" s="25"/>
      <c r="N9" s="25"/>
      <c r="O9" s="25"/>
      <c r="P9" s="25"/>
      <c r="Q9" s="25"/>
      <c r="R9" s="25"/>
      <c r="S9" s="25"/>
      <c r="T9" s="25"/>
      <c r="U9" s="25"/>
      <c r="V9" s="25"/>
      <c r="W9" s="25"/>
      <c r="X9" s="25"/>
      <c r="Y9" s="25"/>
      <c r="Z9" s="25"/>
      <c r="AA9" s="25"/>
      <c r="AB9" s="25"/>
      <c r="AC9" s="25"/>
      <c r="AD9" s="25"/>
      <c r="AE9" s="25"/>
      <c r="AF9" s="25"/>
      <c r="AG9" s="25"/>
      <c r="AH9" s="25"/>
      <c r="AI9" s="25"/>
      <c r="AJ9" s="25"/>
    </row>
    <row r="10" spans="1:36" x14ac:dyDescent="0.2">
      <c r="J10" s="25"/>
      <c r="K10" s="25"/>
      <c r="L10" s="25"/>
      <c r="M10" s="25"/>
      <c r="N10" s="25"/>
      <c r="O10" s="25"/>
      <c r="P10" s="25"/>
      <c r="Q10" s="28"/>
      <c r="R10" s="28"/>
      <c r="S10" s="25"/>
      <c r="T10" s="25"/>
      <c r="U10" s="25"/>
      <c r="V10" s="25"/>
      <c r="W10" s="25"/>
      <c r="X10" s="25"/>
      <c r="Y10" s="25"/>
      <c r="Z10" s="25"/>
      <c r="AA10" s="25"/>
      <c r="AB10" s="25"/>
      <c r="AC10" s="25"/>
      <c r="AD10" s="25"/>
      <c r="AE10" s="25"/>
      <c r="AF10" s="25"/>
      <c r="AG10" s="25"/>
      <c r="AH10" s="25"/>
      <c r="AI10" s="25"/>
      <c r="AJ10" s="25"/>
    </row>
    <row r="11" spans="1:36" x14ac:dyDescent="0.2">
      <c r="A11" s="151" t="s">
        <v>78</v>
      </c>
      <c r="B11" s="151"/>
      <c r="C11" s="151"/>
      <c r="D11" s="151"/>
      <c r="E11" s="151"/>
      <c r="F11" s="151"/>
      <c r="G11" s="151"/>
      <c r="H11" s="151"/>
      <c r="I11" s="151"/>
      <c r="J11" s="29"/>
      <c r="K11" s="25"/>
      <c r="L11" s="25"/>
      <c r="M11" s="25"/>
      <c r="N11" s="25"/>
      <c r="O11" s="29"/>
      <c r="P11" s="152" t="s">
        <v>894</v>
      </c>
      <c r="Q11" s="152"/>
      <c r="R11" s="152"/>
      <c r="S11" s="152"/>
      <c r="T11" s="152"/>
      <c r="U11" s="152"/>
      <c r="V11" s="152"/>
      <c r="W11" s="152"/>
      <c r="X11" s="152"/>
      <c r="Y11" s="152"/>
      <c r="Z11" s="152"/>
      <c r="AA11" s="152"/>
      <c r="AB11" s="152"/>
      <c r="AC11" s="25"/>
      <c r="AD11" s="25"/>
      <c r="AE11" s="25"/>
      <c r="AF11" s="25"/>
      <c r="AG11" s="25"/>
      <c r="AH11" s="25"/>
      <c r="AI11" s="25"/>
      <c r="AJ11" s="25"/>
    </row>
    <row r="12" spans="1:36" x14ac:dyDescent="0.2">
      <c r="J12" s="25"/>
      <c r="K12" s="25"/>
      <c r="L12" s="25"/>
      <c r="M12" s="25"/>
      <c r="N12" s="25"/>
      <c r="O12" s="25"/>
      <c r="P12" s="152" t="s">
        <v>1158</v>
      </c>
      <c r="Q12" s="152"/>
      <c r="R12" s="152"/>
      <c r="S12" s="152"/>
      <c r="T12" s="152"/>
      <c r="U12" s="152"/>
      <c r="V12" s="152"/>
      <c r="W12" s="152"/>
      <c r="X12" s="152"/>
      <c r="Y12" s="152"/>
      <c r="Z12" s="152"/>
      <c r="AA12" s="152"/>
      <c r="AB12" s="152"/>
      <c r="AC12" s="25"/>
      <c r="AD12" s="25"/>
      <c r="AE12" s="25"/>
      <c r="AF12" s="25"/>
      <c r="AG12" s="25"/>
      <c r="AH12" s="25"/>
      <c r="AI12" s="25"/>
      <c r="AJ12" s="25"/>
    </row>
    <row r="13" spans="1:36" x14ac:dyDescent="0.2">
      <c r="A13" s="30" t="s">
        <v>61</v>
      </c>
      <c r="B13" s="31"/>
      <c r="C13" s="32"/>
      <c r="D13" s="32"/>
      <c r="E13" s="32"/>
      <c r="F13" s="32"/>
      <c r="G13" s="32"/>
      <c r="H13" s="32"/>
      <c r="I13" s="32"/>
      <c r="J13" s="25"/>
      <c r="K13" s="25"/>
      <c r="L13" s="25"/>
      <c r="M13" s="25"/>
      <c r="N13" s="25"/>
      <c r="O13" s="25"/>
      <c r="P13" s="148"/>
      <c r="Q13" s="148"/>
      <c r="R13" s="148"/>
      <c r="S13" s="148"/>
      <c r="T13" s="148"/>
      <c r="U13" s="148"/>
      <c r="V13" s="148"/>
      <c r="W13" s="148"/>
      <c r="X13" s="148"/>
      <c r="Y13" s="148"/>
      <c r="Z13" s="148"/>
      <c r="AA13" s="148"/>
      <c r="AB13" s="148"/>
      <c r="AC13" s="25"/>
      <c r="AD13" s="25"/>
      <c r="AE13" s="25"/>
      <c r="AF13" s="25"/>
      <c r="AG13" s="25"/>
      <c r="AH13" s="25"/>
      <c r="AI13" s="25"/>
      <c r="AJ13" s="25"/>
    </row>
    <row r="14" spans="1:36" ht="12.75" customHeight="1" x14ac:dyDescent="0.2">
      <c r="A14" s="143" t="s">
        <v>62</v>
      </c>
      <c r="B14" s="144"/>
      <c r="C14" s="145"/>
      <c r="D14" s="153"/>
      <c r="E14" s="154"/>
      <c r="F14" s="154"/>
      <c r="G14" s="154"/>
      <c r="H14" s="154"/>
      <c r="I14" s="154"/>
      <c r="J14" s="25"/>
      <c r="K14" s="25"/>
      <c r="L14" s="25"/>
      <c r="M14" s="25"/>
      <c r="N14" s="25"/>
      <c r="O14" s="25"/>
      <c r="P14" s="54" t="s">
        <v>1134</v>
      </c>
      <c r="Q14" s="128"/>
      <c r="R14" s="128"/>
      <c r="S14" s="128"/>
      <c r="T14" s="128"/>
      <c r="U14" s="128"/>
      <c r="V14" s="128"/>
      <c r="W14" s="128"/>
      <c r="X14" s="128"/>
      <c r="Y14" s="128"/>
      <c r="Z14" s="128"/>
      <c r="AA14" s="128"/>
      <c r="AB14" s="128"/>
      <c r="AC14" s="25"/>
      <c r="AD14" s="25"/>
      <c r="AE14" s="25"/>
      <c r="AF14" s="25"/>
      <c r="AG14" s="25"/>
      <c r="AH14" s="25"/>
      <c r="AI14" s="25"/>
      <c r="AJ14" s="25"/>
    </row>
    <row r="15" spans="1:36" x14ac:dyDescent="0.2">
      <c r="A15" s="143" t="s">
        <v>58</v>
      </c>
      <c r="B15" s="144"/>
      <c r="C15" s="145"/>
      <c r="D15" s="146"/>
      <c r="E15" s="147"/>
      <c r="F15" s="147"/>
      <c r="G15" s="147"/>
      <c r="H15" s="147"/>
      <c r="I15" s="147"/>
      <c r="J15" s="33"/>
      <c r="K15" s="25"/>
      <c r="L15" s="25"/>
      <c r="M15" s="25"/>
      <c r="N15" s="25"/>
      <c r="O15" s="25"/>
      <c r="P15" s="148" t="s">
        <v>1089</v>
      </c>
      <c r="Q15" s="148"/>
      <c r="R15" s="148"/>
      <c r="S15" s="148"/>
      <c r="T15" s="148"/>
      <c r="U15" s="148"/>
      <c r="V15" s="148"/>
      <c r="W15" s="148"/>
      <c r="X15" s="148"/>
      <c r="Y15" s="148"/>
      <c r="Z15" s="148"/>
      <c r="AA15" s="148"/>
      <c r="AB15" s="148"/>
      <c r="AC15" s="25"/>
      <c r="AD15" s="25"/>
      <c r="AE15" s="25"/>
      <c r="AF15" s="25"/>
      <c r="AG15" s="25"/>
      <c r="AH15" s="25"/>
      <c r="AI15" s="25"/>
      <c r="AJ15" s="25"/>
    </row>
    <row r="16" spans="1:36" x14ac:dyDescent="0.2">
      <c r="A16" s="143" t="s">
        <v>67</v>
      </c>
      <c r="B16" s="144"/>
      <c r="C16" s="145"/>
      <c r="D16" s="149"/>
      <c r="E16" s="150"/>
      <c r="F16" s="150"/>
      <c r="G16" s="150"/>
      <c r="H16" s="150"/>
      <c r="I16" s="150"/>
      <c r="J16" s="34"/>
      <c r="K16" s="25"/>
      <c r="L16" s="25"/>
      <c r="M16" s="25"/>
      <c r="N16" s="25"/>
      <c r="O16" s="25"/>
      <c r="P16" s="148" t="s">
        <v>1090</v>
      </c>
      <c r="Q16" s="148"/>
      <c r="R16" s="148"/>
      <c r="S16" s="148"/>
      <c r="T16" s="148"/>
      <c r="U16" s="148"/>
      <c r="V16" s="148"/>
      <c r="W16" s="148"/>
      <c r="X16" s="148"/>
      <c r="Y16" s="148"/>
      <c r="Z16" s="148"/>
      <c r="AA16" s="148"/>
      <c r="AB16" s="148"/>
      <c r="AC16" s="25"/>
      <c r="AD16" s="25"/>
      <c r="AE16" s="25"/>
      <c r="AF16" s="25"/>
      <c r="AG16" s="25"/>
      <c r="AH16" s="25"/>
      <c r="AI16" s="25"/>
      <c r="AJ16" s="25"/>
    </row>
    <row r="17" spans="1:36" x14ac:dyDescent="0.2">
      <c r="A17" s="143" t="s">
        <v>63</v>
      </c>
      <c r="B17" s="144"/>
      <c r="C17" s="145"/>
      <c r="D17" s="149"/>
      <c r="E17" s="150"/>
      <c r="F17" s="150"/>
      <c r="G17" s="150"/>
      <c r="H17" s="150"/>
      <c r="I17" s="150"/>
      <c r="J17" s="34"/>
      <c r="K17" s="25"/>
      <c r="L17" s="25"/>
      <c r="M17" s="25"/>
      <c r="N17" s="25"/>
      <c r="O17" s="25"/>
      <c r="P17" s="148" t="s">
        <v>1091</v>
      </c>
      <c r="Q17" s="148"/>
      <c r="R17" s="148"/>
      <c r="S17" s="148"/>
      <c r="T17" s="148"/>
      <c r="U17" s="148"/>
      <c r="V17" s="148"/>
      <c r="W17" s="148"/>
      <c r="X17" s="148"/>
      <c r="Y17" s="148"/>
      <c r="Z17" s="148"/>
      <c r="AA17" s="148"/>
      <c r="AB17" s="148"/>
      <c r="AC17" s="25"/>
      <c r="AD17" s="25"/>
      <c r="AE17" s="25"/>
      <c r="AF17" s="25"/>
      <c r="AG17" s="25"/>
      <c r="AH17" s="25"/>
      <c r="AI17" s="25"/>
      <c r="AJ17" s="25"/>
    </row>
    <row r="18" spans="1:36" x14ac:dyDescent="0.2">
      <c r="A18" s="143" t="s">
        <v>104</v>
      </c>
      <c r="B18" s="144"/>
      <c r="C18" s="145"/>
      <c r="D18" s="149"/>
      <c r="E18" s="150"/>
      <c r="F18" s="150"/>
      <c r="G18" s="150"/>
      <c r="H18" s="150"/>
      <c r="I18" s="150"/>
      <c r="J18" s="34"/>
      <c r="K18" s="25"/>
      <c r="L18" s="25"/>
      <c r="M18" s="25"/>
      <c r="N18" s="25"/>
      <c r="O18" s="25"/>
      <c r="P18" s="148"/>
      <c r="Q18" s="148"/>
      <c r="R18" s="148"/>
      <c r="S18" s="148"/>
      <c r="T18" s="148"/>
      <c r="U18" s="148"/>
      <c r="V18" s="148"/>
      <c r="W18" s="148"/>
      <c r="X18" s="148"/>
      <c r="Y18" s="148"/>
      <c r="Z18" s="148"/>
      <c r="AA18" s="148"/>
      <c r="AB18" s="148"/>
      <c r="AC18" s="25"/>
      <c r="AD18" s="25"/>
      <c r="AE18" s="25"/>
      <c r="AF18" s="25"/>
      <c r="AG18" s="25"/>
      <c r="AH18" s="25"/>
      <c r="AI18" s="25"/>
      <c r="AJ18" s="25"/>
    </row>
    <row r="19" spans="1:36" s="37" customFormat="1" x14ac:dyDescent="0.2">
      <c r="A19" s="155" t="s">
        <v>105</v>
      </c>
      <c r="B19" s="156"/>
      <c r="C19" s="157"/>
      <c r="D19" s="158"/>
      <c r="E19" s="159"/>
      <c r="F19" s="159"/>
      <c r="G19" s="159"/>
      <c r="H19" s="159"/>
      <c r="I19" s="159"/>
      <c r="J19" s="35"/>
      <c r="K19" s="36"/>
      <c r="L19" s="36"/>
      <c r="M19" s="36"/>
      <c r="N19" s="36"/>
      <c r="O19" s="36"/>
      <c r="P19" s="160" t="s">
        <v>1093</v>
      </c>
      <c r="Q19" s="160"/>
      <c r="R19" s="160"/>
      <c r="S19" s="160"/>
      <c r="T19" s="160"/>
      <c r="U19" s="160"/>
      <c r="V19" s="160"/>
      <c r="W19" s="160"/>
      <c r="X19" s="160"/>
      <c r="Y19" s="160"/>
      <c r="Z19" s="160"/>
      <c r="AA19" s="160"/>
      <c r="AB19" s="160"/>
      <c r="AC19" s="36"/>
      <c r="AD19" s="36"/>
      <c r="AE19" s="36"/>
      <c r="AF19" s="36"/>
      <c r="AG19" s="36"/>
      <c r="AH19" s="36"/>
      <c r="AI19" s="36"/>
      <c r="AJ19" s="36"/>
    </row>
    <row r="20" spans="1:36" x14ac:dyDescent="0.2">
      <c r="A20" s="143" t="s">
        <v>84</v>
      </c>
      <c r="B20" s="144"/>
      <c r="C20" s="145"/>
      <c r="D20" s="149"/>
      <c r="E20" s="150"/>
      <c r="F20" s="150"/>
      <c r="G20" s="150"/>
      <c r="H20" s="150"/>
      <c r="I20" s="150"/>
      <c r="J20" s="34"/>
      <c r="K20" s="25"/>
      <c r="L20" s="25"/>
      <c r="M20" s="25"/>
      <c r="N20" s="25"/>
      <c r="O20" s="25"/>
      <c r="P20" s="126" t="s">
        <v>1135</v>
      </c>
      <c r="Q20" s="126"/>
      <c r="R20" s="126"/>
      <c r="S20" s="126"/>
      <c r="T20" s="126"/>
      <c r="U20" s="126"/>
      <c r="V20" s="126"/>
      <c r="W20" s="126"/>
      <c r="X20" s="126"/>
      <c r="Y20" s="126"/>
      <c r="Z20" s="126"/>
      <c r="AA20" s="126"/>
      <c r="AB20" s="126"/>
      <c r="AC20" s="25"/>
      <c r="AD20" s="25"/>
      <c r="AE20" s="25"/>
      <c r="AF20" s="25"/>
      <c r="AG20" s="25"/>
      <c r="AH20" s="25"/>
      <c r="AI20" s="25"/>
      <c r="AJ20" s="25"/>
    </row>
    <row r="21" spans="1:36" x14ac:dyDescent="0.2">
      <c r="A21" s="143" t="s">
        <v>81</v>
      </c>
      <c r="B21" s="144"/>
      <c r="C21" s="145"/>
      <c r="D21" s="149"/>
      <c r="E21" s="150"/>
      <c r="F21" s="150"/>
      <c r="G21" s="150"/>
      <c r="H21" s="150"/>
      <c r="I21" s="150"/>
      <c r="J21" s="34"/>
      <c r="K21" s="25"/>
      <c r="L21" s="25"/>
      <c r="M21" s="25"/>
      <c r="N21" s="25"/>
      <c r="O21" s="25"/>
      <c r="P21" s="148" t="s">
        <v>1136</v>
      </c>
      <c r="Q21" s="148"/>
      <c r="R21" s="148"/>
      <c r="S21" s="148"/>
      <c r="T21" s="148"/>
      <c r="U21" s="148"/>
      <c r="V21" s="148"/>
      <c r="W21" s="148"/>
      <c r="X21" s="148"/>
      <c r="Y21" s="148"/>
      <c r="Z21" s="148"/>
      <c r="AA21" s="148"/>
      <c r="AB21" s="148"/>
      <c r="AC21" s="25"/>
      <c r="AD21" s="25"/>
      <c r="AE21" s="25"/>
      <c r="AF21" s="25"/>
      <c r="AG21" s="25"/>
      <c r="AH21" s="25"/>
      <c r="AI21" s="25"/>
      <c r="AJ21" s="25"/>
    </row>
    <row r="22" spans="1:36" x14ac:dyDescent="0.2">
      <c r="A22" s="143" t="s">
        <v>82</v>
      </c>
      <c r="B22" s="144"/>
      <c r="C22" s="145"/>
      <c r="D22" s="149"/>
      <c r="E22" s="150"/>
      <c r="F22" s="150"/>
      <c r="G22" s="150"/>
      <c r="H22" s="150"/>
      <c r="I22" s="150"/>
      <c r="J22" s="34"/>
      <c r="K22" s="25"/>
      <c r="L22" s="25"/>
      <c r="M22" s="25"/>
      <c r="N22" s="25"/>
      <c r="O22" s="25"/>
      <c r="P22" s="148" t="s">
        <v>1137</v>
      </c>
      <c r="Q22" s="148"/>
      <c r="R22" s="148"/>
      <c r="S22" s="148"/>
      <c r="T22" s="148"/>
      <c r="U22" s="148"/>
      <c r="V22" s="148"/>
      <c r="W22" s="148"/>
      <c r="X22" s="148"/>
      <c r="Y22" s="148"/>
      <c r="Z22" s="148"/>
      <c r="AA22" s="148"/>
      <c r="AB22" s="148"/>
      <c r="AC22" s="25"/>
      <c r="AD22" s="25"/>
      <c r="AE22" s="25"/>
      <c r="AF22" s="25"/>
      <c r="AG22" s="25"/>
      <c r="AH22" s="25"/>
      <c r="AI22" s="25"/>
      <c r="AJ22" s="25"/>
    </row>
    <row r="23" spans="1:36" x14ac:dyDescent="0.2">
      <c r="A23" s="143" t="s">
        <v>83</v>
      </c>
      <c r="B23" s="144"/>
      <c r="C23" s="145"/>
      <c r="D23" s="149"/>
      <c r="E23" s="150"/>
      <c r="F23" s="150"/>
      <c r="G23" s="150"/>
      <c r="H23" s="150"/>
      <c r="I23" s="150"/>
      <c r="J23" s="34"/>
      <c r="K23" s="25"/>
      <c r="L23" s="25"/>
      <c r="M23" s="25"/>
      <c r="N23" s="25"/>
      <c r="O23" s="25"/>
      <c r="P23" s="148" t="s">
        <v>1138</v>
      </c>
      <c r="Q23" s="148"/>
      <c r="R23" s="148"/>
      <c r="S23" s="148"/>
      <c r="T23" s="148"/>
      <c r="U23" s="148"/>
      <c r="V23" s="148"/>
      <c r="W23" s="148"/>
      <c r="X23" s="148"/>
      <c r="Y23" s="148"/>
      <c r="Z23" s="148"/>
      <c r="AA23" s="148"/>
      <c r="AB23" s="148"/>
      <c r="AC23" s="25"/>
      <c r="AD23" s="25"/>
      <c r="AE23" s="25"/>
      <c r="AF23" s="25"/>
      <c r="AG23" s="25"/>
      <c r="AH23" s="25"/>
      <c r="AI23" s="25"/>
      <c r="AJ23" s="25"/>
    </row>
    <row r="24" spans="1:36" ht="12.75" customHeight="1" x14ac:dyDescent="0.2">
      <c r="A24" s="161" t="s">
        <v>1083</v>
      </c>
      <c r="B24" s="162"/>
      <c r="C24" s="163"/>
      <c r="D24" s="149"/>
      <c r="E24" s="150"/>
      <c r="F24" s="150"/>
      <c r="G24" s="150"/>
      <c r="H24" s="150"/>
      <c r="I24" s="150"/>
      <c r="J24" s="34"/>
      <c r="K24" s="25"/>
      <c r="L24" s="25"/>
      <c r="M24" s="25"/>
      <c r="N24" s="25"/>
      <c r="O24" s="25"/>
      <c r="P24" s="148" t="s">
        <v>1139</v>
      </c>
      <c r="Q24" s="148"/>
      <c r="R24" s="148"/>
      <c r="S24" s="148"/>
      <c r="T24" s="148"/>
      <c r="U24" s="148"/>
      <c r="V24" s="148"/>
      <c r="W24" s="148"/>
      <c r="X24" s="148"/>
      <c r="Y24" s="148"/>
      <c r="Z24" s="148"/>
      <c r="AA24" s="148"/>
      <c r="AB24" s="148"/>
      <c r="AC24" s="25"/>
      <c r="AD24" s="25"/>
      <c r="AE24" s="25"/>
      <c r="AF24" s="25"/>
      <c r="AG24" s="25"/>
      <c r="AH24" s="25"/>
      <c r="AI24" s="25"/>
      <c r="AJ24" s="25"/>
    </row>
    <row r="25" spans="1:36" ht="12.75" customHeight="1" x14ac:dyDescent="0.2">
      <c r="A25" s="164"/>
      <c r="B25" s="165"/>
      <c r="C25" s="166"/>
      <c r="D25" s="149"/>
      <c r="E25" s="150"/>
      <c r="F25" s="150"/>
      <c r="G25" s="150"/>
      <c r="H25" s="150"/>
      <c r="I25" s="150"/>
      <c r="J25" s="34"/>
      <c r="K25" s="25"/>
      <c r="L25" s="25"/>
      <c r="M25" s="25"/>
      <c r="N25" s="25"/>
      <c r="O25" s="25"/>
      <c r="P25" s="126" t="s">
        <v>1096</v>
      </c>
      <c r="Q25" s="126"/>
      <c r="R25" s="126"/>
      <c r="S25" s="126"/>
      <c r="T25" s="126"/>
      <c r="U25" s="126"/>
      <c r="V25" s="126"/>
      <c r="W25" s="126"/>
      <c r="X25" s="126"/>
      <c r="Y25" s="126"/>
      <c r="Z25" s="126"/>
      <c r="AA25" s="126"/>
      <c r="AB25" s="126"/>
      <c r="AC25" s="25"/>
      <c r="AD25" s="25"/>
      <c r="AE25" s="25"/>
      <c r="AF25" s="25"/>
      <c r="AG25" s="25"/>
      <c r="AH25" s="25"/>
      <c r="AI25" s="25"/>
      <c r="AJ25" s="25"/>
    </row>
    <row r="26" spans="1:36" ht="12.75" customHeight="1" x14ac:dyDescent="0.2">
      <c r="A26" s="167"/>
      <c r="B26" s="168"/>
      <c r="C26" s="169"/>
      <c r="D26" s="149"/>
      <c r="E26" s="150"/>
      <c r="F26" s="150"/>
      <c r="G26" s="150"/>
      <c r="H26" s="150"/>
      <c r="I26" s="150"/>
      <c r="J26" s="34"/>
      <c r="K26" s="25"/>
      <c r="L26" s="25"/>
      <c r="M26" s="25"/>
      <c r="N26" s="25"/>
      <c r="O26" s="25"/>
      <c r="P26" s="126"/>
      <c r="Q26" s="126"/>
      <c r="R26" s="126"/>
      <c r="S26" s="126"/>
      <c r="T26" s="126"/>
      <c r="U26" s="126"/>
      <c r="V26" s="126"/>
      <c r="W26" s="126"/>
      <c r="X26" s="126"/>
      <c r="Y26" s="126"/>
      <c r="Z26" s="126"/>
      <c r="AA26" s="126"/>
      <c r="AB26" s="126"/>
      <c r="AC26" s="25"/>
      <c r="AD26" s="25"/>
      <c r="AE26" s="25"/>
      <c r="AF26" s="25"/>
      <c r="AG26" s="25"/>
      <c r="AH26" s="25"/>
      <c r="AI26" s="25"/>
      <c r="AJ26" s="25"/>
    </row>
    <row r="27" spans="1:36" ht="12.75" customHeight="1" x14ac:dyDescent="0.2">
      <c r="A27" s="170" t="s">
        <v>106</v>
      </c>
      <c r="B27" s="171"/>
      <c r="C27" s="172"/>
      <c r="D27" s="149" t="s">
        <v>1084</v>
      </c>
      <c r="E27" s="150"/>
      <c r="F27" s="150"/>
      <c r="G27" s="150"/>
      <c r="H27" s="150"/>
      <c r="I27" s="150"/>
      <c r="J27" s="34"/>
      <c r="K27" s="25"/>
      <c r="L27" s="25"/>
      <c r="M27" s="25"/>
      <c r="N27" s="25"/>
      <c r="O27" s="25"/>
      <c r="P27" s="126"/>
      <c r="Q27" s="126"/>
      <c r="R27" s="126"/>
      <c r="S27" s="126"/>
      <c r="T27" s="126"/>
      <c r="U27" s="126"/>
      <c r="V27" s="126"/>
      <c r="W27" s="126"/>
      <c r="X27" s="126"/>
      <c r="Y27" s="126"/>
      <c r="Z27" s="126"/>
      <c r="AA27" s="126"/>
      <c r="AB27" s="126"/>
      <c r="AC27" s="25"/>
      <c r="AD27" s="25"/>
      <c r="AE27" s="25"/>
      <c r="AF27" s="25"/>
      <c r="AG27" s="25"/>
      <c r="AH27" s="25"/>
      <c r="AI27" s="25"/>
      <c r="AJ27" s="25"/>
    </row>
    <row r="28" spans="1:36" ht="12.75" customHeight="1" x14ac:dyDescent="0.2">
      <c r="A28" s="103" t="s">
        <v>883</v>
      </c>
      <c r="B28" s="104"/>
      <c r="C28" s="105"/>
      <c r="D28" s="149"/>
      <c r="E28" s="150"/>
      <c r="F28" s="150"/>
      <c r="G28" s="150"/>
      <c r="H28" s="150"/>
      <c r="I28" s="150"/>
      <c r="J28" s="34"/>
      <c r="K28" s="25"/>
      <c r="L28" s="25"/>
      <c r="M28" s="25"/>
      <c r="N28" s="25"/>
      <c r="O28" s="25"/>
      <c r="P28" s="126" t="s">
        <v>886</v>
      </c>
      <c r="Q28" s="126"/>
      <c r="R28" s="126"/>
      <c r="S28" s="126"/>
      <c r="T28" s="126"/>
      <c r="U28" s="126"/>
      <c r="V28" s="126"/>
      <c r="W28" s="126"/>
      <c r="X28" s="126"/>
      <c r="Y28" s="126"/>
      <c r="Z28" s="126"/>
      <c r="AA28" s="126"/>
      <c r="AB28" s="126"/>
      <c r="AC28" s="25"/>
      <c r="AD28" s="25"/>
      <c r="AE28" s="25"/>
      <c r="AF28" s="25"/>
      <c r="AG28" s="25"/>
      <c r="AH28" s="25"/>
      <c r="AI28" s="25"/>
      <c r="AJ28" s="25"/>
    </row>
    <row r="29" spans="1:36" x14ac:dyDescent="0.2">
      <c r="A29" s="143" t="s">
        <v>882</v>
      </c>
      <c r="B29" s="144"/>
      <c r="C29" s="145"/>
      <c r="D29" s="111" t="s">
        <v>49</v>
      </c>
      <c r="E29" s="38"/>
      <c r="F29" s="111" t="s">
        <v>50</v>
      </c>
      <c r="G29" s="149"/>
      <c r="H29" s="150"/>
      <c r="I29" s="150"/>
      <c r="J29" s="34"/>
      <c r="K29" s="25"/>
      <c r="L29" s="25"/>
      <c r="M29" s="25"/>
      <c r="N29" s="25"/>
      <c r="O29" s="25"/>
      <c r="P29" s="152" t="s">
        <v>1092</v>
      </c>
      <c r="Q29" s="148"/>
      <c r="R29" s="148"/>
      <c r="S29" s="148"/>
      <c r="T29" s="148"/>
      <c r="U29" s="148"/>
      <c r="V29" s="148"/>
      <c r="W29" s="148"/>
      <c r="X29" s="148"/>
      <c r="Y29" s="148"/>
      <c r="Z29" s="148"/>
      <c r="AA29" s="148"/>
      <c r="AB29" s="148"/>
      <c r="AC29" s="25"/>
      <c r="AD29" s="25"/>
      <c r="AE29" s="25"/>
      <c r="AF29" s="25"/>
      <c r="AG29" s="25"/>
      <c r="AH29" s="25"/>
      <c r="AI29" s="25"/>
      <c r="AJ29" s="25"/>
    </row>
    <row r="30" spans="1:36" ht="13.5" customHeight="1" x14ac:dyDescent="0.2">
      <c r="A30" s="143" t="s">
        <v>841</v>
      </c>
      <c r="B30" s="144"/>
      <c r="C30" s="145"/>
      <c r="D30" s="173">
        <f>G55</f>
        <v>170036</v>
      </c>
      <c r="E30" s="174"/>
      <c r="F30" s="174"/>
      <c r="G30" s="174"/>
      <c r="H30" s="174"/>
      <c r="I30" s="174"/>
      <c r="J30" s="39"/>
      <c r="K30" s="25"/>
      <c r="L30" s="25"/>
      <c r="M30" s="25"/>
      <c r="N30" s="25"/>
      <c r="O30" s="25"/>
      <c r="P30" s="148" t="s">
        <v>887</v>
      </c>
      <c r="Q30" s="148"/>
      <c r="R30" s="148"/>
      <c r="S30" s="148"/>
      <c r="T30" s="148"/>
      <c r="U30" s="148"/>
      <c r="V30" s="148"/>
      <c r="W30" s="148"/>
      <c r="X30" s="148"/>
      <c r="Y30" s="148"/>
      <c r="Z30" s="148"/>
      <c r="AA30" s="148"/>
      <c r="AB30" s="148"/>
      <c r="AC30" s="25"/>
      <c r="AD30" s="25"/>
      <c r="AE30" s="25"/>
      <c r="AF30" s="25"/>
      <c r="AG30" s="25"/>
      <c r="AH30" s="25"/>
      <c r="AI30" s="25"/>
      <c r="AJ30" s="25"/>
    </row>
    <row r="31" spans="1:36" ht="12.75" customHeight="1" x14ac:dyDescent="0.2">
      <c r="A31" s="143" t="s">
        <v>1140</v>
      </c>
      <c r="B31" s="144"/>
      <c r="C31" s="145"/>
      <c r="D31" s="173">
        <f>G54</f>
        <v>149553</v>
      </c>
      <c r="E31" s="174"/>
      <c r="F31" s="174"/>
      <c r="G31" s="174"/>
      <c r="H31" s="174"/>
      <c r="I31" s="174"/>
      <c r="J31" s="39"/>
      <c r="K31" s="25"/>
      <c r="L31" s="25"/>
      <c r="M31" s="25"/>
      <c r="N31" s="25"/>
      <c r="O31" s="25"/>
      <c r="P31" s="175" t="s">
        <v>1142</v>
      </c>
      <c r="Q31" s="176"/>
      <c r="R31" s="176"/>
      <c r="S31" s="176"/>
      <c r="T31" s="176"/>
      <c r="U31" s="176"/>
      <c r="V31" s="176"/>
      <c r="W31" s="176"/>
      <c r="X31" s="176"/>
      <c r="Y31" s="176"/>
      <c r="Z31" s="176"/>
      <c r="AA31" s="176"/>
      <c r="AB31" s="176"/>
      <c r="AC31" s="25"/>
      <c r="AD31" s="25"/>
      <c r="AE31" s="25"/>
      <c r="AF31" s="25"/>
      <c r="AG31" s="25"/>
      <c r="AH31" s="25"/>
      <c r="AI31" s="25"/>
      <c r="AJ31" s="25"/>
    </row>
    <row r="32" spans="1:36" x14ac:dyDescent="0.2">
      <c r="A32" s="143" t="s">
        <v>1141</v>
      </c>
      <c r="B32" s="144"/>
      <c r="C32" s="145"/>
      <c r="D32" s="112">
        <v>2027</v>
      </c>
      <c r="E32" s="38"/>
      <c r="F32" s="112">
        <v>2028</v>
      </c>
      <c r="G32" s="38"/>
      <c r="H32" s="112">
        <v>2029</v>
      </c>
      <c r="I32" s="40"/>
      <c r="J32" s="39"/>
      <c r="K32" s="25"/>
      <c r="L32" s="25"/>
      <c r="M32" s="25"/>
      <c r="N32" s="25"/>
      <c r="O32" s="25"/>
      <c r="P32" s="148"/>
      <c r="Q32" s="148"/>
      <c r="R32" s="148"/>
      <c r="S32" s="148"/>
      <c r="T32" s="148"/>
      <c r="U32" s="148"/>
      <c r="V32" s="148"/>
      <c r="W32" s="148"/>
      <c r="X32" s="148"/>
      <c r="Y32" s="148"/>
      <c r="Z32" s="148"/>
      <c r="AA32" s="148"/>
      <c r="AB32" s="148"/>
      <c r="AC32" s="34"/>
      <c r="AD32" s="25"/>
      <c r="AE32" s="25"/>
      <c r="AF32" s="25"/>
      <c r="AG32" s="25"/>
      <c r="AH32" s="25"/>
      <c r="AI32" s="25"/>
      <c r="AJ32" s="25"/>
    </row>
    <row r="33" spans="1:36" ht="14.25" customHeight="1" x14ac:dyDescent="0.2">
      <c r="J33" s="25"/>
      <c r="K33" s="25"/>
      <c r="L33" s="25"/>
      <c r="M33" s="25"/>
      <c r="N33" s="25"/>
      <c r="O33" s="25"/>
      <c r="P33" s="148"/>
      <c r="Q33" s="148"/>
      <c r="R33" s="148"/>
      <c r="S33" s="148"/>
      <c r="T33" s="148"/>
      <c r="U33" s="148"/>
      <c r="V33" s="148"/>
      <c r="W33" s="148"/>
      <c r="X33" s="148"/>
      <c r="Y33" s="148"/>
      <c r="Z33" s="148"/>
      <c r="AA33" s="148"/>
      <c r="AB33" s="148"/>
      <c r="AC33" s="34"/>
      <c r="AD33" s="25"/>
      <c r="AE33" s="25"/>
      <c r="AF33" s="25"/>
      <c r="AG33" s="25"/>
      <c r="AH33" s="25"/>
      <c r="AI33" s="25"/>
      <c r="AJ33" s="25"/>
    </row>
    <row r="34" spans="1:36" x14ac:dyDescent="0.2">
      <c r="A34" s="106" t="s">
        <v>1111</v>
      </c>
      <c r="B34" s="107"/>
      <c r="C34" s="107"/>
      <c r="D34" s="107"/>
      <c r="E34" s="107"/>
      <c r="F34" s="108"/>
      <c r="G34" s="108"/>
      <c r="J34" s="25"/>
      <c r="K34" s="25"/>
      <c r="L34" s="25"/>
      <c r="M34" s="25"/>
      <c r="N34" s="25"/>
      <c r="O34" s="25"/>
      <c r="AC34" s="25"/>
      <c r="AD34" s="25"/>
      <c r="AE34" s="25"/>
      <c r="AF34" s="25"/>
      <c r="AG34" s="25"/>
      <c r="AH34" s="25"/>
      <c r="AI34" s="25"/>
      <c r="AJ34" s="25"/>
    </row>
    <row r="35" spans="1:36" ht="10.5" customHeight="1" x14ac:dyDescent="0.2">
      <c r="J35" s="25"/>
      <c r="K35" s="25"/>
      <c r="L35" s="25"/>
      <c r="M35" s="25"/>
      <c r="N35" s="25"/>
      <c r="O35" s="25"/>
      <c r="P35" s="148"/>
      <c r="Q35" s="148"/>
      <c r="R35" s="148"/>
      <c r="S35" s="148"/>
      <c r="T35" s="148"/>
      <c r="U35" s="148"/>
      <c r="V35" s="148"/>
      <c r="W35" s="148"/>
      <c r="X35" s="148"/>
      <c r="Y35" s="148"/>
      <c r="Z35" s="148"/>
      <c r="AA35" s="148"/>
      <c r="AB35" s="148"/>
      <c r="AC35" s="25"/>
      <c r="AD35" s="25"/>
      <c r="AE35" s="25"/>
      <c r="AF35" s="25"/>
      <c r="AG35" s="25"/>
      <c r="AH35" s="25"/>
      <c r="AI35" s="25"/>
      <c r="AJ35" s="25"/>
    </row>
    <row r="36" spans="1:36" x14ac:dyDescent="0.2">
      <c r="A36" s="183" t="s">
        <v>60</v>
      </c>
      <c r="B36" s="184"/>
      <c r="C36" s="184"/>
      <c r="D36" s="184"/>
      <c r="E36" s="184"/>
      <c r="F36" s="184"/>
      <c r="G36" s="184"/>
      <c r="J36" s="25"/>
      <c r="K36" s="25"/>
      <c r="L36" s="25"/>
      <c r="M36" s="25"/>
      <c r="N36" s="25"/>
      <c r="O36" s="25"/>
      <c r="P36" s="148" t="s">
        <v>1082</v>
      </c>
      <c r="Q36" s="148"/>
      <c r="R36" s="148"/>
      <c r="S36" s="148"/>
      <c r="T36" s="148"/>
      <c r="U36" s="148"/>
      <c r="V36" s="148"/>
      <c r="W36" s="148"/>
      <c r="X36" s="148"/>
      <c r="Y36" s="148"/>
      <c r="Z36" s="148"/>
      <c r="AA36" s="148"/>
      <c r="AB36" s="148"/>
      <c r="AC36" s="25"/>
      <c r="AD36" s="25"/>
      <c r="AE36" s="25"/>
      <c r="AF36" s="25"/>
      <c r="AG36" s="25"/>
      <c r="AH36" s="25"/>
      <c r="AI36" s="25"/>
      <c r="AJ36" s="25"/>
    </row>
    <row r="37" spans="1:36" ht="51" x14ac:dyDescent="0.2">
      <c r="A37" s="113" t="s">
        <v>59</v>
      </c>
      <c r="B37" s="185" t="s">
        <v>1169</v>
      </c>
      <c r="C37" s="186"/>
      <c r="D37" s="186"/>
      <c r="E37" s="187"/>
      <c r="F37" s="188"/>
      <c r="G37" s="113" t="s">
        <v>85</v>
      </c>
      <c r="J37" s="25"/>
      <c r="K37" s="25"/>
      <c r="L37" s="25"/>
      <c r="M37" s="25"/>
      <c r="N37" s="25"/>
      <c r="O37" s="25"/>
      <c r="P37" s="148" t="s">
        <v>1177</v>
      </c>
      <c r="Q37" s="148"/>
      <c r="R37" s="148"/>
      <c r="S37" s="148"/>
      <c r="T37" s="148"/>
      <c r="U37" s="148"/>
      <c r="V37" s="148"/>
      <c r="W37" s="148"/>
      <c r="X37" s="148"/>
      <c r="Y37" s="148"/>
      <c r="Z37" s="148"/>
      <c r="AA37" s="148"/>
      <c r="AB37" s="148"/>
      <c r="AC37" s="25"/>
      <c r="AD37" s="25"/>
      <c r="AE37" s="25"/>
      <c r="AF37" s="25"/>
      <c r="AG37" s="25"/>
      <c r="AH37" s="25"/>
      <c r="AI37" s="25"/>
      <c r="AJ37" s="25"/>
    </row>
    <row r="38" spans="1:36" x14ac:dyDescent="0.2">
      <c r="A38" s="41"/>
      <c r="B38" s="189" t="s">
        <v>884</v>
      </c>
      <c r="C38" s="190"/>
      <c r="D38" s="190"/>
      <c r="E38" s="190"/>
      <c r="F38" s="191"/>
      <c r="G38" s="42">
        <v>149553</v>
      </c>
      <c r="J38" s="25"/>
      <c r="K38" s="25"/>
      <c r="L38" s="25"/>
      <c r="M38" s="25"/>
      <c r="N38" s="25"/>
      <c r="O38" s="25"/>
      <c r="P38" s="141"/>
      <c r="Q38" s="140"/>
      <c r="R38" s="140"/>
      <c r="S38" s="140"/>
      <c r="T38" s="140"/>
      <c r="U38" s="140"/>
      <c r="V38" s="140"/>
      <c r="W38" s="140"/>
      <c r="X38" s="140"/>
      <c r="Y38" s="140"/>
      <c r="Z38" s="140"/>
      <c r="AA38" s="140"/>
      <c r="AB38" s="140"/>
      <c r="AC38" s="25"/>
      <c r="AD38" s="25"/>
      <c r="AE38" s="25"/>
      <c r="AF38" s="25"/>
      <c r="AG38" s="25"/>
      <c r="AH38" s="25"/>
      <c r="AI38" s="25"/>
      <c r="AJ38" s="25"/>
    </row>
    <row r="39" spans="1:36" x14ac:dyDescent="0.2">
      <c r="A39" s="41"/>
      <c r="B39" s="189"/>
      <c r="C39" s="190"/>
      <c r="D39" s="190"/>
      <c r="E39" s="190"/>
      <c r="F39" s="191"/>
      <c r="G39" s="42">
        <v>3333</v>
      </c>
      <c r="P39" s="140"/>
      <c r="Q39" s="140"/>
      <c r="R39" s="140"/>
      <c r="S39" s="140"/>
      <c r="T39" s="140"/>
      <c r="U39" s="140"/>
      <c r="V39" s="140"/>
      <c r="W39" s="140"/>
      <c r="X39" s="140"/>
      <c r="Y39" s="140"/>
      <c r="Z39" s="140"/>
      <c r="AA39" s="140"/>
      <c r="AB39" s="140"/>
    </row>
    <row r="40" spans="1:36" ht="25.5" x14ac:dyDescent="0.2">
      <c r="A40" s="41"/>
      <c r="B40" s="189"/>
      <c r="C40" s="190"/>
      <c r="D40" s="190"/>
      <c r="E40" s="190"/>
      <c r="F40" s="191"/>
      <c r="G40" s="42">
        <v>1000</v>
      </c>
      <c r="H40" s="44"/>
      <c r="I40" s="44"/>
      <c r="J40" s="44"/>
      <c r="P40" s="122" t="s">
        <v>1097</v>
      </c>
      <c r="Q40" s="140"/>
      <c r="R40" s="140"/>
      <c r="S40" s="140"/>
      <c r="T40" s="140"/>
      <c r="U40" s="140"/>
      <c r="V40" s="140"/>
      <c r="W40" s="140"/>
      <c r="X40" s="140"/>
      <c r="Y40" s="140"/>
      <c r="Z40" s="140"/>
      <c r="AA40" s="140"/>
      <c r="AB40" s="140"/>
    </row>
    <row r="41" spans="1:36" x14ac:dyDescent="0.2">
      <c r="A41" s="41"/>
      <c r="B41" s="235"/>
      <c r="C41" s="236"/>
      <c r="D41" s="236"/>
      <c r="E41" s="236"/>
      <c r="F41" s="237"/>
      <c r="G41" s="42">
        <v>1000</v>
      </c>
      <c r="H41" s="44"/>
      <c r="I41" s="44"/>
      <c r="J41" s="44"/>
      <c r="P41" s="142"/>
      <c r="Q41" s="142"/>
      <c r="R41" s="142"/>
      <c r="S41" s="142"/>
      <c r="T41" s="142"/>
      <c r="U41" s="142"/>
      <c r="V41" s="142"/>
      <c r="W41" s="142"/>
      <c r="X41" s="142"/>
      <c r="Y41" s="142"/>
      <c r="Z41" s="142"/>
      <c r="AA41" s="142"/>
      <c r="AB41" s="142"/>
    </row>
    <row r="42" spans="1:36" x14ac:dyDescent="0.2">
      <c r="A42" s="41"/>
      <c r="B42" s="235"/>
      <c r="C42" s="236"/>
      <c r="D42" s="236"/>
      <c r="E42" s="236"/>
      <c r="F42" s="237"/>
      <c r="G42" s="42">
        <v>1000</v>
      </c>
      <c r="H42" s="44"/>
      <c r="I42" s="44"/>
      <c r="J42" s="44"/>
      <c r="P42" s="238"/>
      <c r="Q42" s="238"/>
      <c r="R42" s="238"/>
      <c r="S42" s="238"/>
      <c r="T42" s="238"/>
      <c r="U42" s="238"/>
      <c r="V42" s="238"/>
      <c r="W42" s="238"/>
      <c r="X42" s="238"/>
      <c r="Y42" s="238"/>
      <c r="Z42" s="238"/>
      <c r="AA42" s="238"/>
      <c r="AB42" s="238"/>
    </row>
    <row r="43" spans="1:36" x14ac:dyDescent="0.2">
      <c r="A43" s="41"/>
      <c r="B43" s="189"/>
      <c r="C43" s="239"/>
      <c r="D43" s="239"/>
      <c r="E43" s="239"/>
      <c r="F43" s="240"/>
      <c r="G43" s="42">
        <v>5000</v>
      </c>
      <c r="H43" s="44"/>
      <c r="I43" s="44"/>
      <c r="J43" s="44"/>
      <c r="P43" s="46"/>
      <c r="Q43" s="46"/>
      <c r="R43" s="46"/>
      <c r="S43" s="46"/>
      <c r="T43" s="46"/>
      <c r="U43" s="46"/>
      <c r="V43" s="46"/>
      <c r="W43" s="46"/>
      <c r="X43" s="46"/>
      <c r="Y43" s="46"/>
      <c r="Z43" s="46"/>
      <c r="AA43" s="46"/>
      <c r="AB43" s="46"/>
    </row>
    <row r="44" spans="1:36" x14ac:dyDescent="0.2">
      <c r="A44" s="41"/>
      <c r="B44" s="189"/>
      <c r="C44" s="190"/>
      <c r="D44" s="190"/>
      <c r="E44" s="190"/>
      <c r="F44" s="191"/>
      <c r="G44" s="42">
        <v>1000</v>
      </c>
      <c r="P44" s="46"/>
      <c r="Q44" s="46"/>
      <c r="R44" s="46"/>
      <c r="S44" s="46"/>
      <c r="T44" s="46"/>
      <c r="U44" s="46"/>
      <c r="V44" s="46"/>
      <c r="W44" s="46"/>
      <c r="X44" s="46"/>
      <c r="Y44" s="46"/>
      <c r="Z44" s="46"/>
      <c r="AA44" s="46"/>
      <c r="AB44" s="46"/>
    </row>
    <row r="45" spans="1:36" x14ac:dyDescent="0.2">
      <c r="A45" s="41"/>
      <c r="B45" s="189"/>
      <c r="C45" s="239"/>
      <c r="D45" s="239"/>
      <c r="E45" s="239"/>
      <c r="F45" s="240"/>
      <c r="G45" s="42">
        <v>2000</v>
      </c>
      <c r="P45" s="46"/>
      <c r="Q45" s="46"/>
      <c r="R45" s="46"/>
      <c r="S45" s="46"/>
      <c r="T45" s="46"/>
      <c r="U45" s="46"/>
      <c r="V45" s="46"/>
      <c r="W45" s="46"/>
      <c r="X45" s="46"/>
      <c r="Y45" s="46"/>
      <c r="Z45" s="46"/>
      <c r="AA45" s="46"/>
      <c r="AB45" s="46"/>
    </row>
    <row r="46" spans="1:36" x14ac:dyDescent="0.2">
      <c r="A46" s="41"/>
      <c r="B46" s="235"/>
      <c r="C46" s="236"/>
      <c r="D46" s="236"/>
      <c r="E46" s="236"/>
      <c r="F46" s="237"/>
      <c r="G46" s="42">
        <v>3000</v>
      </c>
      <c r="P46" s="46"/>
      <c r="Q46" s="46"/>
      <c r="R46" s="46"/>
      <c r="S46" s="46"/>
      <c r="T46" s="46"/>
      <c r="U46" s="46"/>
      <c r="V46" s="46"/>
      <c r="W46" s="46"/>
      <c r="X46" s="46"/>
      <c r="Y46" s="46"/>
      <c r="Z46" s="46"/>
      <c r="AA46" s="46"/>
      <c r="AB46" s="46"/>
    </row>
    <row r="47" spans="1:36" x14ac:dyDescent="0.2">
      <c r="A47" s="41"/>
      <c r="B47" s="177" t="s">
        <v>64</v>
      </c>
      <c r="C47" s="178"/>
      <c r="D47" s="178"/>
      <c r="E47" s="178"/>
      <c r="F47" s="179"/>
      <c r="G47" s="43">
        <f>SUM(G38:G46)</f>
        <v>166886</v>
      </c>
      <c r="J47" s="25"/>
      <c r="K47" s="25"/>
      <c r="L47" s="25"/>
      <c r="M47" s="25"/>
      <c r="N47" s="25"/>
      <c r="O47" s="25"/>
      <c r="P47" s="126"/>
      <c r="Q47" s="126"/>
      <c r="R47" s="126"/>
      <c r="S47" s="126"/>
      <c r="T47" s="126"/>
      <c r="U47" s="126"/>
      <c r="V47" s="126"/>
      <c r="W47" s="126"/>
      <c r="X47" s="126"/>
      <c r="Y47" s="126"/>
      <c r="Z47" s="126"/>
      <c r="AA47" s="126"/>
      <c r="AB47" s="126"/>
      <c r="AC47" s="25"/>
      <c r="AD47" s="25"/>
      <c r="AE47" s="25"/>
      <c r="AF47" s="25"/>
      <c r="AG47" s="25"/>
      <c r="AH47" s="25"/>
      <c r="AI47" s="25"/>
      <c r="AJ47" s="25"/>
    </row>
    <row r="48" spans="1:36" x14ac:dyDescent="0.2">
      <c r="A48" s="41"/>
      <c r="B48" s="180"/>
      <c r="C48" s="181"/>
      <c r="D48" s="181"/>
      <c r="E48" s="181"/>
      <c r="F48" s="181"/>
      <c r="G48" s="182"/>
      <c r="J48" s="25"/>
      <c r="K48" s="25"/>
      <c r="L48" s="25"/>
      <c r="M48" s="25"/>
      <c r="N48" s="25"/>
      <c r="O48" s="25"/>
      <c r="P48" s="126"/>
      <c r="Q48" s="126"/>
      <c r="R48" s="126"/>
      <c r="S48" s="126"/>
      <c r="T48" s="126"/>
      <c r="U48" s="126"/>
      <c r="V48" s="126"/>
      <c r="W48" s="126"/>
      <c r="X48" s="126"/>
      <c r="Y48" s="126"/>
      <c r="Z48" s="126"/>
      <c r="AA48" s="126"/>
      <c r="AB48" s="126"/>
      <c r="AC48" s="25"/>
      <c r="AD48" s="25"/>
      <c r="AE48" s="25"/>
      <c r="AF48" s="25"/>
      <c r="AG48" s="25"/>
      <c r="AH48" s="25"/>
      <c r="AI48" s="25"/>
      <c r="AJ48" s="25"/>
    </row>
    <row r="49" spans="1:36" ht="12.75" customHeight="1" x14ac:dyDescent="0.2">
      <c r="A49" s="47" t="s">
        <v>1094</v>
      </c>
      <c r="B49" s="48"/>
      <c r="C49" s="48"/>
      <c r="D49" s="48"/>
      <c r="E49" s="48"/>
      <c r="F49" s="48"/>
      <c r="G49" s="49"/>
      <c r="H49" s="44"/>
      <c r="I49" s="44"/>
      <c r="J49" s="25"/>
      <c r="K49" s="25"/>
      <c r="L49" s="25"/>
      <c r="M49" s="25"/>
      <c r="N49" s="25"/>
      <c r="O49" s="25"/>
      <c r="P49" s="127" t="s">
        <v>1168</v>
      </c>
      <c r="Q49" s="127"/>
      <c r="R49" s="127"/>
      <c r="S49" s="127"/>
      <c r="T49" s="127"/>
      <c r="U49" s="127"/>
      <c r="V49" s="127"/>
      <c r="W49" s="127"/>
      <c r="X49" s="127"/>
      <c r="Y49" s="127"/>
      <c r="Z49" s="127"/>
      <c r="AA49" s="127"/>
      <c r="AB49" s="127"/>
      <c r="AC49" s="25"/>
      <c r="AD49" s="25"/>
      <c r="AE49" s="25"/>
      <c r="AF49" s="25"/>
      <c r="AG49" s="25"/>
      <c r="AH49" s="25"/>
      <c r="AI49" s="25"/>
      <c r="AJ49" s="25"/>
    </row>
    <row r="50" spans="1:36" x14ac:dyDescent="0.2">
      <c r="A50" s="41"/>
      <c r="B50" s="189" t="s">
        <v>1098</v>
      </c>
      <c r="C50" s="190"/>
      <c r="D50" s="190"/>
      <c r="E50" s="190"/>
      <c r="F50" s="191"/>
      <c r="G50" s="42">
        <v>3000</v>
      </c>
      <c r="J50" s="25"/>
      <c r="K50" s="25"/>
      <c r="L50" s="25"/>
      <c r="M50" s="25"/>
      <c r="N50" s="25"/>
      <c r="O50" s="25"/>
      <c r="P50" s="148"/>
      <c r="Q50" s="148"/>
      <c r="R50" s="148"/>
      <c r="S50" s="148"/>
      <c r="T50" s="148"/>
      <c r="U50" s="148"/>
      <c r="V50" s="148"/>
      <c r="W50" s="148"/>
      <c r="X50" s="148"/>
      <c r="Y50" s="148"/>
      <c r="Z50" s="148"/>
      <c r="AA50" s="148"/>
      <c r="AB50" s="148"/>
      <c r="AC50" s="25"/>
      <c r="AD50" s="25"/>
      <c r="AE50" s="25"/>
      <c r="AF50" s="25"/>
      <c r="AG50" s="25"/>
      <c r="AH50" s="25"/>
      <c r="AI50" s="25"/>
      <c r="AJ50" s="25"/>
    </row>
    <row r="51" spans="1:36" ht="12.75" customHeight="1" x14ac:dyDescent="0.2">
      <c r="A51" s="41"/>
      <c r="B51" s="189" t="s">
        <v>1099</v>
      </c>
      <c r="C51" s="190"/>
      <c r="D51" s="190"/>
      <c r="E51" s="190"/>
      <c r="F51" s="191"/>
      <c r="G51" s="42">
        <v>150</v>
      </c>
      <c r="H51" s="46"/>
      <c r="I51" s="46"/>
      <c r="J51" s="25"/>
      <c r="K51" s="25"/>
      <c r="L51" s="25"/>
      <c r="M51" s="25"/>
      <c r="N51" s="25"/>
      <c r="O51" s="25"/>
      <c r="P51" s="128"/>
      <c r="Q51" s="128"/>
      <c r="R51" s="128"/>
      <c r="S51" s="128"/>
      <c r="T51" s="128"/>
      <c r="U51" s="128"/>
      <c r="V51" s="128"/>
      <c r="W51" s="128"/>
      <c r="X51" s="128"/>
      <c r="Y51" s="128"/>
      <c r="Z51" s="128"/>
      <c r="AA51" s="128"/>
      <c r="AB51" s="128"/>
      <c r="AC51" s="25"/>
      <c r="AD51" s="25"/>
      <c r="AE51" s="25"/>
      <c r="AF51" s="25"/>
      <c r="AG51" s="25"/>
      <c r="AH51" s="25"/>
      <c r="AI51" s="25"/>
      <c r="AJ51" s="25"/>
    </row>
    <row r="52" spans="1:36" x14ac:dyDescent="0.2">
      <c r="A52" s="50"/>
      <c r="B52" s="177" t="s">
        <v>65</v>
      </c>
      <c r="C52" s="178"/>
      <c r="D52" s="178"/>
      <c r="E52" s="178"/>
      <c r="F52" s="179"/>
      <c r="G52" s="43">
        <f>SUM(G50:G51)</f>
        <v>3150</v>
      </c>
      <c r="J52" s="25"/>
      <c r="K52" s="25"/>
      <c r="L52" s="25"/>
      <c r="M52" s="25"/>
      <c r="N52" s="25"/>
      <c r="O52" s="25"/>
      <c r="P52" s="148"/>
      <c r="Q52" s="148"/>
      <c r="R52" s="148"/>
      <c r="S52" s="148"/>
      <c r="T52" s="148"/>
      <c r="U52" s="148"/>
      <c r="V52" s="148"/>
      <c r="W52" s="148"/>
      <c r="X52" s="148"/>
      <c r="Y52" s="148"/>
      <c r="Z52" s="148"/>
      <c r="AA52" s="148"/>
      <c r="AB52" s="148"/>
      <c r="AC52" s="25"/>
      <c r="AD52" s="25"/>
      <c r="AE52" s="25"/>
      <c r="AF52" s="25"/>
      <c r="AG52" s="25"/>
      <c r="AH52" s="25"/>
      <c r="AI52" s="25"/>
      <c r="AJ52" s="25"/>
    </row>
    <row r="53" spans="1:36" x14ac:dyDescent="0.2">
      <c r="B53" s="195"/>
      <c r="C53" s="195"/>
      <c r="D53" s="195"/>
      <c r="E53" s="195"/>
      <c r="F53" s="195"/>
      <c r="G53" s="195"/>
      <c r="H53" s="46"/>
      <c r="I53" s="46"/>
      <c r="J53" s="34"/>
      <c r="K53" s="34"/>
      <c r="L53" s="34"/>
      <c r="M53" s="34"/>
      <c r="N53" s="34"/>
      <c r="O53" s="34"/>
      <c r="P53" s="148"/>
      <c r="Q53" s="148"/>
      <c r="R53" s="148"/>
      <c r="S53" s="148"/>
      <c r="T53" s="148"/>
      <c r="U53" s="148"/>
      <c r="V53" s="148"/>
      <c r="W53" s="148"/>
      <c r="X53" s="148"/>
      <c r="Y53" s="148"/>
      <c r="Z53" s="148"/>
      <c r="AA53" s="148"/>
      <c r="AB53" s="148"/>
      <c r="AC53" s="25"/>
      <c r="AD53" s="25"/>
      <c r="AE53" s="25"/>
      <c r="AF53" s="25"/>
      <c r="AG53" s="25"/>
      <c r="AH53" s="25"/>
      <c r="AI53" s="25"/>
      <c r="AJ53" s="25"/>
    </row>
    <row r="54" spans="1:36" x14ac:dyDescent="0.2">
      <c r="B54" s="196" t="s">
        <v>1107</v>
      </c>
      <c r="C54" s="197"/>
      <c r="D54" s="197"/>
      <c r="E54" s="197"/>
      <c r="F54" s="198"/>
      <c r="G54" s="51">
        <f>G38</f>
        <v>149553</v>
      </c>
      <c r="H54" s="44"/>
      <c r="I54" s="44"/>
      <c r="J54" s="45"/>
      <c r="K54" s="45"/>
      <c r="L54" s="45"/>
      <c r="M54" s="45"/>
      <c r="N54" s="45"/>
      <c r="O54" s="25"/>
      <c r="P54" s="148" t="s">
        <v>1144</v>
      </c>
      <c r="Q54" s="148"/>
      <c r="R54" s="148"/>
      <c r="S54" s="148"/>
      <c r="T54" s="148"/>
      <c r="U54" s="148"/>
      <c r="V54" s="148"/>
      <c r="W54" s="148"/>
      <c r="X54" s="148"/>
      <c r="Y54" s="148"/>
      <c r="Z54" s="148"/>
      <c r="AA54" s="148"/>
      <c r="AB54" s="148"/>
      <c r="AC54" s="25"/>
      <c r="AD54" s="25"/>
      <c r="AE54" s="25"/>
      <c r="AF54" s="25"/>
      <c r="AG54" s="25"/>
      <c r="AH54" s="25"/>
      <c r="AI54" s="25"/>
      <c r="AJ54" s="25"/>
    </row>
    <row r="55" spans="1:36" x14ac:dyDescent="0.2">
      <c r="B55" s="207" t="s">
        <v>1108</v>
      </c>
      <c r="C55" s="208"/>
      <c r="D55" s="208"/>
      <c r="E55" s="208"/>
      <c r="F55" s="209"/>
      <c r="G55" s="52">
        <f>G47+G52</f>
        <v>170036</v>
      </c>
      <c r="J55" s="25"/>
      <c r="K55" s="25"/>
      <c r="L55" s="25"/>
      <c r="M55" s="25"/>
      <c r="N55" s="25"/>
      <c r="O55" s="25"/>
      <c r="P55" s="148" t="s">
        <v>1143</v>
      </c>
      <c r="Q55" s="148"/>
      <c r="R55" s="148"/>
      <c r="S55" s="148"/>
      <c r="T55" s="148"/>
      <c r="U55" s="148"/>
      <c r="V55" s="148"/>
      <c r="W55" s="148"/>
      <c r="X55" s="148"/>
      <c r="Y55" s="148"/>
      <c r="Z55" s="148"/>
      <c r="AA55" s="148"/>
      <c r="AB55" s="148"/>
      <c r="AC55" s="25"/>
      <c r="AD55" s="25"/>
      <c r="AE55" s="25"/>
      <c r="AF55" s="25"/>
      <c r="AG55" s="25"/>
      <c r="AH55" s="25"/>
      <c r="AI55" s="25"/>
      <c r="AJ55" s="25"/>
    </row>
    <row r="56" spans="1:36" x14ac:dyDescent="0.2">
      <c r="J56" s="25"/>
      <c r="K56" s="25"/>
      <c r="L56" s="25"/>
      <c r="M56" s="25"/>
      <c r="N56" s="25"/>
      <c r="O56" s="25"/>
      <c r="AC56" s="25"/>
      <c r="AD56" s="25"/>
      <c r="AE56" s="25"/>
      <c r="AF56" s="25"/>
      <c r="AG56" s="25"/>
      <c r="AH56" s="25"/>
      <c r="AI56" s="25"/>
      <c r="AJ56" s="25"/>
    </row>
    <row r="57" spans="1:36" x14ac:dyDescent="0.2">
      <c r="A57" s="106" t="s">
        <v>1112</v>
      </c>
      <c r="B57" s="108"/>
      <c r="C57" s="108"/>
      <c r="D57" s="108"/>
      <c r="E57" s="108"/>
      <c r="F57" s="108"/>
      <c r="G57" s="108"/>
      <c r="H57" s="53"/>
      <c r="I57" s="53"/>
      <c r="J57" s="54"/>
      <c r="K57" s="54"/>
      <c r="L57" s="54"/>
      <c r="M57" s="54"/>
      <c r="N57" s="54"/>
      <c r="O57" s="54"/>
      <c r="P57" s="148" t="s">
        <v>1145</v>
      </c>
      <c r="Q57" s="148"/>
      <c r="R57" s="148"/>
      <c r="S57" s="148"/>
      <c r="T57" s="148"/>
      <c r="U57" s="148"/>
      <c r="V57" s="148"/>
      <c r="W57" s="148"/>
      <c r="X57" s="148"/>
      <c r="Y57" s="148"/>
      <c r="Z57" s="148"/>
      <c r="AA57" s="148"/>
      <c r="AB57" s="148"/>
      <c r="AC57" s="25"/>
      <c r="AD57" s="25"/>
      <c r="AE57" s="25"/>
      <c r="AF57" s="25"/>
      <c r="AG57" s="25"/>
      <c r="AH57" s="25"/>
      <c r="AI57" s="25"/>
      <c r="AJ57" s="25"/>
    </row>
    <row r="58" spans="1:36" x14ac:dyDescent="0.2">
      <c r="A58" s="53"/>
      <c r="B58" s="53"/>
      <c r="C58" s="53"/>
      <c r="D58" s="53"/>
      <c r="E58" s="53"/>
      <c r="F58" s="53"/>
      <c r="G58" s="53"/>
      <c r="J58" s="25"/>
      <c r="K58" s="25"/>
      <c r="L58" s="25"/>
      <c r="M58" s="25"/>
      <c r="N58" s="25"/>
      <c r="O58" s="25"/>
      <c r="P58" s="148" t="s">
        <v>1146</v>
      </c>
      <c r="Q58" s="148"/>
      <c r="R58" s="148"/>
      <c r="S58" s="148"/>
      <c r="T58" s="148"/>
      <c r="U58" s="148"/>
      <c r="V58" s="148"/>
      <c r="W58" s="148"/>
      <c r="X58" s="148"/>
      <c r="Y58" s="148"/>
      <c r="Z58" s="148"/>
      <c r="AA58" s="148"/>
      <c r="AB58" s="148"/>
      <c r="AC58" s="25"/>
      <c r="AD58" s="25"/>
      <c r="AE58" s="25"/>
      <c r="AF58" s="25"/>
      <c r="AG58" s="25"/>
      <c r="AH58" s="25"/>
      <c r="AI58" s="25"/>
      <c r="AJ58" s="25"/>
    </row>
    <row r="59" spans="1:36" s="53" customFormat="1" x14ac:dyDescent="0.2">
      <c r="A59" s="183" t="s">
        <v>1109</v>
      </c>
      <c r="B59" s="184"/>
      <c r="C59" s="184"/>
      <c r="D59" s="184"/>
      <c r="E59" s="184"/>
      <c r="F59" s="184"/>
      <c r="G59" s="210"/>
      <c r="J59" s="54"/>
      <c r="K59" s="125"/>
      <c r="L59" s="125"/>
      <c r="M59" s="125"/>
      <c r="N59" s="125"/>
      <c r="O59" s="54"/>
      <c r="P59" s="148" t="s">
        <v>1154</v>
      </c>
      <c r="Q59" s="148"/>
      <c r="R59" s="148"/>
      <c r="S59" s="148"/>
      <c r="T59" s="148"/>
      <c r="U59" s="148"/>
      <c r="V59" s="148"/>
      <c r="W59" s="148"/>
      <c r="X59" s="148"/>
      <c r="Y59" s="148"/>
      <c r="Z59" s="148"/>
      <c r="AA59" s="148"/>
      <c r="AB59" s="148"/>
      <c r="AC59" s="25"/>
      <c r="AD59" s="25"/>
      <c r="AE59" s="25"/>
      <c r="AF59" s="25"/>
      <c r="AG59" s="25"/>
      <c r="AH59" s="25"/>
      <c r="AI59" s="54"/>
      <c r="AJ59" s="54"/>
    </row>
    <row r="60" spans="1:36" ht="77.25" thickBot="1" x14ac:dyDescent="0.25">
      <c r="A60" s="114" t="s">
        <v>79</v>
      </c>
      <c r="B60" s="114" t="s">
        <v>80</v>
      </c>
      <c r="C60" s="114" t="s">
        <v>895</v>
      </c>
      <c r="D60" s="199" t="s">
        <v>1085</v>
      </c>
      <c r="E60" s="200"/>
      <c r="F60" s="114" t="s">
        <v>885</v>
      </c>
      <c r="G60" s="114" t="s">
        <v>893</v>
      </c>
      <c r="J60" s="134" t="s">
        <v>1162</v>
      </c>
      <c r="K60" s="134" t="s">
        <v>1160</v>
      </c>
      <c r="L60" s="134" t="s">
        <v>1163</v>
      </c>
      <c r="M60" s="134" t="s">
        <v>1161</v>
      </c>
      <c r="N60" s="125"/>
      <c r="O60" s="25"/>
      <c r="P60" s="148" t="s">
        <v>1155</v>
      </c>
      <c r="Q60" s="148"/>
      <c r="R60" s="148"/>
      <c r="S60" s="148"/>
      <c r="T60" s="148"/>
      <c r="U60" s="148"/>
      <c r="V60" s="148"/>
      <c r="W60" s="148"/>
      <c r="X60" s="148"/>
      <c r="Y60" s="148"/>
      <c r="Z60" s="148"/>
      <c r="AA60" s="148"/>
      <c r="AB60" s="148"/>
      <c r="AC60" s="25"/>
      <c r="AD60" s="25"/>
      <c r="AE60" s="25"/>
      <c r="AF60" s="25"/>
      <c r="AG60" s="25"/>
      <c r="AH60" s="25"/>
      <c r="AI60" s="25"/>
      <c r="AJ60" s="25"/>
    </row>
    <row r="61" spans="1:36" s="71" customFormat="1" ht="18" customHeight="1" thickTop="1" x14ac:dyDescent="0.2">
      <c r="A61" s="201" t="s">
        <v>1104</v>
      </c>
      <c r="B61" s="202"/>
      <c r="C61" s="202"/>
      <c r="D61" s="202"/>
      <c r="E61" s="202"/>
      <c r="F61" s="202"/>
      <c r="G61" s="203"/>
      <c r="J61" s="131"/>
      <c r="K61" s="131"/>
      <c r="L61" s="131"/>
      <c r="M61" s="131"/>
      <c r="N61" s="125"/>
      <c r="O61" s="25"/>
      <c r="P61" s="204" t="s">
        <v>1156</v>
      </c>
      <c r="Q61" s="204"/>
      <c r="R61" s="204"/>
      <c r="S61" s="204"/>
      <c r="T61" s="204"/>
      <c r="U61" s="204"/>
      <c r="V61" s="204"/>
      <c r="W61" s="204"/>
      <c r="X61" s="204"/>
      <c r="Y61" s="204"/>
      <c r="Z61" s="204"/>
      <c r="AA61" s="204"/>
      <c r="AB61" s="204"/>
      <c r="AC61" s="25"/>
      <c r="AD61" s="25"/>
      <c r="AE61" s="25"/>
      <c r="AF61" s="25"/>
      <c r="AG61" s="25"/>
      <c r="AH61" s="25"/>
      <c r="AI61" s="25"/>
      <c r="AJ61" s="25"/>
    </row>
    <row r="62" spans="1:36" x14ac:dyDescent="0.2">
      <c r="A62" s="57"/>
      <c r="B62" s="58">
        <v>10483</v>
      </c>
      <c r="C62" s="59"/>
      <c r="D62" s="205"/>
      <c r="E62" s="206"/>
      <c r="F62" s="42">
        <v>10000</v>
      </c>
      <c r="G62" s="60"/>
      <c r="J62" s="55">
        <f>F62-5000</f>
        <v>5000</v>
      </c>
      <c r="K62" s="55">
        <f>J62-F62</f>
        <v>-5000</v>
      </c>
      <c r="L62" s="55">
        <f>J62-2000</f>
        <v>3000</v>
      </c>
      <c r="M62" s="55">
        <f t="shared" ref="M62:M80" si="0">L62-J62</f>
        <v>-2000</v>
      </c>
      <c r="N62" s="125"/>
      <c r="O62" s="25"/>
      <c r="P62" s="148" t="s">
        <v>1157</v>
      </c>
      <c r="Q62" s="148"/>
      <c r="R62" s="148"/>
      <c r="S62" s="148"/>
      <c r="T62" s="148"/>
      <c r="U62" s="148"/>
      <c r="V62" s="148"/>
      <c r="W62" s="148"/>
      <c r="X62" s="148"/>
      <c r="Y62" s="148"/>
      <c r="Z62" s="148"/>
      <c r="AA62" s="148"/>
      <c r="AB62" s="148"/>
      <c r="AC62" s="25"/>
      <c r="AD62" s="25"/>
      <c r="AE62" s="25"/>
      <c r="AF62" s="25"/>
      <c r="AG62" s="25"/>
      <c r="AH62" s="25"/>
      <c r="AI62" s="25"/>
      <c r="AJ62" s="25"/>
    </row>
    <row r="63" spans="1:36" ht="12.75" customHeight="1" x14ac:dyDescent="0.2">
      <c r="A63" s="57"/>
      <c r="B63" s="58"/>
      <c r="C63" s="61"/>
      <c r="D63" s="153"/>
      <c r="E63" s="191"/>
      <c r="F63" s="62"/>
      <c r="G63" s="60"/>
      <c r="H63" s="44"/>
      <c r="I63" s="44"/>
      <c r="J63" s="55"/>
      <c r="K63" s="55">
        <f t="shared" ref="K63:K65" si="1">J63-F63</f>
        <v>0</v>
      </c>
      <c r="L63" s="55"/>
      <c r="M63" s="55">
        <f t="shared" si="0"/>
        <v>0</v>
      </c>
      <c r="N63" s="125"/>
      <c r="O63" s="25"/>
      <c r="P63" s="148" t="s">
        <v>839</v>
      </c>
      <c r="Q63" s="148"/>
      <c r="R63" s="148"/>
      <c r="S63" s="148"/>
      <c r="T63" s="148"/>
      <c r="U63" s="148"/>
      <c r="V63" s="148"/>
      <c r="W63" s="148"/>
      <c r="X63" s="148"/>
      <c r="Y63" s="148"/>
      <c r="Z63" s="148"/>
      <c r="AA63" s="148"/>
      <c r="AB63" s="148"/>
      <c r="AC63" s="25"/>
      <c r="AD63" s="25"/>
      <c r="AE63" s="25"/>
      <c r="AF63" s="25"/>
      <c r="AG63" s="25"/>
      <c r="AH63" s="25"/>
      <c r="AI63" s="25"/>
      <c r="AJ63" s="25"/>
    </row>
    <row r="64" spans="1:36" ht="12.75" customHeight="1" x14ac:dyDescent="0.2">
      <c r="A64" s="57"/>
      <c r="B64" s="58"/>
      <c r="C64" s="61"/>
      <c r="D64" s="153"/>
      <c r="E64" s="191"/>
      <c r="F64" s="64"/>
      <c r="G64" s="60"/>
      <c r="J64" s="63"/>
      <c r="K64" s="55">
        <f t="shared" si="1"/>
        <v>0</v>
      </c>
      <c r="L64" s="55"/>
      <c r="M64" s="55">
        <f t="shared" si="0"/>
        <v>0</v>
      </c>
      <c r="N64" s="125"/>
      <c r="O64" s="25"/>
      <c r="P64" s="148"/>
      <c r="Q64" s="148"/>
      <c r="R64" s="148"/>
      <c r="S64" s="148"/>
      <c r="T64" s="148"/>
      <c r="U64" s="148"/>
      <c r="V64" s="148"/>
      <c r="W64" s="148"/>
      <c r="X64" s="148"/>
      <c r="Y64" s="148"/>
      <c r="Z64" s="148"/>
      <c r="AA64" s="148"/>
      <c r="AB64" s="148"/>
      <c r="AC64" s="25"/>
      <c r="AD64" s="25"/>
      <c r="AE64" s="25"/>
      <c r="AF64" s="25"/>
      <c r="AG64" s="25"/>
      <c r="AH64" s="25"/>
      <c r="AI64" s="25"/>
      <c r="AJ64" s="25"/>
    </row>
    <row r="65" spans="1:36" x14ac:dyDescent="0.2">
      <c r="A65" s="57"/>
      <c r="B65" s="58"/>
      <c r="C65" s="61"/>
      <c r="D65" s="153"/>
      <c r="E65" s="191"/>
      <c r="F65" s="42"/>
      <c r="G65" s="60"/>
      <c r="J65" s="65"/>
      <c r="K65" s="55">
        <f t="shared" si="1"/>
        <v>0</v>
      </c>
      <c r="L65" s="65"/>
      <c r="M65" s="55">
        <f t="shared" si="0"/>
        <v>0</v>
      </c>
      <c r="N65" s="125"/>
      <c r="O65" s="25"/>
      <c r="AC65" s="25"/>
      <c r="AD65" s="25"/>
      <c r="AE65" s="25"/>
      <c r="AF65" s="25"/>
      <c r="AG65" s="25"/>
      <c r="AH65" s="25"/>
      <c r="AI65" s="25"/>
      <c r="AJ65" s="25"/>
    </row>
    <row r="66" spans="1:36" ht="12.75" customHeight="1" thickBot="1" x14ac:dyDescent="0.25">
      <c r="A66" s="66" t="s">
        <v>1100</v>
      </c>
      <c r="B66" s="67">
        <f>SUM(B62:B65)</f>
        <v>10483</v>
      </c>
      <c r="C66" s="68">
        <f>+B66/E92</f>
        <v>6.1651650238772969E-2</v>
      </c>
      <c r="D66" s="214"/>
      <c r="E66" s="215"/>
      <c r="F66" s="67">
        <f>SUM(F62:F65)</f>
        <v>10000</v>
      </c>
      <c r="G66" s="68">
        <f>F66/D88</f>
        <v>7.422115290982545E-2</v>
      </c>
      <c r="J66" s="130">
        <f>SUM(J62:J65)</f>
        <v>5000</v>
      </c>
      <c r="K66" s="130">
        <f>J66-F66</f>
        <v>-5000</v>
      </c>
      <c r="L66" s="130">
        <f t="shared" ref="L66" si="2">SUM(L62:L65)</f>
        <v>3000</v>
      </c>
      <c r="M66" s="130">
        <f>L66-J66</f>
        <v>-2000</v>
      </c>
      <c r="N66" s="125"/>
      <c r="O66" s="25"/>
      <c r="P66" s="128"/>
      <c r="Q66" s="128"/>
      <c r="R66" s="128"/>
      <c r="S66" s="128"/>
      <c r="T66" s="128"/>
      <c r="U66" s="128"/>
      <c r="V66" s="128"/>
      <c r="W66" s="128"/>
      <c r="X66" s="128"/>
      <c r="Y66" s="128"/>
      <c r="Z66" s="128"/>
      <c r="AA66" s="128"/>
      <c r="AB66" s="128"/>
      <c r="AC66" s="25"/>
      <c r="AD66" s="25"/>
      <c r="AE66" s="25"/>
      <c r="AF66" s="25"/>
      <c r="AG66" s="25"/>
      <c r="AH66" s="25"/>
      <c r="AI66" s="25"/>
      <c r="AJ66" s="25"/>
    </row>
    <row r="67" spans="1:36" s="71" customFormat="1" ht="18" customHeight="1" thickTop="1" x14ac:dyDescent="0.2">
      <c r="A67" s="201" t="s">
        <v>1105</v>
      </c>
      <c r="B67" s="202"/>
      <c r="C67" s="202"/>
      <c r="D67" s="202"/>
      <c r="E67" s="202"/>
      <c r="F67" s="202"/>
      <c r="G67" s="203"/>
      <c r="J67" s="131"/>
      <c r="K67" s="131"/>
      <c r="L67" s="131"/>
      <c r="M67" s="131"/>
      <c r="N67" s="125"/>
      <c r="O67" s="25"/>
      <c r="P67" s="204" t="s">
        <v>840</v>
      </c>
      <c r="Q67" s="204"/>
      <c r="R67" s="204"/>
      <c r="S67" s="204"/>
      <c r="T67" s="204"/>
      <c r="U67" s="204"/>
      <c r="V67" s="204"/>
      <c r="W67" s="204"/>
      <c r="X67" s="204"/>
      <c r="Y67" s="204"/>
      <c r="Z67" s="204"/>
      <c r="AA67" s="204"/>
      <c r="AB67" s="204"/>
      <c r="AC67" s="25"/>
      <c r="AD67" s="25"/>
      <c r="AE67" s="25"/>
      <c r="AF67" s="25"/>
      <c r="AG67" s="25"/>
      <c r="AH67" s="25"/>
      <c r="AI67" s="25"/>
      <c r="AJ67" s="25"/>
    </row>
    <row r="68" spans="1:36" ht="12.75" customHeight="1" x14ac:dyDescent="0.2">
      <c r="A68" s="57"/>
      <c r="B68" s="69"/>
      <c r="C68" s="61"/>
      <c r="D68" s="149"/>
      <c r="E68" s="211"/>
      <c r="F68" s="70"/>
      <c r="G68" s="60"/>
      <c r="J68" s="55">
        <f>F68+5000</f>
        <v>5000</v>
      </c>
      <c r="K68" s="55">
        <f>J68-F68</f>
        <v>5000</v>
      </c>
      <c r="L68" s="55">
        <f>J68+1000</f>
        <v>6000</v>
      </c>
      <c r="M68" s="55">
        <f>L68-J68</f>
        <v>1000</v>
      </c>
      <c r="N68" s="125"/>
      <c r="O68" s="25"/>
      <c r="P68" s="126"/>
      <c r="Q68" s="126"/>
      <c r="R68" s="126"/>
      <c r="S68" s="126"/>
      <c r="T68" s="126"/>
      <c r="U68" s="126"/>
      <c r="V68" s="126"/>
      <c r="W68" s="126"/>
      <c r="X68" s="126"/>
      <c r="Y68" s="126"/>
      <c r="Z68" s="126"/>
      <c r="AA68" s="126"/>
      <c r="AB68" s="126"/>
      <c r="AC68" s="25"/>
      <c r="AD68" s="25"/>
      <c r="AE68" s="25"/>
      <c r="AF68" s="25"/>
      <c r="AG68" s="25"/>
      <c r="AH68" s="25"/>
      <c r="AI68" s="25"/>
      <c r="AJ68" s="25"/>
    </row>
    <row r="69" spans="1:36" x14ac:dyDescent="0.2">
      <c r="A69" s="57"/>
      <c r="B69" s="58">
        <v>10000</v>
      </c>
      <c r="C69" s="61"/>
      <c r="D69" s="180"/>
      <c r="E69" s="182"/>
      <c r="F69" s="42"/>
      <c r="G69" s="60"/>
      <c r="J69" s="55"/>
      <c r="K69" s="55">
        <f t="shared" ref="K69:K70" si="3">J69-F69</f>
        <v>0</v>
      </c>
      <c r="L69" s="55"/>
      <c r="M69" s="55">
        <f t="shared" ref="M69:M70" si="4">L69-J69</f>
        <v>0</v>
      </c>
      <c r="N69" s="125"/>
      <c r="O69" s="25"/>
      <c r="P69" s="128"/>
      <c r="Q69" s="128"/>
      <c r="R69" s="128"/>
      <c r="S69" s="128"/>
      <c r="T69" s="128"/>
      <c r="U69" s="128"/>
      <c r="V69" s="128"/>
      <c r="W69" s="128"/>
      <c r="X69" s="128"/>
      <c r="Y69" s="128"/>
      <c r="Z69" s="128"/>
      <c r="AA69" s="128"/>
      <c r="AB69" s="128"/>
      <c r="AC69" s="25"/>
      <c r="AD69" s="25"/>
      <c r="AE69" s="25"/>
      <c r="AF69" s="25"/>
      <c r="AG69" s="25"/>
      <c r="AH69" s="25"/>
      <c r="AI69" s="25"/>
      <c r="AJ69" s="25"/>
    </row>
    <row r="70" spans="1:36" x14ac:dyDescent="0.2">
      <c r="A70" s="57"/>
      <c r="B70" s="58"/>
      <c r="C70" s="61"/>
      <c r="D70" s="212"/>
      <c r="E70" s="213"/>
      <c r="F70" s="42"/>
      <c r="G70" s="60"/>
      <c r="J70" s="55"/>
      <c r="K70" s="55">
        <f t="shared" si="3"/>
        <v>0</v>
      </c>
      <c r="L70" s="55"/>
      <c r="M70" s="55">
        <f t="shared" si="4"/>
        <v>0</v>
      </c>
      <c r="N70" s="125"/>
      <c r="O70" s="25"/>
      <c r="P70" s="148"/>
      <c r="Q70" s="148"/>
      <c r="R70" s="148"/>
      <c r="S70" s="148"/>
      <c r="T70" s="148"/>
      <c r="U70" s="148"/>
      <c r="V70" s="148"/>
      <c r="W70" s="148"/>
      <c r="X70" s="148"/>
      <c r="Y70" s="148"/>
      <c r="Z70" s="148"/>
      <c r="AA70" s="148"/>
      <c r="AB70" s="148"/>
      <c r="AC70" s="25"/>
      <c r="AD70" s="25"/>
      <c r="AE70" s="25"/>
      <c r="AF70" s="25"/>
      <c r="AG70" s="25"/>
      <c r="AH70" s="25"/>
      <c r="AI70" s="25"/>
      <c r="AJ70" s="25"/>
    </row>
    <row r="71" spans="1:36" s="71" customFormat="1" ht="13.5" thickBot="1" x14ac:dyDescent="0.25">
      <c r="A71" s="66" t="s">
        <v>1101</v>
      </c>
      <c r="B71" s="67">
        <f>SUM(B68:B70)</f>
        <v>10000</v>
      </c>
      <c r="C71" s="68">
        <f>+B71/E92</f>
        <v>5.8811075301700814E-2</v>
      </c>
      <c r="D71" s="214"/>
      <c r="E71" s="215"/>
      <c r="F71" s="67">
        <f>SUM(F68:F70)</f>
        <v>0</v>
      </c>
      <c r="G71" s="68">
        <f>F71/D88</f>
        <v>0</v>
      </c>
      <c r="J71" s="130">
        <f>SUM(J68:J70)</f>
        <v>5000</v>
      </c>
      <c r="K71" s="130">
        <f>J71-F71</f>
        <v>5000</v>
      </c>
      <c r="L71" s="130">
        <f>SUM(L68:L70)</f>
        <v>6000</v>
      </c>
      <c r="M71" s="130">
        <f>L71-J71</f>
        <v>1000</v>
      </c>
      <c r="N71" s="125"/>
      <c r="O71" s="25"/>
      <c r="P71" s="128"/>
      <c r="Q71" s="128"/>
      <c r="R71" s="128"/>
      <c r="S71" s="128"/>
      <c r="T71" s="128"/>
      <c r="U71" s="128"/>
      <c r="V71" s="128"/>
      <c r="W71" s="128"/>
      <c r="X71" s="128"/>
      <c r="Y71" s="128"/>
      <c r="Z71" s="128"/>
      <c r="AA71" s="128"/>
      <c r="AB71" s="128"/>
      <c r="AC71" s="25"/>
      <c r="AD71" s="25"/>
      <c r="AE71" s="25"/>
      <c r="AF71" s="25"/>
      <c r="AG71" s="25"/>
      <c r="AH71" s="25"/>
      <c r="AI71" s="25"/>
      <c r="AJ71" s="25"/>
    </row>
    <row r="72" spans="1:36" s="71" customFormat="1" ht="18" customHeight="1" thickTop="1" x14ac:dyDescent="0.2">
      <c r="A72" s="201" t="s">
        <v>1106</v>
      </c>
      <c r="B72" s="202"/>
      <c r="C72" s="202"/>
      <c r="D72" s="202"/>
      <c r="E72" s="202"/>
      <c r="F72" s="202"/>
      <c r="G72" s="203"/>
      <c r="J72" s="131"/>
      <c r="K72" s="131"/>
      <c r="L72" s="131"/>
      <c r="M72" s="131"/>
      <c r="N72" s="125"/>
      <c r="O72" s="25"/>
      <c r="P72" s="216" t="s">
        <v>1147</v>
      </c>
      <c r="Q72" s="204"/>
      <c r="R72" s="204"/>
      <c r="S72" s="204"/>
      <c r="T72" s="204"/>
      <c r="U72" s="204"/>
      <c r="V72" s="204"/>
      <c r="W72" s="204"/>
      <c r="X72" s="204"/>
      <c r="Y72" s="204"/>
      <c r="Z72" s="204"/>
      <c r="AA72" s="204"/>
      <c r="AB72" s="204"/>
      <c r="AC72" s="25"/>
      <c r="AD72" s="25"/>
      <c r="AE72" s="25"/>
      <c r="AF72" s="25"/>
      <c r="AG72" s="25"/>
      <c r="AH72" s="25"/>
      <c r="AI72" s="25"/>
      <c r="AJ72" s="25"/>
    </row>
    <row r="73" spans="1:36" x14ac:dyDescent="0.2">
      <c r="A73" s="57"/>
      <c r="B73" s="58">
        <f>95000+55000</f>
        <v>150000</v>
      </c>
      <c r="C73" s="61"/>
      <c r="D73" s="180"/>
      <c r="E73" s="182"/>
      <c r="F73" s="42">
        <f>71232+55000-1500</f>
        <v>124732</v>
      </c>
      <c r="G73" s="60"/>
      <c r="H73" s="44"/>
      <c r="I73" s="44"/>
      <c r="J73" s="55">
        <v>124732</v>
      </c>
      <c r="K73" s="55">
        <f>J73-F73</f>
        <v>0</v>
      </c>
      <c r="L73" s="55">
        <f>J73+1000</f>
        <v>125732</v>
      </c>
      <c r="M73" s="55">
        <f>L73-J73</f>
        <v>1000</v>
      </c>
      <c r="N73" s="125"/>
      <c r="O73" s="25"/>
      <c r="P73" s="148"/>
      <c r="Q73" s="148"/>
      <c r="R73" s="148"/>
      <c r="S73" s="148"/>
      <c r="T73" s="148"/>
      <c r="U73" s="148"/>
      <c r="V73" s="148"/>
      <c r="W73" s="148"/>
      <c r="X73" s="148"/>
      <c r="Y73" s="148"/>
      <c r="Z73" s="148"/>
      <c r="AA73" s="148"/>
      <c r="AB73" s="148"/>
      <c r="AC73" s="25"/>
      <c r="AD73" s="25"/>
      <c r="AE73" s="25"/>
      <c r="AF73" s="25"/>
      <c r="AG73" s="25"/>
      <c r="AH73" s="25"/>
      <c r="AI73" s="25"/>
      <c r="AJ73" s="25"/>
    </row>
    <row r="74" spans="1:36" x14ac:dyDescent="0.2">
      <c r="A74" s="57"/>
      <c r="B74" s="58"/>
      <c r="C74" s="61"/>
      <c r="D74" s="153"/>
      <c r="E74" s="191"/>
      <c r="F74" s="42"/>
      <c r="G74" s="60"/>
      <c r="J74" s="63"/>
      <c r="K74" s="55">
        <f t="shared" ref="K74:K79" si="5">J74-F74</f>
        <v>0</v>
      </c>
      <c r="L74" s="55"/>
      <c r="M74" s="55">
        <f t="shared" ref="M74:M79" si="6">L74-J74</f>
        <v>0</v>
      </c>
      <c r="N74" s="125"/>
      <c r="O74" s="25"/>
      <c r="P74" s="126"/>
      <c r="Q74" s="126"/>
      <c r="R74" s="126"/>
      <c r="S74" s="126"/>
      <c r="T74" s="126"/>
      <c r="U74" s="126"/>
      <c r="V74" s="126"/>
      <c r="W74" s="126"/>
      <c r="X74" s="126"/>
      <c r="Y74" s="126"/>
      <c r="Z74" s="126"/>
      <c r="AA74" s="126"/>
      <c r="AB74" s="126"/>
      <c r="AC74" s="25"/>
      <c r="AD74" s="25"/>
      <c r="AE74" s="25"/>
      <c r="AF74" s="25"/>
      <c r="AG74" s="25"/>
      <c r="AH74" s="25"/>
      <c r="AI74" s="25"/>
      <c r="AJ74" s="25"/>
    </row>
    <row r="75" spans="1:36" x14ac:dyDescent="0.2">
      <c r="A75" s="57"/>
      <c r="B75" s="58"/>
      <c r="C75" s="61"/>
      <c r="D75" s="153"/>
      <c r="E75" s="191"/>
      <c r="F75" s="42"/>
      <c r="G75" s="60"/>
      <c r="J75" s="55"/>
      <c r="K75" s="55">
        <f t="shared" si="5"/>
        <v>0</v>
      </c>
      <c r="L75" s="55"/>
      <c r="M75" s="55">
        <f t="shared" si="6"/>
        <v>0</v>
      </c>
      <c r="N75" s="125"/>
      <c r="O75" s="25"/>
      <c r="P75" s="126"/>
      <c r="Q75" s="126"/>
      <c r="R75" s="126"/>
      <c r="S75" s="126"/>
      <c r="T75" s="126"/>
      <c r="U75" s="126"/>
      <c r="V75" s="126"/>
      <c r="W75" s="126"/>
      <c r="X75" s="126"/>
      <c r="Y75" s="126"/>
      <c r="Z75" s="126"/>
      <c r="AA75" s="126"/>
      <c r="AB75" s="126"/>
      <c r="AC75" s="25"/>
      <c r="AD75" s="25"/>
      <c r="AE75" s="25"/>
      <c r="AF75" s="25"/>
      <c r="AG75" s="25"/>
      <c r="AH75" s="25"/>
      <c r="AI75" s="25"/>
      <c r="AJ75" s="25"/>
    </row>
    <row r="76" spans="1:36" x14ac:dyDescent="0.2">
      <c r="A76" s="57"/>
      <c r="B76" s="58"/>
      <c r="C76" s="61"/>
      <c r="D76" s="153"/>
      <c r="E76" s="191"/>
      <c r="F76" s="42"/>
      <c r="G76" s="60"/>
      <c r="J76" s="55"/>
      <c r="K76" s="55">
        <f t="shared" si="5"/>
        <v>0</v>
      </c>
      <c r="L76" s="55"/>
      <c r="M76" s="55">
        <f t="shared" si="6"/>
        <v>0</v>
      </c>
      <c r="N76" s="125"/>
      <c r="O76" s="25"/>
      <c r="P76" s="126"/>
      <c r="Q76" s="126"/>
      <c r="R76" s="126"/>
      <c r="S76" s="126"/>
      <c r="T76" s="126"/>
      <c r="U76" s="126"/>
      <c r="V76" s="126"/>
      <c r="W76" s="126"/>
      <c r="X76" s="126"/>
      <c r="Y76" s="126"/>
      <c r="Z76" s="126"/>
      <c r="AA76" s="126"/>
      <c r="AB76" s="126"/>
      <c r="AC76" s="25"/>
      <c r="AD76" s="25"/>
      <c r="AE76" s="25"/>
      <c r="AF76" s="25"/>
      <c r="AG76" s="25"/>
      <c r="AH76" s="25"/>
      <c r="AI76" s="25"/>
      <c r="AJ76" s="25"/>
    </row>
    <row r="77" spans="1:36" x14ac:dyDescent="0.2">
      <c r="A77" s="57"/>
      <c r="B77" s="58"/>
      <c r="C77" s="61"/>
      <c r="D77" s="212"/>
      <c r="E77" s="213"/>
      <c r="F77" s="42"/>
      <c r="G77" s="60"/>
      <c r="J77" s="55"/>
      <c r="K77" s="55">
        <f t="shared" si="5"/>
        <v>0</v>
      </c>
      <c r="L77" s="55"/>
      <c r="M77" s="55">
        <f t="shared" si="6"/>
        <v>0</v>
      </c>
      <c r="N77" s="125"/>
      <c r="O77" s="25"/>
      <c r="P77" s="148"/>
      <c r="Q77" s="148"/>
      <c r="R77" s="148"/>
      <c r="S77" s="148"/>
      <c r="T77" s="148"/>
      <c r="U77" s="148"/>
      <c r="V77" s="148"/>
      <c r="W77" s="148"/>
      <c r="X77" s="148"/>
      <c r="Y77" s="148"/>
      <c r="Z77" s="148"/>
      <c r="AA77" s="148"/>
      <c r="AB77" s="148"/>
      <c r="AC77" s="25"/>
      <c r="AD77" s="25"/>
      <c r="AE77" s="25"/>
      <c r="AF77" s="25"/>
      <c r="AG77" s="25"/>
      <c r="AH77" s="25"/>
      <c r="AI77" s="25"/>
      <c r="AJ77" s="25"/>
    </row>
    <row r="78" spans="1:36" x14ac:dyDescent="0.2">
      <c r="A78" s="57"/>
      <c r="B78" s="58"/>
      <c r="C78" s="61"/>
      <c r="D78" s="149"/>
      <c r="E78" s="211"/>
      <c r="F78" s="42"/>
      <c r="G78" s="60"/>
      <c r="J78" s="55"/>
      <c r="K78" s="55">
        <f t="shared" si="5"/>
        <v>0</v>
      </c>
      <c r="L78" s="55"/>
      <c r="M78" s="55">
        <f t="shared" si="6"/>
        <v>0</v>
      </c>
      <c r="N78" s="125"/>
      <c r="O78" s="25"/>
      <c r="P78" s="126"/>
      <c r="Q78" s="126"/>
      <c r="R78" s="126"/>
      <c r="S78" s="126"/>
      <c r="T78" s="126"/>
      <c r="U78" s="126"/>
      <c r="V78" s="126"/>
      <c r="W78" s="126"/>
      <c r="X78" s="126"/>
      <c r="Y78" s="126"/>
      <c r="Z78" s="126"/>
      <c r="AA78" s="126"/>
      <c r="AB78" s="126"/>
      <c r="AC78" s="25"/>
      <c r="AD78" s="25"/>
      <c r="AE78" s="25"/>
      <c r="AF78" s="25"/>
      <c r="AG78" s="25"/>
      <c r="AH78" s="25"/>
      <c r="AI78" s="25"/>
      <c r="AJ78" s="25"/>
    </row>
    <row r="79" spans="1:36" x14ac:dyDescent="0.2">
      <c r="A79" s="57"/>
      <c r="B79" s="58"/>
      <c r="C79" s="61"/>
      <c r="D79" s="153"/>
      <c r="E79" s="191"/>
      <c r="F79" s="42"/>
      <c r="G79" s="72"/>
      <c r="J79" s="55"/>
      <c r="K79" s="55">
        <f t="shared" si="5"/>
        <v>0</v>
      </c>
      <c r="L79" s="55"/>
      <c r="M79" s="55">
        <f t="shared" si="6"/>
        <v>0</v>
      </c>
      <c r="N79" s="125"/>
      <c r="O79" s="25"/>
      <c r="P79" s="126"/>
      <c r="Q79" s="126"/>
      <c r="R79" s="126"/>
      <c r="S79" s="126"/>
      <c r="T79" s="126"/>
      <c r="U79" s="126"/>
      <c r="V79" s="126"/>
      <c r="W79" s="126"/>
      <c r="X79" s="126"/>
      <c r="Y79" s="126"/>
      <c r="Z79" s="126"/>
      <c r="AA79" s="126"/>
      <c r="AB79" s="126"/>
      <c r="AC79" s="25"/>
      <c r="AD79" s="25"/>
      <c r="AE79" s="25"/>
      <c r="AF79" s="25"/>
      <c r="AG79" s="25"/>
      <c r="AH79" s="25"/>
      <c r="AI79" s="25"/>
      <c r="AJ79" s="25"/>
    </row>
    <row r="80" spans="1:36" ht="13.5" thickBot="1" x14ac:dyDescent="0.25">
      <c r="A80" s="73" t="s">
        <v>1102</v>
      </c>
      <c r="B80" s="67">
        <f>SUM(B73:B79)</f>
        <v>150000</v>
      </c>
      <c r="C80" s="68">
        <f>+B80/E92</f>
        <v>0.88216612952551221</v>
      </c>
      <c r="D80" s="217"/>
      <c r="E80" s="218"/>
      <c r="F80" s="67">
        <f>SUM(F73:F79)</f>
        <v>124732</v>
      </c>
      <c r="G80" s="74">
        <f>F80/D88</f>
        <v>0.92577528447483481</v>
      </c>
      <c r="J80" s="130">
        <f>SUM(J73:J79)</f>
        <v>124732</v>
      </c>
      <c r="K80" s="130">
        <f>J80-F80</f>
        <v>0</v>
      </c>
      <c r="L80" s="130">
        <f>SUM(L73:L79)</f>
        <v>125732</v>
      </c>
      <c r="M80" s="130">
        <f t="shared" si="0"/>
        <v>1000</v>
      </c>
      <c r="N80" s="125"/>
      <c r="O80" s="25"/>
      <c r="P80" s="148"/>
      <c r="Q80" s="148"/>
      <c r="R80" s="148"/>
      <c r="S80" s="148"/>
      <c r="T80" s="148"/>
      <c r="U80" s="148"/>
      <c r="V80" s="148"/>
      <c r="W80" s="148"/>
      <c r="X80" s="148"/>
      <c r="Y80" s="148"/>
      <c r="Z80" s="148"/>
      <c r="AA80" s="148"/>
      <c r="AB80" s="148"/>
      <c r="AC80" s="25"/>
      <c r="AD80" s="25"/>
      <c r="AE80" s="25"/>
      <c r="AF80" s="25"/>
      <c r="AG80" s="25"/>
      <c r="AH80" s="25"/>
      <c r="AI80" s="25"/>
      <c r="AJ80" s="25"/>
    </row>
    <row r="81" spans="1:36" ht="13.5" customHeight="1" thickTop="1" x14ac:dyDescent="0.2">
      <c r="A81" s="113" t="s">
        <v>8</v>
      </c>
      <c r="B81" s="116">
        <f>+B66+B71+B80</f>
        <v>170483</v>
      </c>
      <c r="C81" s="115">
        <f>+C66+C71+C80</f>
        <v>1.0026288550659861</v>
      </c>
      <c r="D81" s="219"/>
      <c r="E81" s="188"/>
      <c r="F81" s="116">
        <f>F66+F71+F80</f>
        <v>134732</v>
      </c>
      <c r="G81" s="117">
        <f>G66+G71+G80</f>
        <v>0.99999643738466026</v>
      </c>
      <c r="J81" s="75">
        <f>+J66+J71+J80</f>
        <v>134732</v>
      </c>
      <c r="K81" s="55">
        <f>(ABS(K66)+ABS(K71)+ABS(K80))/2</f>
        <v>5000</v>
      </c>
      <c r="L81" s="75">
        <f>+L66+L71+L80</f>
        <v>134732</v>
      </c>
      <c r="M81" s="55">
        <f>(ABS(M66)+ABS(M71)+ABS(M80))/2</f>
        <v>2000</v>
      </c>
      <c r="N81" s="133"/>
      <c r="O81" s="25"/>
      <c r="P81" s="220" t="s">
        <v>1148</v>
      </c>
      <c r="Q81" s="221"/>
      <c r="R81" s="221"/>
      <c r="S81" s="221"/>
      <c r="T81" s="221"/>
      <c r="U81" s="221"/>
      <c r="V81" s="221"/>
      <c r="W81" s="221"/>
      <c r="X81" s="221"/>
      <c r="Y81" s="221"/>
      <c r="Z81" s="221"/>
      <c r="AA81" s="221"/>
      <c r="AB81" s="221"/>
      <c r="AC81" s="25"/>
      <c r="AD81" s="25"/>
      <c r="AE81" s="25"/>
      <c r="AF81" s="25"/>
      <c r="AG81" s="25"/>
      <c r="AH81" s="25"/>
      <c r="AI81" s="25"/>
      <c r="AJ81" s="25"/>
    </row>
    <row r="82" spans="1:36" x14ac:dyDescent="0.2">
      <c r="A82" s="50"/>
      <c r="B82" s="50"/>
      <c r="C82" s="50"/>
      <c r="D82" s="50"/>
      <c r="E82" s="50"/>
      <c r="J82" s="125"/>
      <c r="K82" s="132">
        <f>K81/$D$90</f>
        <v>3.3432963564756307E-2</v>
      </c>
      <c r="L82" s="125"/>
      <c r="M82" s="132">
        <f>M81/$D$90</f>
        <v>1.3373185425902523E-2</v>
      </c>
      <c r="N82" s="125"/>
      <c r="O82" s="25"/>
      <c r="P82" s="148"/>
      <c r="Q82" s="148"/>
      <c r="R82" s="148"/>
      <c r="S82" s="148"/>
      <c r="T82" s="148"/>
      <c r="U82" s="148"/>
      <c r="V82" s="148"/>
      <c r="W82" s="148"/>
      <c r="X82" s="148"/>
      <c r="Y82" s="148"/>
      <c r="Z82" s="148"/>
      <c r="AA82" s="148"/>
      <c r="AB82" s="148"/>
      <c r="AC82" s="25"/>
      <c r="AD82" s="25"/>
      <c r="AE82" s="25"/>
      <c r="AF82" s="25"/>
      <c r="AG82" s="25"/>
      <c r="AH82" s="25"/>
      <c r="AI82" s="25"/>
      <c r="AJ82" s="25"/>
    </row>
    <row r="83" spans="1:36" ht="15" customHeight="1" x14ac:dyDescent="0.2">
      <c r="A83" s="47" t="s">
        <v>1110</v>
      </c>
      <c r="B83" s="48"/>
      <c r="C83" s="48"/>
      <c r="D83" s="48"/>
      <c r="E83" s="48"/>
      <c r="F83" s="48"/>
      <c r="G83" s="49"/>
      <c r="N83" s="25"/>
      <c r="O83" s="25"/>
      <c r="P83" s="148" t="s">
        <v>1149</v>
      </c>
      <c r="Q83" s="148"/>
      <c r="R83" s="148"/>
      <c r="S83" s="148"/>
      <c r="T83" s="148"/>
      <c r="U83" s="148"/>
      <c r="V83" s="148"/>
      <c r="W83" s="148"/>
      <c r="X83" s="148"/>
      <c r="Y83" s="148"/>
      <c r="Z83" s="148"/>
      <c r="AA83" s="148"/>
      <c r="AB83" s="148"/>
      <c r="AC83" s="25"/>
      <c r="AD83" s="25"/>
      <c r="AE83" s="25"/>
      <c r="AF83" s="25"/>
      <c r="AG83" s="25"/>
      <c r="AH83" s="25"/>
      <c r="AI83" s="25"/>
      <c r="AJ83" s="25"/>
    </row>
    <row r="84" spans="1:36" x14ac:dyDescent="0.2">
      <c r="A84" s="111" t="s">
        <v>1086</v>
      </c>
      <c r="E84" s="44"/>
      <c r="F84" s="118">
        <f>F81*G84</f>
        <v>14820.52</v>
      </c>
      <c r="G84" s="119">
        <v>0.11</v>
      </c>
      <c r="H84" s="77"/>
      <c r="I84" s="78"/>
      <c r="J84" s="25"/>
      <c r="K84" s="25"/>
      <c r="L84" s="25"/>
      <c r="M84" s="25"/>
      <c r="N84" s="25"/>
      <c r="O84" s="25"/>
      <c r="P84" s="152" t="s">
        <v>1153</v>
      </c>
      <c r="Q84" s="148"/>
      <c r="R84" s="148"/>
      <c r="S84" s="148"/>
      <c r="T84" s="148"/>
      <c r="U84" s="148"/>
      <c r="V84" s="148"/>
      <c r="W84" s="148"/>
      <c r="X84" s="148"/>
      <c r="Y84" s="148"/>
      <c r="Z84" s="148"/>
      <c r="AA84" s="148"/>
      <c r="AB84" s="148"/>
      <c r="AC84" s="25"/>
      <c r="AD84" s="25"/>
      <c r="AE84" s="25"/>
      <c r="AF84" s="25"/>
      <c r="AG84" s="25"/>
      <c r="AH84" s="25"/>
      <c r="AI84" s="25"/>
      <c r="AJ84" s="25"/>
    </row>
    <row r="85" spans="1:36" x14ac:dyDescent="0.2">
      <c r="E85" s="44"/>
      <c r="J85" s="25"/>
      <c r="K85" s="25"/>
      <c r="L85" s="25"/>
      <c r="M85" s="25"/>
      <c r="N85" s="25"/>
      <c r="O85" s="25"/>
      <c r="P85" s="126"/>
      <c r="Q85" s="126"/>
      <c r="R85" s="126"/>
      <c r="S85" s="126"/>
      <c r="T85" s="126"/>
      <c r="U85" s="126"/>
      <c r="V85" s="126"/>
      <c r="W85" s="126"/>
      <c r="X85" s="126"/>
      <c r="Y85" s="126"/>
      <c r="Z85" s="126"/>
      <c r="AA85" s="126"/>
      <c r="AB85" s="126"/>
      <c r="AC85" s="25"/>
      <c r="AD85" s="25"/>
      <c r="AE85" s="25"/>
      <c r="AF85" s="25"/>
      <c r="AG85" s="25"/>
      <c r="AH85" s="25"/>
      <c r="AI85" s="25"/>
      <c r="AJ85" s="25"/>
    </row>
    <row r="86" spans="1:36" x14ac:dyDescent="0.2">
      <c r="E86" s="44"/>
      <c r="J86" s="25"/>
      <c r="K86" s="25"/>
      <c r="L86" s="25"/>
      <c r="M86" s="25"/>
      <c r="N86" s="25"/>
      <c r="O86" s="25"/>
      <c r="P86" s="126"/>
      <c r="Q86" s="126"/>
      <c r="R86" s="126"/>
      <c r="S86" s="126"/>
      <c r="T86" s="126"/>
      <c r="U86" s="126"/>
      <c r="V86" s="126"/>
      <c r="W86" s="126"/>
      <c r="X86" s="126"/>
      <c r="Y86" s="126"/>
      <c r="Z86" s="126"/>
      <c r="AA86" s="126"/>
      <c r="AB86" s="126"/>
      <c r="AC86" s="25"/>
      <c r="AD86" s="25"/>
      <c r="AE86" s="25"/>
      <c r="AF86" s="25"/>
      <c r="AG86" s="25"/>
      <c r="AH86" s="25"/>
      <c r="AI86" s="25"/>
      <c r="AJ86" s="25"/>
    </row>
    <row r="87" spans="1:36" ht="51" x14ac:dyDescent="0.2">
      <c r="A87" s="109" t="s">
        <v>892</v>
      </c>
      <c r="B87" s="109"/>
      <c r="C87" s="109"/>
      <c r="D87" s="110" t="s">
        <v>1087</v>
      </c>
      <c r="E87" s="110" t="s">
        <v>1103</v>
      </c>
      <c r="F87" s="79" t="s">
        <v>1088</v>
      </c>
      <c r="G87" s="80"/>
      <c r="J87" s="25"/>
      <c r="K87" s="25"/>
      <c r="L87" s="25"/>
      <c r="M87" s="25"/>
      <c r="N87" s="25"/>
      <c r="O87" s="25"/>
      <c r="P87" s="54" t="s">
        <v>1150</v>
      </c>
      <c r="Q87" s="54"/>
      <c r="R87" s="54"/>
      <c r="S87" s="54"/>
      <c r="T87" s="54"/>
      <c r="U87" s="54"/>
      <c r="V87" s="54"/>
      <c r="W87" s="54"/>
      <c r="X87" s="54"/>
      <c r="Y87" s="54"/>
      <c r="Z87" s="54"/>
      <c r="AA87" s="54"/>
      <c r="AB87" s="54"/>
      <c r="AC87" s="25"/>
      <c r="AD87" s="25"/>
      <c r="AE87" s="25"/>
      <c r="AF87" s="25"/>
      <c r="AG87" s="25"/>
      <c r="AH87" s="25"/>
      <c r="AI87" s="25"/>
      <c r="AJ87" s="25"/>
    </row>
    <row r="88" spans="1:36" ht="15" customHeight="1" x14ac:dyDescent="0.2">
      <c r="A88" s="81" t="s">
        <v>888</v>
      </c>
      <c r="B88" s="81"/>
      <c r="C88" s="81"/>
      <c r="D88" s="82">
        <f>G38-F84</f>
        <v>134732.48000000001</v>
      </c>
      <c r="E88" s="43">
        <f>F81</f>
        <v>134732</v>
      </c>
      <c r="F88" s="83">
        <f>D88-F81</f>
        <v>0.48000000001047738</v>
      </c>
      <c r="G88" s="80"/>
      <c r="J88" s="25"/>
      <c r="K88" s="25"/>
      <c r="L88" s="25"/>
      <c r="M88" s="25"/>
      <c r="N88" s="25"/>
      <c r="O88" s="25"/>
      <c r="P88" s="126"/>
      <c r="Q88" s="126"/>
      <c r="R88" s="126"/>
      <c r="S88" s="126"/>
      <c r="T88" s="126"/>
      <c r="U88" s="126"/>
      <c r="V88" s="126"/>
      <c r="W88" s="126"/>
      <c r="X88" s="126"/>
      <c r="Y88" s="126"/>
      <c r="Z88" s="126"/>
      <c r="AA88" s="126"/>
      <c r="AB88" s="126"/>
      <c r="AC88" s="25"/>
      <c r="AD88" s="25"/>
      <c r="AE88" s="25"/>
      <c r="AF88" s="25"/>
      <c r="AG88" s="25"/>
      <c r="AH88" s="25"/>
      <c r="AI88" s="25"/>
      <c r="AJ88" s="25"/>
    </row>
    <row r="89" spans="1:36" ht="15" customHeight="1" x14ac:dyDescent="0.2">
      <c r="A89" s="81" t="s">
        <v>891</v>
      </c>
      <c r="B89" s="84"/>
      <c r="C89" s="84"/>
      <c r="D89" s="82">
        <f>F84</f>
        <v>14820.52</v>
      </c>
      <c r="E89" s="43">
        <f>F84</f>
        <v>14820.52</v>
      </c>
      <c r="F89" s="83">
        <f>D89-E89</f>
        <v>0</v>
      </c>
      <c r="G89" s="80"/>
      <c r="J89" s="25"/>
      <c r="K89" s="25"/>
      <c r="L89" s="25"/>
      <c r="M89" s="25"/>
      <c r="N89" s="25"/>
      <c r="O89" s="25"/>
      <c r="P89" s="85"/>
      <c r="Q89" s="126"/>
      <c r="R89" s="126"/>
      <c r="S89" s="126"/>
      <c r="T89" s="126"/>
      <c r="U89" s="126"/>
      <c r="V89" s="126"/>
      <c r="W89" s="126"/>
      <c r="X89" s="126"/>
      <c r="Y89" s="126"/>
      <c r="Z89" s="126"/>
      <c r="AA89" s="126"/>
      <c r="AB89" s="126"/>
      <c r="AC89" s="25"/>
      <c r="AD89" s="25"/>
      <c r="AE89" s="25"/>
      <c r="AF89" s="25"/>
      <c r="AG89" s="25"/>
      <c r="AH89" s="25"/>
      <c r="AI89" s="25"/>
      <c r="AJ89" s="25"/>
    </row>
    <row r="90" spans="1:36" ht="25.5" x14ac:dyDescent="0.2">
      <c r="A90" s="86" t="s">
        <v>889</v>
      </c>
      <c r="B90" s="87"/>
      <c r="C90" s="88"/>
      <c r="D90" s="89">
        <f>G38</f>
        <v>149553</v>
      </c>
      <c r="E90" s="89">
        <f>SUM(E88:E89)</f>
        <v>149552.51999999999</v>
      </c>
      <c r="F90" s="83">
        <f>D90-E90</f>
        <v>0.48000000001047738</v>
      </c>
      <c r="J90" s="25"/>
      <c r="K90" s="25"/>
      <c r="L90" s="25"/>
      <c r="M90" s="25"/>
      <c r="N90" s="25"/>
      <c r="O90" s="25"/>
      <c r="P90" s="148" t="s">
        <v>1151</v>
      </c>
      <c r="Q90" s="148"/>
      <c r="R90" s="148"/>
      <c r="S90" s="148"/>
      <c r="T90" s="148"/>
      <c r="U90" s="148"/>
      <c r="V90" s="148"/>
      <c r="W90" s="148"/>
      <c r="X90" s="148"/>
      <c r="Y90" s="148"/>
      <c r="Z90" s="148"/>
      <c r="AA90" s="148"/>
      <c r="AB90" s="148"/>
      <c r="AC90" s="25"/>
      <c r="AD90" s="25"/>
      <c r="AE90" s="25"/>
      <c r="AF90" s="25"/>
      <c r="AG90" s="25"/>
      <c r="AH90" s="25"/>
      <c r="AI90" s="25"/>
      <c r="AJ90" s="25"/>
    </row>
    <row r="91" spans="1:36" ht="15.75" customHeight="1" x14ac:dyDescent="0.2">
      <c r="D91" s="90"/>
      <c r="E91" s="90"/>
      <c r="F91" s="90"/>
      <c r="J91" s="25"/>
      <c r="K91" s="25"/>
      <c r="L91" s="25"/>
      <c r="M91" s="25"/>
      <c r="N91" s="25"/>
      <c r="O91" s="25"/>
      <c r="P91" s="128"/>
      <c r="Q91" s="128"/>
      <c r="R91" s="128"/>
      <c r="S91" s="128"/>
      <c r="T91" s="128"/>
      <c r="U91" s="128"/>
      <c r="V91" s="128"/>
      <c r="W91" s="128"/>
      <c r="X91" s="128"/>
      <c r="Y91" s="128"/>
      <c r="Z91" s="128"/>
      <c r="AA91" s="128"/>
      <c r="AB91" s="128"/>
      <c r="AC91" s="25"/>
      <c r="AD91" s="25"/>
      <c r="AE91" s="25"/>
      <c r="AF91" s="25"/>
      <c r="AG91" s="25"/>
      <c r="AH91" s="25"/>
      <c r="AI91" s="25"/>
      <c r="AJ91" s="25"/>
    </row>
    <row r="92" spans="1:36" ht="15" customHeight="1" x14ac:dyDescent="0.2">
      <c r="A92" s="196" t="s">
        <v>890</v>
      </c>
      <c r="B92" s="197"/>
      <c r="C92" s="198"/>
      <c r="D92" s="91"/>
      <c r="E92" s="92">
        <f>G47+G52</f>
        <v>170036</v>
      </c>
      <c r="F92" s="93"/>
      <c r="G92" s="80"/>
      <c r="J92" s="25"/>
      <c r="K92" s="25"/>
      <c r="L92" s="25"/>
      <c r="M92" s="25"/>
      <c r="N92" s="25"/>
      <c r="O92" s="25"/>
      <c r="P92" s="152" t="s">
        <v>1152</v>
      </c>
      <c r="Q92" s="148"/>
      <c r="R92" s="148"/>
      <c r="S92" s="148"/>
      <c r="T92" s="148"/>
      <c r="U92" s="148"/>
      <c r="V92" s="148"/>
      <c r="W92" s="148"/>
      <c r="X92" s="148"/>
      <c r="Y92" s="148"/>
      <c r="Z92" s="148"/>
      <c r="AA92" s="148"/>
      <c r="AB92" s="148"/>
      <c r="AC92" s="25"/>
      <c r="AD92" s="25"/>
      <c r="AE92" s="25"/>
      <c r="AF92" s="25"/>
      <c r="AG92" s="25"/>
      <c r="AH92" s="25"/>
      <c r="AI92" s="25"/>
      <c r="AJ92" s="25"/>
    </row>
    <row r="93" spans="1:36" x14ac:dyDescent="0.2">
      <c r="E93" s="78"/>
      <c r="J93" s="25"/>
      <c r="K93" s="25"/>
      <c r="L93" s="25"/>
      <c r="M93" s="25"/>
      <c r="N93" s="25"/>
      <c r="O93" s="25"/>
      <c r="P93" s="148"/>
      <c r="Q93" s="148"/>
      <c r="R93" s="148"/>
      <c r="S93" s="148"/>
      <c r="T93" s="148"/>
      <c r="U93" s="148"/>
      <c r="V93" s="148"/>
      <c r="W93" s="148"/>
      <c r="X93" s="148"/>
      <c r="Y93" s="148"/>
      <c r="Z93" s="148"/>
      <c r="AA93" s="148"/>
      <c r="AB93" s="148"/>
      <c r="AC93" s="25"/>
      <c r="AD93" s="25"/>
      <c r="AE93" s="25"/>
      <c r="AF93" s="25"/>
      <c r="AG93" s="25"/>
      <c r="AH93" s="25"/>
      <c r="AI93" s="25"/>
      <c r="AJ93" s="25"/>
    </row>
    <row r="94" spans="1:36" x14ac:dyDescent="0.2">
      <c r="J94" s="25"/>
      <c r="K94" s="25"/>
      <c r="L94" s="25"/>
      <c r="M94" s="25"/>
      <c r="N94" s="25"/>
      <c r="O94" s="25"/>
      <c r="P94" s="128"/>
      <c r="Q94" s="128"/>
      <c r="R94" s="128"/>
      <c r="S94" s="128"/>
      <c r="T94" s="128"/>
      <c r="U94" s="128"/>
      <c r="V94" s="128"/>
      <c r="W94" s="128"/>
      <c r="X94" s="128"/>
      <c r="Y94" s="128"/>
      <c r="Z94" s="128"/>
      <c r="AA94" s="128"/>
      <c r="AB94" s="128"/>
      <c r="AC94" s="25"/>
      <c r="AD94" s="25"/>
      <c r="AE94" s="25"/>
      <c r="AF94" s="25"/>
      <c r="AG94" s="25"/>
      <c r="AH94" s="25"/>
      <c r="AI94" s="25"/>
      <c r="AJ94" s="25"/>
    </row>
    <row r="95" spans="1:36" x14ac:dyDescent="0.2">
      <c r="J95" s="25"/>
      <c r="K95" s="25"/>
      <c r="L95" s="25"/>
      <c r="M95" s="25"/>
      <c r="N95" s="25"/>
      <c r="O95" s="25"/>
      <c r="P95" s="152"/>
      <c r="Q95" s="148"/>
      <c r="R95" s="148"/>
      <c r="S95" s="148"/>
      <c r="T95" s="148"/>
      <c r="U95" s="148"/>
      <c r="V95" s="148"/>
      <c r="W95" s="148"/>
      <c r="X95" s="148"/>
      <c r="Y95" s="148"/>
      <c r="Z95" s="148"/>
      <c r="AA95" s="148"/>
      <c r="AB95" s="148"/>
      <c r="AC95" s="25"/>
      <c r="AD95" s="25"/>
      <c r="AE95" s="25"/>
      <c r="AF95" s="25"/>
      <c r="AG95" s="25"/>
      <c r="AH95" s="25"/>
      <c r="AI95" s="25"/>
      <c r="AJ95" s="25"/>
    </row>
    <row r="96" spans="1:36" x14ac:dyDescent="0.2">
      <c r="A96" s="94" t="s">
        <v>843</v>
      </c>
      <c r="B96" s="95"/>
      <c r="C96" s="95"/>
      <c r="D96" s="95"/>
      <c r="E96" s="95"/>
      <c r="F96" s="95"/>
      <c r="G96" s="95"/>
      <c r="H96" s="96"/>
      <c r="I96" s="71"/>
      <c r="J96" s="25"/>
      <c r="K96" s="25"/>
      <c r="L96" s="25"/>
      <c r="M96" s="25"/>
      <c r="N96" s="25"/>
      <c r="O96" s="25"/>
      <c r="P96" s="25"/>
      <c r="Q96" s="25"/>
      <c r="R96" s="25"/>
      <c r="S96" s="25"/>
      <c r="T96" s="25"/>
      <c r="U96" s="25"/>
      <c r="V96" s="25"/>
      <c r="W96" s="25"/>
      <c r="X96" s="25"/>
      <c r="Y96" s="25"/>
      <c r="Z96" s="25"/>
      <c r="AA96" s="25"/>
      <c r="AB96" s="25"/>
      <c r="AC96" s="34"/>
      <c r="AD96" s="34"/>
      <c r="AE96" s="34"/>
      <c r="AF96" s="34"/>
      <c r="AG96" s="34"/>
      <c r="AH96" s="34"/>
      <c r="AI96" s="34"/>
      <c r="AJ96" s="34"/>
    </row>
    <row r="97" spans="1:40" x14ac:dyDescent="0.2">
      <c r="A97" s="97"/>
      <c r="B97" s="71"/>
      <c r="C97" s="71"/>
      <c r="D97" s="71"/>
      <c r="E97" s="71"/>
      <c r="F97" s="71"/>
      <c r="G97" s="71"/>
      <c r="H97" s="98"/>
      <c r="I97" s="71"/>
      <c r="J97" s="25"/>
      <c r="K97" s="25"/>
      <c r="L97" s="25"/>
      <c r="M97" s="25"/>
      <c r="N97" s="25"/>
      <c r="O97" s="25"/>
      <c r="P97" s="25"/>
      <c r="Q97" s="25"/>
      <c r="R97" s="25"/>
      <c r="S97" s="25"/>
      <c r="T97" s="25"/>
      <c r="U97" s="25"/>
      <c r="V97" s="25"/>
      <c r="W97" s="25"/>
      <c r="X97" s="34"/>
      <c r="Y97" s="34"/>
      <c r="Z97" s="34"/>
      <c r="AA97" s="34"/>
      <c r="AB97" s="34"/>
      <c r="AC97" s="34"/>
      <c r="AD97" s="34"/>
      <c r="AE97" s="34"/>
      <c r="AF97" s="34"/>
      <c r="AG97" s="34"/>
      <c r="AH97" s="34"/>
      <c r="AI97" s="34"/>
      <c r="AJ97" s="34"/>
    </row>
    <row r="98" spans="1:40" x14ac:dyDescent="0.2">
      <c r="A98" s="99" t="s">
        <v>844</v>
      </c>
      <c r="B98" s="71"/>
      <c r="C98" s="100"/>
      <c r="D98" s="100"/>
      <c r="E98" s="100"/>
      <c r="F98" s="100"/>
      <c r="G98" s="71"/>
      <c r="H98" s="98"/>
      <c r="I98" s="71"/>
      <c r="J98" s="25"/>
      <c r="K98" s="25"/>
      <c r="L98" s="25"/>
      <c r="M98" s="25"/>
      <c r="N98" s="25"/>
      <c r="O98" s="25"/>
      <c r="P98" s="25"/>
      <c r="Q98" s="25"/>
      <c r="R98" s="25"/>
      <c r="S98" s="25"/>
      <c r="T98" s="25"/>
      <c r="U98" s="25"/>
      <c r="V98" s="25"/>
      <c r="W98" s="25"/>
      <c r="X98" s="34"/>
      <c r="Y98" s="34"/>
      <c r="Z98" s="34"/>
      <c r="AA98" s="34"/>
      <c r="AB98" s="34"/>
      <c r="AC98" s="34"/>
      <c r="AD98" s="34"/>
      <c r="AE98" s="34"/>
      <c r="AF98" s="34"/>
      <c r="AG98" s="34"/>
      <c r="AH98" s="34"/>
      <c r="AI98" s="34"/>
      <c r="AJ98" s="34"/>
    </row>
    <row r="99" spans="1:40" x14ac:dyDescent="0.2">
      <c r="A99" s="97"/>
      <c r="B99" s="71"/>
      <c r="C99" s="71"/>
      <c r="D99" s="71"/>
      <c r="E99" s="71"/>
      <c r="F99" s="71"/>
      <c r="G99" s="71"/>
      <c r="H99" s="98"/>
      <c r="I99" s="71"/>
      <c r="J99" s="25"/>
      <c r="K99" s="25"/>
      <c r="L99" s="25"/>
      <c r="M99" s="25"/>
      <c r="N99" s="25"/>
      <c r="O99" s="25"/>
      <c r="P99" s="34"/>
      <c r="Q99" s="25"/>
      <c r="R99" s="25"/>
      <c r="S99" s="25"/>
      <c r="T99" s="25"/>
      <c r="U99" s="25"/>
      <c r="V99" s="25"/>
      <c r="W99" s="25"/>
      <c r="X99" s="34"/>
      <c r="Y99" s="34"/>
      <c r="Z99" s="34"/>
      <c r="AA99" s="34"/>
      <c r="AB99" s="34"/>
      <c r="AC99" s="34"/>
      <c r="AD99" s="34"/>
      <c r="AE99" s="34"/>
      <c r="AF99" s="34"/>
      <c r="AG99" s="34"/>
      <c r="AH99" s="34"/>
      <c r="AI99" s="34"/>
      <c r="AJ99" s="34"/>
    </row>
    <row r="100" spans="1:40" x14ac:dyDescent="0.2">
      <c r="A100" s="97" t="s">
        <v>66</v>
      </c>
      <c r="B100" s="71"/>
      <c r="C100" s="100"/>
      <c r="D100" s="100"/>
      <c r="E100" s="100"/>
      <c r="F100" s="100"/>
      <c r="G100" s="71"/>
      <c r="H100" s="98"/>
      <c r="I100" s="71"/>
      <c r="J100" s="25"/>
      <c r="K100" s="25"/>
      <c r="L100" s="25"/>
      <c r="M100" s="25"/>
      <c r="N100" s="25"/>
      <c r="O100" s="25"/>
      <c r="P100" s="25"/>
      <c r="Q100" s="25"/>
      <c r="R100" s="25"/>
      <c r="S100" s="25"/>
      <c r="T100" s="25"/>
      <c r="U100" s="25"/>
      <c r="V100" s="25"/>
      <c r="W100" s="25"/>
      <c r="X100" s="34"/>
      <c r="Y100" s="34"/>
      <c r="Z100" s="34"/>
      <c r="AA100" s="34"/>
      <c r="AB100" s="34"/>
      <c r="AC100" s="34"/>
      <c r="AD100" s="34"/>
      <c r="AE100" s="34"/>
      <c r="AF100" s="34"/>
      <c r="AG100" s="34"/>
      <c r="AH100" s="34"/>
      <c r="AI100" s="34"/>
      <c r="AJ100" s="34"/>
    </row>
    <row r="101" spans="1:40" x14ac:dyDescent="0.2">
      <c r="A101" s="99" t="s">
        <v>57</v>
      </c>
      <c r="B101" s="71"/>
      <c r="C101" s="71" t="s">
        <v>56</v>
      </c>
      <c r="D101" s="71"/>
      <c r="E101" s="71"/>
      <c r="F101" s="71"/>
      <c r="G101" s="71"/>
      <c r="H101" s="98"/>
      <c r="I101" s="71"/>
      <c r="J101" s="25"/>
      <c r="K101" s="25"/>
      <c r="L101" s="25"/>
      <c r="M101" s="25"/>
      <c r="N101" s="25"/>
      <c r="O101" s="25"/>
      <c r="P101" s="25"/>
      <c r="Q101" s="25"/>
      <c r="R101" s="25"/>
      <c r="S101" s="25"/>
      <c r="T101" s="25"/>
      <c r="U101" s="25"/>
      <c r="V101" s="25"/>
      <c r="W101" s="25"/>
      <c r="X101" s="34"/>
      <c r="Y101" s="34"/>
      <c r="Z101" s="34"/>
      <c r="AA101" s="34"/>
      <c r="AB101" s="34"/>
      <c r="AC101" s="34"/>
      <c r="AD101" s="34"/>
      <c r="AE101" s="34"/>
      <c r="AF101" s="34"/>
      <c r="AG101" s="34"/>
      <c r="AH101" s="34"/>
      <c r="AI101" s="34"/>
      <c r="AJ101" s="34"/>
    </row>
    <row r="102" spans="1:40" x14ac:dyDescent="0.2">
      <c r="A102" s="97"/>
      <c r="B102" s="71"/>
      <c r="C102" s="71"/>
      <c r="D102" s="71"/>
      <c r="E102" s="71"/>
      <c r="F102" s="71"/>
      <c r="G102" s="71"/>
      <c r="H102" s="98"/>
      <c r="I102" s="71"/>
      <c r="J102" s="25"/>
      <c r="K102" s="25"/>
      <c r="L102" s="25"/>
      <c r="M102" s="25"/>
      <c r="N102" s="25"/>
      <c r="O102" s="25"/>
      <c r="P102" s="25"/>
      <c r="Q102" s="25"/>
      <c r="R102" s="25"/>
      <c r="S102" s="25"/>
      <c r="T102" s="25"/>
      <c r="U102" s="25"/>
      <c r="V102" s="25"/>
      <c r="W102" s="25"/>
      <c r="X102" s="34"/>
      <c r="Y102" s="34"/>
      <c r="Z102" s="34"/>
      <c r="AA102" s="34"/>
      <c r="AB102" s="34"/>
      <c r="AC102" s="34"/>
      <c r="AD102" s="34"/>
      <c r="AE102" s="34"/>
      <c r="AF102" s="34"/>
      <c r="AG102" s="34"/>
      <c r="AH102" s="34"/>
      <c r="AI102" s="34"/>
      <c r="AJ102" s="34"/>
    </row>
    <row r="103" spans="1:40" x14ac:dyDescent="0.2">
      <c r="A103" s="99" t="s">
        <v>845</v>
      </c>
      <c r="B103" s="71"/>
      <c r="C103" s="100"/>
      <c r="D103" s="100"/>
      <c r="E103" s="100"/>
      <c r="F103" s="100"/>
      <c r="G103" s="71"/>
      <c r="H103" s="98" t="s">
        <v>51</v>
      </c>
      <c r="I103" s="71"/>
      <c r="J103" s="25"/>
      <c r="K103" s="25"/>
      <c r="L103" s="25"/>
      <c r="M103" s="25"/>
      <c r="N103" s="25"/>
      <c r="O103" s="25"/>
      <c r="P103" s="25"/>
      <c r="Q103" s="25"/>
      <c r="R103" s="25"/>
      <c r="S103" s="25"/>
      <c r="T103" s="25"/>
      <c r="U103" s="25"/>
      <c r="V103" s="25"/>
      <c r="W103" s="25"/>
      <c r="X103" s="34"/>
      <c r="Y103" s="34"/>
      <c r="Z103" s="34"/>
      <c r="AA103" s="34"/>
      <c r="AB103" s="34"/>
      <c r="AC103" s="34"/>
      <c r="AD103" s="34"/>
      <c r="AE103" s="34"/>
      <c r="AF103" s="34"/>
      <c r="AG103" s="34"/>
      <c r="AH103" s="34"/>
      <c r="AI103" s="34"/>
      <c r="AJ103" s="34"/>
    </row>
    <row r="104" spans="1:40" x14ac:dyDescent="0.2">
      <c r="A104" s="101"/>
      <c r="B104" s="100"/>
      <c r="C104" s="100"/>
      <c r="D104" s="100"/>
      <c r="E104" s="100"/>
      <c r="F104" s="100"/>
      <c r="G104" s="100"/>
      <c r="H104" s="102"/>
      <c r="I104" s="71"/>
      <c r="J104" s="25"/>
      <c r="K104" s="25"/>
      <c r="L104" s="25"/>
      <c r="M104" s="25"/>
      <c r="N104" s="25"/>
      <c r="O104" s="25"/>
      <c r="P104" s="25"/>
      <c r="Q104" s="25"/>
      <c r="R104" s="25"/>
      <c r="S104" s="25"/>
      <c r="T104" s="25"/>
      <c r="U104" s="25"/>
      <c r="V104" s="25"/>
      <c r="W104" s="25"/>
      <c r="X104" s="34"/>
      <c r="Y104" s="34"/>
      <c r="Z104" s="34"/>
      <c r="AA104" s="34"/>
      <c r="AB104" s="34"/>
      <c r="AC104" s="34"/>
      <c r="AD104" s="34"/>
      <c r="AE104" s="34"/>
      <c r="AF104" s="34"/>
      <c r="AG104" s="34"/>
      <c r="AH104" s="34"/>
      <c r="AI104" s="34"/>
      <c r="AJ104" s="34"/>
    </row>
    <row r="105" spans="1:40" x14ac:dyDescent="0.2">
      <c r="J105" s="25"/>
      <c r="K105" s="25"/>
      <c r="L105" s="25"/>
      <c r="M105" s="25"/>
      <c r="N105" s="25"/>
      <c r="O105" s="25"/>
      <c r="P105" s="25"/>
      <c r="Q105" s="25"/>
      <c r="R105" s="25"/>
      <c r="S105" s="25"/>
      <c r="T105" s="25"/>
      <c r="U105" s="25"/>
      <c r="V105" s="25"/>
      <c r="W105" s="25"/>
      <c r="X105" s="25"/>
      <c r="Y105" s="25"/>
      <c r="Z105" s="25"/>
      <c r="AA105" s="25"/>
      <c r="AB105" s="34"/>
      <c r="AC105" s="34"/>
      <c r="AD105" s="34"/>
      <c r="AE105" s="34"/>
      <c r="AF105" s="34"/>
      <c r="AG105" s="34"/>
      <c r="AH105" s="34"/>
      <c r="AI105" s="34"/>
      <c r="AJ105" s="34"/>
      <c r="AK105" s="46"/>
      <c r="AL105" s="46"/>
      <c r="AM105" s="46"/>
      <c r="AN105" s="46"/>
    </row>
    <row r="106" spans="1:40" x14ac:dyDescent="0.2">
      <c r="J106" s="25"/>
      <c r="K106" s="25"/>
      <c r="L106" s="25"/>
      <c r="M106" s="25"/>
      <c r="N106" s="25"/>
      <c r="O106" s="25"/>
      <c r="P106" s="25"/>
      <c r="Q106" s="25"/>
      <c r="R106" s="25"/>
      <c r="S106" s="25"/>
      <c r="T106" s="25"/>
      <c r="U106" s="25"/>
      <c r="V106" s="25"/>
      <c r="W106" s="25"/>
      <c r="X106" s="25"/>
      <c r="Y106" s="25"/>
      <c r="Z106" s="25"/>
      <c r="AA106" s="25"/>
      <c r="AB106" s="34"/>
      <c r="AC106" s="34"/>
      <c r="AD106" s="34"/>
      <c r="AE106" s="34"/>
      <c r="AF106" s="34"/>
      <c r="AG106" s="34"/>
      <c r="AH106" s="34"/>
      <c r="AI106" s="34"/>
      <c r="AJ106" s="34"/>
      <c r="AK106" s="46"/>
      <c r="AL106" s="46"/>
      <c r="AM106" s="46"/>
      <c r="AN106" s="46"/>
    </row>
    <row r="107" spans="1:40" x14ac:dyDescent="0.2">
      <c r="J107" s="25"/>
      <c r="K107" s="25"/>
      <c r="L107" s="25"/>
      <c r="M107" s="25"/>
      <c r="N107" s="25"/>
      <c r="O107" s="25"/>
      <c r="P107" s="25"/>
      <c r="Q107" s="25"/>
      <c r="R107" s="25"/>
      <c r="S107" s="25"/>
      <c r="T107" s="25"/>
      <c r="U107" s="25"/>
      <c r="V107" s="25"/>
      <c r="W107" s="25"/>
      <c r="X107" s="25"/>
      <c r="Y107" s="25"/>
      <c r="Z107" s="25"/>
      <c r="AA107" s="25"/>
      <c r="AB107" s="34"/>
      <c r="AC107" s="34"/>
      <c r="AD107" s="34"/>
      <c r="AE107" s="34"/>
      <c r="AF107" s="34"/>
      <c r="AG107" s="34"/>
      <c r="AH107" s="34"/>
      <c r="AI107" s="34"/>
      <c r="AJ107" s="34"/>
      <c r="AK107" s="46"/>
      <c r="AL107" s="46"/>
      <c r="AM107" s="46"/>
      <c r="AN107" s="46"/>
    </row>
    <row r="108" spans="1:40" x14ac:dyDescent="0.2">
      <c r="J108" s="25"/>
      <c r="K108" s="25"/>
      <c r="L108" s="25"/>
      <c r="M108" s="25"/>
      <c r="N108" s="25"/>
      <c r="O108" s="25"/>
      <c r="P108" s="25"/>
      <c r="Q108" s="25"/>
      <c r="R108" s="25"/>
      <c r="S108" s="25"/>
      <c r="T108" s="25"/>
      <c r="U108" s="25"/>
      <c r="V108" s="25"/>
      <c r="W108" s="25"/>
      <c r="X108" s="25"/>
      <c r="Y108" s="25"/>
      <c r="Z108" s="25"/>
      <c r="AA108" s="25"/>
      <c r="AB108" s="34"/>
      <c r="AC108" s="34"/>
      <c r="AD108" s="34"/>
      <c r="AE108" s="34"/>
      <c r="AF108" s="34"/>
      <c r="AG108" s="34"/>
      <c r="AH108" s="34"/>
      <c r="AI108" s="34"/>
      <c r="AJ108" s="34"/>
      <c r="AK108" s="46"/>
      <c r="AL108" s="46"/>
      <c r="AM108" s="46"/>
      <c r="AN108" s="46"/>
    </row>
    <row r="109" spans="1:40" x14ac:dyDescent="0.2">
      <c r="J109" s="25"/>
      <c r="K109" s="25"/>
      <c r="L109" s="25"/>
      <c r="M109" s="25"/>
      <c r="N109" s="25"/>
      <c r="O109" s="25"/>
      <c r="P109" s="25"/>
      <c r="Q109" s="25"/>
      <c r="R109" s="25"/>
      <c r="S109" s="25"/>
      <c r="T109" s="25"/>
      <c r="U109" s="25"/>
      <c r="V109" s="25"/>
      <c r="W109" s="25"/>
      <c r="X109" s="25"/>
      <c r="Y109" s="25"/>
      <c r="Z109" s="25"/>
      <c r="AA109" s="25"/>
      <c r="AB109" s="34"/>
      <c r="AC109" s="34"/>
      <c r="AD109" s="34"/>
      <c r="AE109" s="34"/>
      <c r="AF109" s="34"/>
      <c r="AG109" s="34"/>
      <c r="AH109" s="34"/>
      <c r="AI109" s="34"/>
      <c r="AJ109" s="34"/>
      <c r="AK109" s="46"/>
      <c r="AL109" s="46"/>
      <c r="AM109" s="46"/>
      <c r="AN109" s="46"/>
    </row>
    <row r="110" spans="1:40" x14ac:dyDescent="0.2">
      <c r="J110" s="25"/>
      <c r="K110" s="25"/>
      <c r="L110" s="25"/>
      <c r="M110" s="25"/>
      <c r="N110" s="25"/>
      <c r="O110" s="25"/>
      <c r="P110" s="25"/>
      <c r="Q110" s="25"/>
      <c r="R110" s="25"/>
      <c r="S110" s="25"/>
      <c r="T110" s="25"/>
      <c r="U110" s="25"/>
      <c r="V110" s="25"/>
      <c r="W110" s="25"/>
      <c r="X110" s="25"/>
      <c r="Y110" s="25"/>
      <c r="Z110" s="25"/>
      <c r="AA110" s="25"/>
      <c r="AB110" s="34"/>
      <c r="AC110" s="34"/>
      <c r="AD110" s="34"/>
      <c r="AE110" s="34"/>
      <c r="AF110" s="34"/>
      <c r="AG110" s="34"/>
      <c r="AH110" s="34"/>
      <c r="AI110" s="34"/>
      <c r="AJ110" s="34"/>
      <c r="AK110" s="46"/>
      <c r="AL110" s="46"/>
      <c r="AM110" s="46"/>
      <c r="AN110" s="46"/>
    </row>
    <row r="111" spans="1:40" x14ac:dyDescent="0.2">
      <c r="J111" s="25"/>
      <c r="K111" s="25"/>
      <c r="L111" s="25"/>
      <c r="M111" s="25"/>
      <c r="N111" s="25"/>
      <c r="O111" s="25"/>
      <c r="P111" s="25"/>
      <c r="Q111" s="25"/>
      <c r="R111" s="25"/>
      <c r="S111" s="25"/>
      <c r="T111" s="25"/>
      <c r="U111" s="25"/>
      <c r="V111" s="25"/>
      <c r="W111" s="25"/>
      <c r="X111" s="25"/>
      <c r="Y111" s="25"/>
      <c r="Z111" s="25"/>
      <c r="AA111" s="25"/>
      <c r="AB111" s="34"/>
      <c r="AC111" s="34"/>
      <c r="AD111" s="34"/>
      <c r="AE111" s="34"/>
      <c r="AF111" s="34"/>
      <c r="AG111" s="34"/>
      <c r="AH111" s="34"/>
      <c r="AI111" s="34"/>
      <c r="AJ111" s="34"/>
      <c r="AK111" s="46"/>
      <c r="AL111" s="46"/>
      <c r="AM111" s="46"/>
      <c r="AN111" s="46"/>
    </row>
    <row r="112" spans="1:40" x14ac:dyDescent="0.2">
      <c r="J112" s="25"/>
      <c r="K112" s="25"/>
      <c r="L112" s="25"/>
      <c r="M112" s="25"/>
      <c r="N112" s="25"/>
      <c r="O112" s="25"/>
      <c r="P112" s="25"/>
      <c r="Q112" s="25"/>
      <c r="R112" s="25"/>
      <c r="S112" s="25"/>
      <c r="T112" s="25"/>
      <c r="U112" s="25"/>
      <c r="V112" s="25"/>
      <c r="W112" s="25"/>
      <c r="X112" s="25"/>
      <c r="Y112" s="25"/>
      <c r="Z112" s="25"/>
      <c r="AA112" s="25"/>
      <c r="AB112" s="25"/>
      <c r="AC112" s="34"/>
      <c r="AD112" s="34"/>
      <c r="AE112" s="34"/>
      <c r="AF112" s="34"/>
      <c r="AG112" s="34"/>
      <c r="AH112" s="34"/>
      <c r="AI112" s="34"/>
      <c r="AJ112" s="34"/>
      <c r="AK112" s="46"/>
      <c r="AL112" s="46"/>
      <c r="AM112" s="46"/>
      <c r="AN112" s="46"/>
    </row>
    <row r="113" spans="10:36" x14ac:dyDescent="0.2">
      <c r="J113" s="25"/>
      <c r="K113" s="25"/>
      <c r="L113" s="25"/>
      <c r="M113" s="25"/>
      <c r="N113" s="25"/>
      <c r="O113" s="25"/>
      <c r="P113" s="25"/>
      <c r="Q113" s="25"/>
      <c r="R113" s="25"/>
      <c r="S113" s="25"/>
      <c r="T113" s="25"/>
      <c r="U113" s="25"/>
      <c r="V113" s="25"/>
      <c r="W113" s="25"/>
      <c r="X113" s="25"/>
      <c r="Y113" s="25"/>
      <c r="Z113" s="25"/>
      <c r="AA113" s="25"/>
      <c r="AB113" s="25"/>
      <c r="AC113" s="25"/>
      <c r="AD113" s="25"/>
      <c r="AE113" s="25"/>
      <c r="AF113" s="25"/>
      <c r="AG113" s="25"/>
      <c r="AH113" s="25"/>
      <c r="AI113" s="25"/>
      <c r="AJ113" s="25"/>
    </row>
    <row r="114" spans="10:36" x14ac:dyDescent="0.2">
      <c r="J114" s="25"/>
      <c r="K114" s="25"/>
      <c r="L114" s="25"/>
      <c r="M114" s="25"/>
      <c r="N114" s="25"/>
      <c r="O114" s="25"/>
      <c r="P114" s="25"/>
      <c r="Q114" s="25"/>
      <c r="R114" s="25"/>
      <c r="S114" s="25"/>
      <c r="T114" s="25"/>
      <c r="U114" s="25"/>
      <c r="V114" s="25"/>
      <c r="W114" s="25"/>
      <c r="X114" s="25"/>
      <c r="Y114" s="25"/>
      <c r="Z114" s="25"/>
      <c r="AA114" s="25"/>
      <c r="AB114" s="25"/>
      <c r="AC114" s="25"/>
      <c r="AD114" s="25"/>
      <c r="AE114" s="25"/>
      <c r="AF114" s="25"/>
      <c r="AG114" s="25"/>
      <c r="AH114" s="25"/>
      <c r="AI114" s="25"/>
      <c r="AJ114" s="25"/>
    </row>
    <row r="115" spans="10:36" x14ac:dyDescent="0.2">
      <c r="J115" s="25"/>
      <c r="K115" s="25"/>
      <c r="L115" s="25"/>
      <c r="M115" s="25"/>
      <c r="N115" s="25"/>
      <c r="O115" s="25"/>
      <c r="P115" s="25"/>
      <c r="Q115" s="25"/>
      <c r="R115" s="25"/>
      <c r="S115" s="25"/>
      <c r="T115" s="25"/>
      <c r="U115" s="25"/>
      <c r="V115" s="25"/>
      <c r="W115" s="25"/>
      <c r="X115" s="25"/>
      <c r="Y115" s="25"/>
      <c r="Z115" s="25"/>
      <c r="AA115" s="25"/>
      <c r="AB115" s="25"/>
      <c r="AC115" s="25"/>
      <c r="AD115" s="25"/>
      <c r="AE115" s="25"/>
      <c r="AF115" s="25"/>
      <c r="AG115" s="25"/>
      <c r="AH115" s="25"/>
      <c r="AI115" s="25"/>
      <c r="AJ115" s="25"/>
    </row>
    <row r="116" spans="10:36" x14ac:dyDescent="0.2">
      <c r="J116" s="25"/>
      <c r="K116" s="25"/>
      <c r="L116" s="25"/>
      <c r="M116" s="25"/>
      <c r="N116" s="25"/>
      <c r="O116" s="25"/>
      <c r="P116" s="25"/>
      <c r="Q116" s="25"/>
      <c r="R116" s="25"/>
      <c r="S116" s="25"/>
      <c r="T116" s="25"/>
      <c r="U116" s="25"/>
      <c r="V116" s="25"/>
      <c r="W116" s="25"/>
      <c r="X116" s="25"/>
      <c r="Y116" s="25"/>
      <c r="Z116" s="25"/>
      <c r="AA116" s="25"/>
      <c r="AB116" s="25"/>
      <c r="AC116" s="25"/>
      <c r="AD116" s="25"/>
      <c r="AE116" s="25"/>
      <c r="AF116" s="25"/>
      <c r="AG116" s="25"/>
      <c r="AH116" s="25"/>
      <c r="AI116" s="25"/>
      <c r="AJ116" s="25"/>
    </row>
    <row r="117" spans="10:36" x14ac:dyDescent="0.2">
      <c r="J117" s="25"/>
      <c r="K117" s="25"/>
      <c r="L117" s="25"/>
      <c r="M117" s="25"/>
      <c r="N117" s="25"/>
      <c r="O117" s="25"/>
      <c r="P117" s="25"/>
      <c r="Q117" s="25"/>
      <c r="R117" s="25"/>
      <c r="S117" s="25"/>
      <c r="T117" s="25"/>
      <c r="U117" s="25"/>
      <c r="V117" s="25"/>
      <c r="W117" s="25"/>
      <c r="X117" s="25"/>
      <c r="Y117" s="25"/>
      <c r="Z117" s="25"/>
      <c r="AA117" s="25"/>
      <c r="AB117" s="25"/>
      <c r="AC117" s="25"/>
      <c r="AD117" s="25"/>
      <c r="AE117" s="25"/>
      <c r="AF117" s="25"/>
      <c r="AG117" s="25"/>
      <c r="AH117" s="25"/>
      <c r="AI117" s="25"/>
      <c r="AJ117" s="25"/>
    </row>
    <row r="118" spans="10:36" x14ac:dyDescent="0.2">
      <c r="J118" s="25"/>
      <c r="K118" s="25"/>
      <c r="L118" s="25"/>
      <c r="M118" s="25"/>
      <c r="N118" s="25"/>
      <c r="O118" s="25"/>
      <c r="P118" s="25"/>
      <c r="Q118" s="25"/>
      <c r="R118" s="25"/>
      <c r="S118" s="25"/>
      <c r="T118" s="25"/>
      <c r="U118" s="25"/>
      <c r="V118" s="25"/>
      <c r="W118" s="25"/>
      <c r="X118" s="25"/>
      <c r="Y118" s="25"/>
      <c r="Z118" s="25"/>
      <c r="AA118" s="25"/>
      <c r="AB118" s="25"/>
      <c r="AC118" s="25"/>
      <c r="AD118" s="25"/>
      <c r="AE118" s="25"/>
      <c r="AF118" s="25"/>
      <c r="AG118" s="25"/>
      <c r="AH118" s="25"/>
      <c r="AI118" s="25"/>
      <c r="AJ118" s="25"/>
    </row>
    <row r="119" spans="10:36" x14ac:dyDescent="0.2">
      <c r="J119" s="25"/>
      <c r="K119" s="25"/>
      <c r="L119" s="25"/>
      <c r="M119" s="25"/>
      <c r="N119" s="25"/>
      <c r="O119" s="25"/>
      <c r="P119" s="25"/>
      <c r="Q119" s="25"/>
      <c r="R119" s="25"/>
      <c r="S119" s="25"/>
      <c r="T119" s="25"/>
      <c r="U119" s="25"/>
      <c r="V119" s="25"/>
      <c r="W119" s="25"/>
      <c r="X119" s="25"/>
      <c r="Y119" s="25"/>
      <c r="Z119" s="25"/>
      <c r="AA119" s="25"/>
      <c r="AB119" s="25"/>
      <c r="AC119" s="25"/>
      <c r="AD119" s="25"/>
      <c r="AE119" s="25"/>
      <c r="AF119" s="25"/>
      <c r="AG119" s="25"/>
      <c r="AH119" s="25"/>
      <c r="AI119" s="25"/>
      <c r="AJ119" s="25"/>
    </row>
    <row r="120" spans="10:36" x14ac:dyDescent="0.2">
      <c r="J120" s="25"/>
      <c r="K120" s="25"/>
      <c r="L120" s="25"/>
      <c r="M120" s="25"/>
      <c r="N120" s="25"/>
      <c r="O120" s="25"/>
      <c r="P120" s="25"/>
      <c r="Q120" s="25"/>
      <c r="R120" s="25"/>
      <c r="S120" s="25"/>
      <c r="T120" s="25"/>
      <c r="U120" s="25"/>
      <c r="V120" s="25"/>
      <c r="W120" s="25"/>
      <c r="X120" s="25"/>
      <c r="Y120" s="25"/>
      <c r="Z120" s="25"/>
      <c r="AA120" s="25"/>
      <c r="AB120" s="25"/>
      <c r="AC120" s="25"/>
      <c r="AD120" s="25"/>
      <c r="AE120" s="25"/>
      <c r="AF120" s="25"/>
      <c r="AG120" s="25"/>
      <c r="AH120" s="25"/>
      <c r="AI120" s="25"/>
      <c r="AJ120" s="25"/>
    </row>
    <row r="121" spans="10:36" x14ac:dyDescent="0.2">
      <c r="J121" s="25"/>
      <c r="K121" s="25"/>
      <c r="L121" s="25"/>
      <c r="M121" s="25"/>
      <c r="N121" s="25"/>
      <c r="O121" s="25"/>
      <c r="P121" s="25"/>
      <c r="Q121" s="25"/>
      <c r="R121" s="25"/>
      <c r="S121" s="25"/>
      <c r="T121" s="25"/>
      <c r="U121" s="25"/>
      <c r="V121" s="25"/>
      <c r="W121" s="25"/>
      <c r="X121" s="25"/>
      <c r="Y121" s="25"/>
      <c r="Z121" s="25"/>
      <c r="AA121" s="25"/>
      <c r="AB121" s="25"/>
      <c r="AC121" s="25"/>
      <c r="AD121" s="25"/>
      <c r="AE121" s="25"/>
      <c r="AF121" s="25"/>
      <c r="AG121" s="25"/>
      <c r="AH121" s="25"/>
      <c r="AI121" s="25"/>
      <c r="AJ121" s="25"/>
    </row>
    <row r="122" spans="10:36" x14ac:dyDescent="0.2">
      <c r="J122" s="25"/>
      <c r="K122" s="25"/>
      <c r="L122" s="25"/>
      <c r="M122" s="25"/>
      <c r="N122" s="25"/>
      <c r="O122" s="25"/>
      <c r="P122" s="25"/>
      <c r="Q122" s="25"/>
      <c r="R122" s="25"/>
      <c r="S122" s="25"/>
      <c r="T122" s="25"/>
      <c r="U122" s="25"/>
      <c r="V122" s="25"/>
      <c r="W122" s="25"/>
      <c r="X122" s="25"/>
      <c r="Y122" s="25"/>
      <c r="Z122" s="25"/>
      <c r="AA122" s="25"/>
      <c r="AB122" s="25"/>
      <c r="AC122" s="25"/>
      <c r="AD122" s="25"/>
      <c r="AE122" s="25"/>
      <c r="AF122" s="25"/>
      <c r="AG122" s="25"/>
      <c r="AH122" s="25"/>
      <c r="AI122" s="25"/>
      <c r="AJ122" s="25"/>
    </row>
    <row r="123" spans="10:36" x14ac:dyDescent="0.2">
      <c r="J123" s="25"/>
      <c r="K123" s="25"/>
      <c r="L123" s="25"/>
      <c r="M123" s="25"/>
      <c r="N123" s="25"/>
      <c r="O123" s="25"/>
      <c r="P123" s="25"/>
      <c r="Q123" s="25"/>
      <c r="R123" s="25"/>
      <c r="S123" s="25"/>
      <c r="T123" s="25"/>
      <c r="U123" s="25"/>
      <c r="V123" s="25"/>
      <c r="W123" s="25"/>
      <c r="X123" s="25"/>
      <c r="Y123" s="25"/>
      <c r="Z123" s="25"/>
      <c r="AA123" s="25"/>
      <c r="AB123" s="25"/>
      <c r="AC123" s="25"/>
      <c r="AD123" s="25"/>
      <c r="AE123" s="25"/>
      <c r="AF123" s="25"/>
      <c r="AG123" s="25"/>
      <c r="AH123" s="25"/>
      <c r="AI123" s="25"/>
      <c r="AJ123" s="25"/>
    </row>
    <row r="124" spans="10:36" x14ac:dyDescent="0.2">
      <c r="J124" s="25"/>
      <c r="K124" s="25"/>
      <c r="L124" s="25"/>
      <c r="M124" s="25"/>
      <c r="N124" s="25"/>
      <c r="O124" s="25"/>
      <c r="P124" s="25"/>
      <c r="Q124" s="25"/>
      <c r="R124" s="25"/>
      <c r="S124" s="25"/>
      <c r="T124" s="25"/>
      <c r="U124" s="25"/>
      <c r="V124" s="25"/>
      <c r="W124" s="25"/>
      <c r="X124" s="25"/>
      <c r="Y124" s="25"/>
      <c r="Z124" s="25"/>
      <c r="AA124" s="25"/>
      <c r="AB124" s="25"/>
      <c r="AC124" s="25"/>
      <c r="AD124" s="25"/>
      <c r="AE124" s="25"/>
      <c r="AF124" s="25"/>
      <c r="AG124" s="25"/>
      <c r="AH124" s="25"/>
      <c r="AI124" s="25"/>
      <c r="AJ124" s="25"/>
    </row>
    <row r="125" spans="10:36" x14ac:dyDescent="0.2">
      <c r="J125" s="25"/>
      <c r="K125" s="25"/>
      <c r="L125" s="25"/>
      <c r="M125" s="25"/>
      <c r="N125" s="25"/>
      <c r="O125" s="25"/>
      <c r="P125" s="25"/>
      <c r="Q125" s="25"/>
      <c r="R125" s="25"/>
      <c r="S125" s="25"/>
      <c r="T125" s="25"/>
      <c r="U125" s="25"/>
      <c r="V125" s="25"/>
      <c r="W125" s="25"/>
      <c r="X125" s="25"/>
      <c r="Y125" s="25"/>
      <c r="Z125" s="25"/>
      <c r="AA125" s="25"/>
      <c r="AB125" s="25"/>
      <c r="AC125" s="25"/>
      <c r="AD125" s="25"/>
      <c r="AE125" s="25"/>
      <c r="AF125" s="25"/>
      <c r="AG125" s="25"/>
      <c r="AH125" s="25"/>
      <c r="AI125" s="25"/>
      <c r="AJ125" s="25"/>
    </row>
    <row r="126" spans="10:36" x14ac:dyDescent="0.2">
      <c r="J126" s="25"/>
      <c r="K126" s="25"/>
      <c r="L126" s="25"/>
      <c r="M126" s="25"/>
      <c r="N126" s="25"/>
      <c r="O126" s="25"/>
      <c r="P126" s="25"/>
      <c r="Q126" s="25"/>
      <c r="R126" s="25"/>
      <c r="S126" s="25"/>
      <c r="T126" s="25"/>
      <c r="U126" s="25"/>
      <c r="V126" s="25"/>
      <c r="W126" s="25"/>
      <c r="X126" s="25"/>
      <c r="Y126" s="25"/>
      <c r="Z126" s="25"/>
      <c r="AA126" s="25"/>
      <c r="AB126" s="25"/>
      <c r="AC126" s="25"/>
      <c r="AD126" s="25"/>
      <c r="AE126" s="25"/>
      <c r="AF126" s="25"/>
      <c r="AG126" s="25"/>
      <c r="AH126" s="25"/>
      <c r="AI126" s="25"/>
      <c r="AJ126" s="25"/>
    </row>
    <row r="127" spans="10:36" x14ac:dyDescent="0.2">
      <c r="J127" s="25"/>
      <c r="K127" s="25"/>
      <c r="L127" s="25"/>
      <c r="M127" s="25"/>
      <c r="N127" s="25"/>
      <c r="O127" s="25"/>
      <c r="P127" s="25"/>
      <c r="Q127" s="25"/>
      <c r="R127" s="25"/>
      <c r="S127" s="25"/>
      <c r="T127" s="25"/>
      <c r="U127" s="25"/>
      <c r="V127" s="25"/>
      <c r="W127" s="25"/>
      <c r="X127" s="25"/>
      <c r="Y127" s="25"/>
      <c r="Z127" s="25"/>
      <c r="AA127" s="25"/>
      <c r="AB127" s="25"/>
      <c r="AC127" s="25"/>
      <c r="AD127" s="25"/>
      <c r="AE127" s="25"/>
      <c r="AF127" s="25"/>
      <c r="AG127" s="25"/>
      <c r="AH127" s="25"/>
      <c r="AI127" s="25"/>
      <c r="AJ127" s="25"/>
    </row>
    <row r="128" spans="10:36" x14ac:dyDescent="0.2">
      <c r="J128" s="25"/>
      <c r="K128" s="25"/>
      <c r="L128" s="25"/>
      <c r="M128" s="25"/>
      <c r="N128" s="25"/>
      <c r="O128" s="25"/>
      <c r="P128" s="25"/>
      <c r="Q128" s="25"/>
      <c r="R128" s="25"/>
      <c r="S128" s="25"/>
      <c r="T128" s="25"/>
      <c r="U128" s="25"/>
      <c r="V128" s="25"/>
      <c r="W128" s="25"/>
      <c r="X128" s="25"/>
      <c r="Y128" s="25"/>
      <c r="Z128" s="25"/>
      <c r="AA128" s="25"/>
      <c r="AB128" s="25"/>
      <c r="AC128" s="25"/>
      <c r="AD128" s="25"/>
      <c r="AE128" s="25"/>
      <c r="AF128" s="25"/>
      <c r="AG128" s="25"/>
      <c r="AH128" s="25"/>
      <c r="AI128" s="25"/>
      <c r="AJ128" s="25"/>
    </row>
    <row r="129" spans="10:36" x14ac:dyDescent="0.2">
      <c r="J129" s="25"/>
      <c r="K129" s="25"/>
      <c r="L129" s="25"/>
      <c r="M129" s="25"/>
      <c r="N129" s="25"/>
      <c r="O129" s="25"/>
      <c r="P129" s="25"/>
      <c r="Q129" s="25"/>
      <c r="R129" s="25"/>
      <c r="S129" s="25"/>
      <c r="T129" s="25"/>
      <c r="U129" s="25"/>
      <c r="V129" s="25"/>
      <c r="W129" s="25"/>
      <c r="X129" s="25"/>
      <c r="Y129" s="25"/>
      <c r="Z129" s="25"/>
      <c r="AA129" s="25"/>
      <c r="AB129" s="25"/>
      <c r="AC129" s="25"/>
      <c r="AD129" s="25"/>
      <c r="AE129" s="25"/>
      <c r="AF129" s="25"/>
      <c r="AG129" s="25"/>
      <c r="AH129" s="25"/>
      <c r="AI129" s="25"/>
      <c r="AJ129" s="25"/>
    </row>
    <row r="130" spans="10:36" x14ac:dyDescent="0.2">
      <c r="J130" s="25"/>
      <c r="K130" s="25"/>
      <c r="L130" s="25"/>
      <c r="M130" s="25"/>
      <c r="N130" s="25"/>
      <c r="O130" s="25"/>
      <c r="P130" s="25"/>
      <c r="Q130" s="25"/>
      <c r="R130" s="25"/>
      <c r="S130" s="25"/>
      <c r="T130" s="25"/>
      <c r="U130" s="25"/>
      <c r="V130" s="25"/>
      <c r="W130" s="25"/>
      <c r="X130" s="25"/>
      <c r="Y130" s="25"/>
      <c r="Z130" s="25"/>
      <c r="AA130" s="25"/>
      <c r="AB130" s="25"/>
      <c r="AC130" s="25"/>
      <c r="AD130" s="25"/>
      <c r="AE130" s="25"/>
      <c r="AF130" s="25"/>
      <c r="AG130" s="25"/>
      <c r="AH130" s="25"/>
      <c r="AI130" s="25"/>
      <c r="AJ130" s="25"/>
    </row>
    <row r="131" spans="10:36" x14ac:dyDescent="0.2">
      <c r="J131" s="25"/>
      <c r="K131" s="25"/>
      <c r="L131" s="25"/>
      <c r="M131" s="25"/>
      <c r="N131" s="25"/>
      <c r="O131" s="25"/>
      <c r="P131" s="25"/>
      <c r="Q131" s="25"/>
      <c r="R131" s="25"/>
      <c r="S131" s="25"/>
      <c r="T131" s="25"/>
      <c r="U131" s="25"/>
      <c r="V131" s="25"/>
      <c r="W131" s="25"/>
      <c r="X131" s="25"/>
      <c r="Y131" s="25"/>
      <c r="Z131" s="25"/>
      <c r="AA131" s="25"/>
      <c r="AB131" s="25"/>
      <c r="AC131" s="25"/>
      <c r="AD131" s="25"/>
      <c r="AE131" s="25"/>
      <c r="AF131" s="25"/>
      <c r="AG131" s="25"/>
      <c r="AH131" s="25"/>
      <c r="AI131" s="25"/>
      <c r="AJ131" s="25"/>
    </row>
    <row r="132" spans="10:36" x14ac:dyDescent="0.2">
      <c r="J132" s="25"/>
      <c r="K132" s="25"/>
      <c r="L132" s="25"/>
      <c r="M132" s="25"/>
      <c r="N132" s="25"/>
      <c r="O132" s="25"/>
      <c r="P132" s="25"/>
      <c r="Q132" s="25"/>
      <c r="R132" s="25"/>
      <c r="S132" s="25"/>
      <c r="T132" s="25"/>
      <c r="U132" s="25"/>
      <c r="V132" s="25"/>
      <c r="W132" s="25"/>
      <c r="X132" s="25"/>
      <c r="Y132" s="25"/>
      <c r="Z132" s="25"/>
      <c r="AA132" s="25"/>
      <c r="AB132" s="25"/>
      <c r="AC132" s="25"/>
      <c r="AD132" s="25"/>
      <c r="AE132" s="25"/>
      <c r="AF132" s="25"/>
      <c r="AG132" s="25"/>
      <c r="AH132" s="25"/>
      <c r="AI132" s="25"/>
      <c r="AJ132" s="25"/>
    </row>
    <row r="133" spans="10:36" x14ac:dyDescent="0.2">
      <c r="J133" s="25"/>
      <c r="K133" s="25"/>
      <c r="L133" s="25"/>
      <c r="M133" s="25"/>
      <c r="N133" s="25"/>
      <c r="O133" s="25"/>
      <c r="P133" s="25"/>
      <c r="Q133" s="25"/>
      <c r="R133" s="25"/>
      <c r="S133" s="25"/>
      <c r="T133" s="25"/>
      <c r="U133" s="25"/>
      <c r="V133" s="25"/>
      <c r="W133" s="25"/>
      <c r="X133" s="25"/>
      <c r="Y133" s="25"/>
      <c r="Z133" s="25"/>
      <c r="AA133" s="25"/>
      <c r="AB133" s="25"/>
      <c r="AC133" s="25"/>
      <c r="AD133" s="25"/>
      <c r="AE133" s="25"/>
      <c r="AF133" s="25"/>
      <c r="AG133" s="25"/>
      <c r="AH133" s="25"/>
      <c r="AI133" s="25"/>
      <c r="AJ133" s="25"/>
    </row>
    <row r="134" spans="10:36" x14ac:dyDescent="0.2">
      <c r="J134" s="25"/>
      <c r="K134" s="25"/>
      <c r="L134" s="25"/>
      <c r="M134" s="25"/>
      <c r="N134" s="25"/>
      <c r="O134" s="25"/>
      <c r="P134" s="25"/>
      <c r="Q134" s="25"/>
      <c r="R134" s="25"/>
      <c r="S134" s="25"/>
      <c r="T134" s="25"/>
      <c r="U134" s="25"/>
      <c r="V134" s="25"/>
      <c r="W134" s="25"/>
      <c r="X134" s="25"/>
      <c r="Y134" s="25"/>
      <c r="Z134" s="25"/>
      <c r="AA134" s="25"/>
      <c r="AB134" s="25"/>
      <c r="AC134" s="25"/>
      <c r="AD134" s="25"/>
      <c r="AE134" s="25"/>
      <c r="AF134" s="25"/>
      <c r="AG134" s="25"/>
      <c r="AH134" s="25"/>
      <c r="AI134" s="25"/>
      <c r="AJ134" s="25"/>
    </row>
    <row r="135" spans="10:36" x14ac:dyDescent="0.2">
      <c r="J135" s="25"/>
      <c r="K135" s="25"/>
      <c r="L135" s="25"/>
      <c r="M135" s="25"/>
      <c r="N135" s="25"/>
      <c r="O135" s="25"/>
      <c r="P135" s="25"/>
      <c r="Q135" s="25"/>
      <c r="R135" s="25"/>
      <c r="S135" s="25"/>
      <c r="T135" s="25"/>
      <c r="U135" s="25"/>
      <c r="V135" s="25"/>
      <c r="W135" s="25"/>
      <c r="X135" s="25"/>
      <c r="Y135" s="25"/>
      <c r="Z135" s="25"/>
      <c r="AA135" s="25"/>
      <c r="AB135" s="25"/>
      <c r="AC135" s="25"/>
      <c r="AD135" s="25"/>
      <c r="AE135" s="25"/>
      <c r="AF135" s="25"/>
      <c r="AG135" s="25"/>
      <c r="AH135" s="25"/>
      <c r="AI135" s="25"/>
      <c r="AJ135" s="25"/>
    </row>
    <row r="136" spans="10:36" x14ac:dyDescent="0.2">
      <c r="J136" s="25"/>
      <c r="K136" s="25"/>
      <c r="L136" s="25"/>
      <c r="M136" s="25"/>
      <c r="N136" s="25"/>
      <c r="O136" s="25"/>
      <c r="P136" s="25"/>
      <c r="Q136" s="25"/>
      <c r="R136" s="25"/>
      <c r="S136" s="25"/>
      <c r="T136" s="25"/>
      <c r="U136" s="25"/>
      <c r="V136" s="25"/>
      <c r="W136" s="25"/>
      <c r="X136" s="25"/>
      <c r="Y136" s="25"/>
      <c r="Z136" s="25"/>
      <c r="AA136" s="25"/>
      <c r="AB136" s="25"/>
      <c r="AC136" s="25"/>
      <c r="AD136" s="25"/>
      <c r="AE136" s="25"/>
      <c r="AF136" s="25"/>
      <c r="AG136" s="25"/>
      <c r="AH136" s="25"/>
      <c r="AI136" s="25"/>
      <c r="AJ136" s="25"/>
    </row>
    <row r="137" spans="10:36" x14ac:dyDescent="0.2">
      <c r="J137" s="25"/>
      <c r="K137" s="25"/>
      <c r="L137" s="25"/>
      <c r="M137" s="25"/>
      <c r="N137" s="25"/>
      <c r="O137" s="25"/>
      <c r="P137" s="25"/>
      <c r="Q137" s="25"/>
      <c r="R137" s="25"/>
      <c r="S137" s="25"/>
      <c r="T137" s="25"/>
      <c r="U137" s="25"/>
      <c r="V137" s="25"/>
      <c r="W137" s="25"/>
      <c r="X137" s="25"/>
      <c r="Y137" s="25"/>
      <c r="Z137" s="25"/>
      <c r="AA137" s="25"/>
      <c r="AB137" s="25"/>
      <c r="AC137" s="25"/>
      <c r="AD137" s="25"/>
      <c r="AE137" s="25"/>
      <c r="AF137" s="25"/>
      <c r="AG137" s="25"/>
      <c r="AH137" s="25"/>
      <c r="AI137" s="25"/>
      <c r="AJ137" s="25"/>
    </row>
    <row r="138" spans="10:36" x14ac:dyDescent="0.2">
      <c r="J138" s="25"/>
      <c r="K138" s="25"/>
      <c r="L138" s="25"/>
      <c r="M138" s="25"/>
      <c r="N138" s="25"/>
      <c r="O138" s="25"/>
      <c r="P138" s="25"/>
      <c r="Q138" s="25"/>
      <c r="R138" s="25"/>
      <c r="S138" s="25"/>
      <c r="T138" s="25"/>
      <c r="U138" s="25"/>
      <c r="V138" s="25"/>
      <c r="W138" s="25"/>
      <c r="X138" s="25"/>
      <c r="Y138" s="25"/>
      <c r="Z138" s="25"/>
      <c r="AA138" s="25"/>
      <c r="AB138" s="25"/>
      <c r="AC138" s="25"/>
      <c r="AD138" s="25"/>
      <c r="AE138" s="25"/>
      <c r="AF138" s="25"/>
      <c r="AG138" s="25"/>
      <c r="AH138" s="25"/>
      <c r="AI138" s="25"/>
      <c r="AJ138" s="25"/>
    </row>
    <row r="139" spans="10:36" x14ac:dyDescent="0.2">
      <c r="J139" s="25"/>
      <c r="K139" s="25"/>
      <c r="L139" s="25"/>
      <c r="M139" s="25"/>
      <c r="N139" s="25"/>
      <c r="O139" s="25"/>
      <c r="P139" s="25"/>
      <c r="Q139" s="25"/>
      <c r="R139" s="25"/>
      <c r="S139" s="25"/>
      <c r="T139" s="25"/>
      <c r="U139" s="25"/>
      <c r="V139" s="25"/>
      <c r="W139" s="25"/>
      <c r="X139" s="25"/>
      <c r="Y139" s="25"/>
      <c r="Z139" s="25"/>
      <c r="AA139" s="25"/>
      <c r="AB139" s="25"/>
      <c r="AC139" s="25"/>
      <c r="AD139" s="25"/>
      <c r="AE139" s="25"/>
      <c r="AF139" s="25"/>
      <c r="AG139" s="25"/>
      <c r="AH139" s="25"/>
      <c r="AI139" s="25"/>
      <c r="AJ139" s="25"/>
    </row>
    <row r="140" spans="10:36" x14ac:dyDescent="0.2">
      <c r="J140" s="25"/>
      <c r="K140" s="25"/>
      <c r="L140" s="25"/>
      <c r="M140" s="25"/>
      <c r="N140" s="25"/>
      <c r="O140" s="25"/>
      <c r="P140" s="25"/>
      <c r="Q140" s="25"/>
      <c r="R140" s="25"/>
      <c r="S140" s="25"/>
      <c r="T140" s="25"/>
      <c r="U140" s="25"/>
      <c r="V140" s="25"/>
      <c r="W140" s="25"/>
      <c r="X140" s="25"/>
      <c r="Y140" s="25"/>
      <c r="Z140" s="25"/>
      <c r="AA140" s="25"/>
      <c r="AB140" s="25"/>
      <c r="AC140" s="25"/>
      <c r="AD140" s="25"/>
      <c r="AE140" s="25"/>
      <c r="AF140" s="25"/>
      <c r="AG140" s="25"/>
      <c r="AH140" s="25"/>
      <c r="AI140" s="25"/>
      <c r="AJ140" s="25"/>
    </row>
    <row r="141" spans="10:36" x14ac:dyDescent="0.2">
      <c r="J141" s="25"/>
      <c r="K141" s="25"/>
      <c r="L141" s="25"/>
      <c r="M141" s="25"/>
      <c r="N141" s="25"/>
      <c r="O141" s="25"/>
      <c r="P141" s="25"/>
      <c r="Q141" s="25"/>
      <c r="R141" s="25"/>
      <c r="S141" s="25"/>
      <c r="T141" s="25"/>
      <c r="U141" s="25"/>
      <c r="V141" s="25"/>
      <c r="W141" s="25"/>
      <c r="X141" s="25"/>
      <c r="Y141" s="25"/>
      <c r="Z141" s="25"/>
      <c r="AA141" s="25"/>
      <c r="AB141" s="25"/>
      <c r="AC141" s="25"/>
      <c r="AD141" s="25"/>
      <c r="AE141" s="25"/>
      <c r="AF141" s="25"/>
      <c r="AG141" s="25"/>
      <c r="AH141" s="25"/>
      <c r="AI141" s="25"/>
      <c r="AJ141" s="25"/>
    </row>
    <row r="142" spans="10:36" x14ac:dyDescent="0.2">
      <c r="J142" s="25"/>
      <c r="K142" s="25"/>
      <c r="L142" s="25"/>
      <c r="M142" s="25"/>
      <c r="N142" s="25"/>
      <c r="O142" s="25"/>
      <c r="P142" s="25"/>
      <c r="Q142" s="25"/>
      <c r="R142" s="25"/>
      <c r="S142" s="25"/>
      <c r="T142" s="25"/>
      <c r="U142" s="25"/>
      <c r="V142" s="25"/>
      <c r="W142" s="25"/>
      <c r="X142" s="25"/>
      <c r="Y142" s="25"/>
      <c r="Z142" s="25"/>
      <c r="AA142" s="25"/>
      <c r="AB142" s="25"/>
      <c r="AC142" s="25"/>
      <c r="AD142" s="25"/>
      <c r="AE142" s="25"/>
      <c r="AF142" s="25"/>
      <c r="AG142" s="25"/>
      <c r="AH142" s="25"/>
      <c r="AI142" s="25"/>
      <c r="AJ142" s="25"/>
    </row>
    <row r="143" spans="10:36" x14ac:dyDescent="0.2">
      <c r="J143" s="25"/>
      <c r="K143" s="25"/>
      <c r="L143" s="25"/>
      <c r="M143" s="25"/>
      <c r="N143" s="25"/>
      <c r="O143" s="25"/>
      <c r="P143" s="25"/>
      <c r="Q143" s="25"/>
      <c r="R143" s="25"/>
      <c r="S143" s="25"/>
      <c r="T143" s="25"/>
      <c r="U143" s="25"/>
      <c r="V143" s="25"/>
      <c r="W143" s="25"/>
      <c r="X143" s="25"/>
      <c r="Y143" s="25"/>
      <c r="Z143" s="25"/>
      <c r="AA143" s="25"/>
      <c r="AB143" s="25"/>
      <c r="AC143" s="25"/>
      <c r="AD143" s="25"/>
      <c r="AE143" s="25"/>
      <c r="AF143" s="25"/>
      <c r="AG143" s="25"/>
      <c r="AH143" s="25"/>
      <c r="AI143" s="25"/>
      <c r="AJ143" s="25"/>
    </row>
    <row r="144" spans="10:36" x14ac:dyDescent="0.2">
      <c r="J144" s="25"/>
      <c r="K144" s="25"/>
      <c r="L144" s="25"/>
      <c r="M144" s="25"/>
      <c r="N144" s="25"/>
      <c r="O144" s="25"/>
      <c r="P144" s="25"/>
      <c r="Q144" s="25"/>
      <c r="R144" s="25"/>
      <c r="S144" s="25"/>
      <c r="T144" s="25"/>
      <c r="U144" s="25"/>
      <c r="V144" s="25"/>
      <c r="W144" s="25"/>
      <c r="X144" s="25"/>
      <c r="Y144" s="25"/>
      <c r="Z144" s="25"/>
      <c r="AA144" s="25"/>
      <c r="AB144" s="25"/>
      <c r="AC144" s="25"/>
      <c r="AD144" s="25"/>
      <c r="AE144" s="25"/>
      <c r="AF144" s="25"/>
      <c r="AG144" s="25"/>
      <c r="AH144" s="25"/>
      <c r="AI144" s="25"/>
      <c r="AJ144" s="25"/>
    </row>
    <row r="145" spans="10:36" x14ac:dyDescent="0.2">
      <c r="J145" s="25"/>
      <c r="K145" s="25"/>
      <c r="L145" s="25"/>
      <c r="M145" s="25"/>
      <c r="N145" s="25"/>
      <c r="O145" s="25"/>
      <c r="P145" s="25"/>
      <c r="Q145" s="25"/>
      <c r="R145" s="25"/>
      <c r="S145" s="25"/>
      <c r="T145" s="25"/>
      <c r="U145" s="25"/>
      <c r="V145" s="25"/>
      <c r="W145" s="25"/>
      <c r="X145" s="25"/>
      <c r="Y145" s="25"/>
      <c r="Z145" s="25"/>
      <c r="AA145" s="25"/>
      <c r="AB145" s="25"/>
      <c r="AC145" s="25"/>
      <c r="AD145" s="25"/>
      <c r="AE145" s="25"/>
      <c r="AF145" s="25"/>
      <c r="AG145" s="25"/>
      <c r="AH145" s="25"/>
      <c r="AI145" s="25"/>
      <c r="AJ145" s="25"/>
    </row>
    <row r="146" spans="10:36" x14ac:dyDescent="0.2">
      <c r="J146" s="25"/>
      <c r="K146" s="25"/>
      <c r="L146" s="25"/>
      <c r="M146" s="25"/>
      <c r="N146" s="25"/>
      <c r="O146" s="25"/>
      <c r="P146" s="25"/>
      <c r="Q146" s="25"/>
      <c r="R146" s="25"/>
      <c r="S146" s="25"/>
      <c r="T146" s="25"/>
      <c r="U146" s="25"/>
      <c r="V146" s="25"/>
      <c r="W146" s="25"/>
      <c r="X146" s="25"/>
      <c r="Y146" s="25"/>
      <c r="Z146" s="25"/>
      <c r="AA146" s="25"/>
      <c r="AB146" s="25"/>
      <c r="AC146" s="25"/>
      <c r="AD146" s="25"/>
      <c r="AE146" s="25"/>
      <c r="AF146" s="25"/>
      <c r="AG146" s="25"/>
      <c r="AH146" s="25"/>
      <c r="AI146" s="25"/>
      <c r="AJ146" s="25"/>
    </row>
    <row r="147" spans="10:36" x14ac:dyDescent="0.2">
      <c r="J147" s="25"/>
      <c r="K147" s="25"/>
      <c r="L147" s="25"/>
      <c r="M147" s="25"/>
      <c r="N147" s="25"/>
      <c r="O147" s="25"/>
      <c r="P147" s="25"/>
      <c r="Q147" s="25"/>
      <c r="R147" s="25"/>
      <c r="S147" s="25"/>
      <c r="T147" s="25"/>
      <c r="U147" s="25"/>
      <c r="V147" s="25"/>
      <c r="W147" s="25"/>
      <c r="X147" s="25"/>
      <c r="Y147" s="25"/>
      <c r="Z147" s="25"/>
      <c r="AA147" s="25"/>
      <c r="AB147" s="25"/>
      <c r="AC147" s="25"/>
      <c r="AD147" s="25"/>
      <c r="AE147" s="25"/>
      <c r="AF147" s="25"/>
      <c r="AG147" s="25"/>
      <c r="AH147" s="25"/>
      <c r="AI147" s="25"/>
      <c r="AJ147" s="25"/>
    </row>
    <row r="148" spans="10:36" x14ac:dyDescent="0.2">
      <c r="J148" s="25"/>
      <c r="K148" s="25"/>
      <c r="L148" s="25"/>
      <c r="M148" s="25"/>
      <c r="N148" s="25"/>
      <c r="O148" s="25"/>
      <c r="P148" s="25"/>
      <c r="Q148" s="25"/>
      <c r="R148" s="25"/>
      <c r="S148" s="25"/>
      <c r="T148" s="25"/>
      <c r="U148" s="25"/>
      <c r="V148" s="25"/>
      <c r="W148" s="25"/>
      <c r="X148" s="25"/>
      <c r="Y148" s="25"/>
      <c r="Z148" s="25"/>
      <c r="AA148" s="25"/>
      <c r="AB148" s="25"/>
      <c r="AC148" s="25"/>
      <c r="AD148" s="25"/>
      <c r="AE148" s="25"/>
      <c r="AF148" s="25"/>
      <c r="AG148" s="25"/>
      <c r="AH148" s="25"/>
      <c r="AI148" s="25"/>
      <c r="AJ148" s="25"/>
    </row>
    <row r="149" spans="10:36" x14ac:dyDescent="0.2">
      <c r="J149" s="25"/>
      <c r="K149" s="25"/>
      <c r="L149" s="25"/>
      <c r="M149" s="25"/>
      <c r="N149" s="25"/>
      <c r="O149" s="25"/>
      <c r="P149" s="25"/>
      <c r="Q149" s="25"/>
      <c r="R149" s="25"/>
      <c r="S149" s="25"/>
      <c r="T149" s="25"/>
      <c r="U149" s="25"/>
      <c r="V149" s="25"/>
      <c r="W149" s="25"/>
      <c r="X149" s="25"/>
      <c r="Y149" s="25"/>
      <c r="Z149" s="25"/>
      <c r="AA149" s="25"/>
      <c r="AB149" s="25"/>
      <c r="AC149" s="25"/>
      <c r="AD149" s="25"/>
      <c r="AE149" s="25"/>
      <c r="AF149" s="25"/>
      <c r="AG149" s="25"/>
      <c r="AH149" s="25"/>
      <c r="AI149" s="25"/>
      <c r="AJ149" s="25"/>
    </row>
    <row r="150" spans="10:36" x14ac:dyDescent="0.2">
      <c r="J150" s="25"/>
      <c r="K150" s="25"/>
      <c r="L150" s="25"/>
      <c r="M150" s="25"/>
      <c r="N150" s="25"/>
      <c r="O150" s="25"/>
      <c r="P150" s="25"/>
      <c r="Q150" s="25"/>
      <c r="R150" s="25"/>
      <c r="S150" s="25"/>
      <c r="T150" s="25"/>
      <c r="U150" s="25"/>
      <c r="V150" s="25"/>
      <c r="W150" s="25"/>
      <c r="X150" s="25"/>
      <c r="Y150" s="25"/>
      <c r="Z150" s="25"/>
      <c r="AA150" s="25"/>
      <c r="AB150" s="25"/>
      <c r="AC150" s="25"/>
      <c r="AD150" s="25"/>
      <c r="AE150" s="25"/>
      <c r="AF150" s="25"/>
      <c r="AG150" s="25"/>
      <c r="AH150" s="25"/>
      <c r="AI150" s="25"/>
      <c r="AJ150" s="25"/>
    </row>
    <row r="151" spans="10:36" x14ac:dyDescent="0.2">
      <c r="J151" s="25"/>
      <c r="K151" s="25"/>
      <c r="L151" s="25"/>
      <c r="M151" s="25"/>
      <c r="N151" s="25"/>
      <c r="O151" s="25"/>
      <c r="P151" s="25"/>
      <c r="Q151" s="25"/>
      <c r="R151" s="25"/>
      <c r="S151" s="25"/>
      <c r="T151" s="25"/>
      <c r="U151" s="25"/>
      <c r="V151" s="25"/>
      <c r="W151" s="25"/>
      <c r="X151" s="25"/>
      <c r="Y151" s="25"/>
      <c r="Z151" s="25"/>
      <c r="AA151" s="25"/>
      <c r="AB151" s="25"/>
      <c r="AC151" s="25"/>
      <c r="AD151" s="25"/>
      <c r="AE151" s="25"/>
      <c r="AF151" s="25"/>
      <c r="AG151" s="25"/>
      <c r="AH151" s="25"/>
      <c r="AI151" s="25"/>
      <c r="AJ151" s="25"/>
    </row>
    <row r="152" spans="10:36" x14ac:dyDescent="0.2">
      <c r="J152" s="25"/>
      <c r="K152" s="25"/>
      <c r="L152" s="25"/>
      <c r="M152" s="25"/>
      <c r="N152" s="25"/>
      <c r="O152" s="25"/>
      <c r="P152" s="25"/>
      <c r="Q152" s="25"/>
      <c r="R152" s="25"/>
      <c r="S152" s="25"/>
      <c r="T152" s="25"/>
      <c r="U152" s="25"/>
      <c r="V152" s="25"/>
      <c r="W152" s="25"/>
      <c r="X152" s="25"/>
      <c r="Y152" s="25"/>
      <c r="Z152" s="25"/>
      <c r="AA152" s="25"/>
      <c r="AB152" s="25"/>
      <c r="AC152" s="25"/>
      <c r="AD152" s="25"/>
      <c r="AE152" s="25"/>
      <c r="AF152" s="25"/>
      <c r="AG152" s="25"/>
      <c r="AH152" s="25"/>
      <c r="AI152" s="25"/>
      <c r="AJ152" s="25"/>
    </row>
    <row r="153" spans="10:36" x14ac:dyDescent="0.2">
      <c r="J153" s="25"/>
      <c r="K153" s="25"/>
      <c r="L153" s="25"/>
      <c r="M153" s="25"/>
      <c r="N153" s="25"/>
      <c r="O153" s="25"/>
      <c r="P153" s="25"/>
      <c r="Q153" s="25"/>
      <c r="R153" s="25"/>
      <c r="S153" s="25"/>
      <c r="T153" s="25"/>
      <c r="U153" s="25"/>
      <c r="V153" s="25"/>
      <c r="W153" s="25"/>
      <c r="X153" s="25"/>
      <c r="Y153" s="25"/>
      <c r="Z153" s="25"/>
      <c r="AA153" s="25"/>
      <c r="AB153" s="25"/>
      <c r="AC153" s="25"/>
      <c r="AD153" s="25"/>
      <c r="AE153" s="25"/>
      <c r="AF153" s="25"/>
      <c r="AG153" s="25"/>
      <c r="AH153" s="25"/>
      <c r="AI153" s="25"/>
      <c r="AJ153" s="25"/>
    </row>
    <row r="154" spans="10:36" x14ac:dyDescent="0.2">
      <c r="J154" s="25"/>
      <c r="K154" s="25"/>
      <c r="L154" s="25"/>
      <c r="M154" s="25"/>
      <c r="N154" s="25"/>
      <c r="O154" s="25"/>
      <c r="P154" s="25"/>
      <c r="Q154" s="25"/>
      <c r="R154" s="25"/>
      <c r="S154" s="25"/>
      <c r="T154" s="25"/>
      <c r="U154" s="25"/>
      <c r="V154" s="25"/>
      <c r="W154" s="25"/>
      <c r="X154" s="25"/>
      <c r="Y154" s="25"/>
      <c r="Z154" s="25"/>
      <c r="AA154" s="25"/>
      <c r="AB154" s="25"/>
      <c r="AC154" s="25"/>
      <c r="AD154" s="25"/>
      <c r="AE154" s="25"/>
      <c r="AF154" s="25"/>
      <c r="AG154" s="25"/>
      <c r="AH154" s="25"/>
      <c r="AI154" s="25"/>
      <c r="AJ154" s="25"/>
    </row>
    <row r="155" spans="10:36" x14ac:dyDescent="0.2">
      <c r="J155" s="25"/>
      <c r="K155" s="25"/>
      <c r="L155" s="25"/>
      <c r="M155" s="25"/>
      <c r="N155" s="25"/>
      <c r="O155" s="25"/>
      <c r="P155" s="25"/>
      <c r="Q155" s="25"/>
      <c r="R155" s="25"/>
      <c r="S155" s="25"/>
      <c r="T155" s="25"/>
      <c r="U155" s="25"/>
      <c r="V155" s="25"/>
      <c r="W155" s="25"/>
      <c r="X155" s="25"/>
      <c r="Y155" s="25"/>
      <c r="Z155" s="25"/>
      <c r="AA155" s="25"/>
      <c r="AB155" s="25"/>
      <c r="AC155" s="25"/>
      <c r="AD155" s="25"/>
      <c r="AE155" s="25"/>
      <c r="AF155" s="25"/>
      <c r="AG155" s="25"/>
      <c r="AH155" s="25"/>
      <c r="AI155" s="25"/>
      <c r="AJ155" s="25"/>
    </row>
    <row r="156" spans="10:36" x14ac:dyDescent="0.2">
      <c r="J156" s="25"/>
      <c r="K156" s="25"/>
      <c r="L156" s="25"/>
      <c r="M156" s="25"/>
      <c r="N156" s="25"/>
      <c r="O156" s="25"/>
      <c r="P156" s="25"/>
      <c r="Q156" s="25"/>
      <c r="R156" s="25"/>
      <c r="S156" s="25"/>
      <c r="T156" s="25"/>
      <c r="U156" s="25"/>
      <c r="V156" s="25"/>
      <c r="W156" s="25"/>
      <c r="X156" s="25"/>
      <c r="Y156" s="25"/>
      <c r="Z156" s="25"/>
      <c r="AA156" s="25"/>
      <c r="AB156" s="25"/>
      <c r="AC156" s="25"/>
      <c r="AD156" s="25"/>
      <c r="AE156" s="25"/>
      <c r="AF156" s="25"/>
      <c r="AG156" s="25"/>
      <c r="AH156" s="25"/>
      <c r="AI156" s="25"/>
      <c r="AJ156" s="25"/>
    </row>
    <row r="157" spans="10:36" x14ac:dyDescent="0.2">
      <c r="J157" s="25"/>
      <c r="K157" s="25"/>
      <c r="L157" s="25"/>
      <c r="M157" s="25"/>
      <c r="N157" s="25"/>
      <c r="O157" s="25"/>
      <c r="P157" s="25"/>
      <c r="Q157" s="25"/>
      <c r="R157" s="25"/>
      <c r="S157" s="25"/>
      <c r="T157" s="25"/>
      <c r="U157" s="25"/>
      <c r="V157" s="25"/>
      <c r="W157" s="25"/>
      <c r="X157" s="25"/>
      <c r="Y157" s="25"/>
      <c r="Z157" s="25"/>
      <c r="AA157" s="25"/>
      <c r="AB157" s="25"/>
      <c r="AC157" s="25"/>
      <c r="AD157" s="25"/>
      <c r="AE157" s="25"/>
      <c r="AF157" s="25"/>
      <c r="AG157" s="25"/>
      <c r="AH157" s="25"/>
      <c r="AI157" s="25"/>
      <c r="AJ157" s="25"/>
    </row>
    <row r="158" spans="10:36" x14ac:dyDescent="0.2">
      <c r="J158" s="25"/>
      <c r="K158" s="25"/>
      <c r="L158" s="25"/>
      <c r="M158" s="25"/>
      <c r="N158" s="25"/>
      <c r="O158" s="25"/>
      <c r="P158" s="25"/>
      <c r="Q158" s="25"/>
      <c r="R158" s="25"/>
      <c r="S158" s="25"/>
      <c r="T158" s="25"/>
      <c r="U158" s="25"/>
      <c r="V158" s="25"/>
      <c r="W158" s="25"/>
      <c r="X158" s="25"/>
      <c r="Y158" s="25"/>
      <c r="Z158" s="25"/>
      <c r="AA158" s="25"/>
      <c r="AB158" s="25"/>
      <c r="AC158" s="25"/>
      <c r="AD158" s="25"/>
      <c r="AE158" s="25"/>
      <c r="AF158" s="25"/>
      <c r="AG158" s="25"/>
      <c r="AH158" s="25"/>
      <c r="AI158" s="25"/>
      <c r="AJ158" s="25"/>
    </row>
    <row r="159" spans="10:36" x14ac:dyDescent="0.2">
      <c r="J159" s="25"/>
      <c r="K159" s="25"/>
      <c r="L159" s="25"/>
      <c r="M159" s="25"/>
      <c r="N159" s="25"/>
      <c r="O159" s="25"/>
      <c r="P159" s="25"/>
      <c r="Q159" s="25"/>
      <c r="R159" s="25"/>
      <c r="S159" s="25"/>
      <c r="T159" s="25"/>
      <c r="U159" s="25"/>
      <c r="V159" s="25"/>
      <c r="W159" s="25"/>
      <c r="X159" s="25"/>
      <c r="Y159" s="25"/>
      <c r="Z159" s="25"/>
      <c r="AA159" s="25"/>
      <c r="AB159" s="25"/>
      <c r="AC159" s="25"/>
      <c r="AD159" s="25"/>
      <c r="AE159" s="25"/>
      <c r="AF159" s="25"/>
      <c r="AG159" s="25"/>
      <c r="AH159" s="25"/>
      <c r="AI159" s="25"/>
      <c r="AJ159" s="25"/>
    </row>
    <row r="160" spans="10:36" x14ac:dyDescent="0.2">
      <c r="J160" s="25"/>
      <c r="K160" s="25"/>
      <c r="L160" s="25"/>
      <c r="M160" s="25"/>
      <c r="N160" s="25"/>
      <c r="O160" s="25"/>
      <c r="P160" s="25"/>
      <c r="Q160" s="25"/>
      <c r="R160" s="25"/>
      <c r="S160" s="25"/>
      <c r="T160" s="25"/>
      <c r="U160" s="25"/>
      <c r="V160" s="25"/>
      <c r="W160" s="25"/>
      <c r="X160" s="25"/>
      <c r="Y160" s="25"/>
      <c r="Z160" s="25"/>
      <c r="AA160" s="25"/>
      <c r="AB160" s="25"/>
      <c r="AC160" s="25"/>
      <c r="AD160" s="25"/>
      <c r="AE160" s="25"/>
      <c r="AF160" s="25"/>
      <c r="AG160" s="25"/>
      <c r="AH160" s="25"/>
      <c r="AI160" s="25"/>
      <c r="AJ160" s="25"/>
    </row>
    <row r="161" spans="10:36" x14ac:dyDescent="0.2">
      <c r="J161" s="25"/>
      <c r="K161" s="25"/>
      <c r="L161" s="25"/>
      <c r="M161" s="25"/>
      <c r="N161" s="25"/>
      <c r="O161" s="25"/>
      <c r="P161" s="25"/>
      <c r="Q161" s="25"/>
      <c r="R161" s="25"/>
      <c r="S161" s="25"/>
      <c r="T161" s="25"/>
      <c r="U161" s="25"/>
      <c r="V161" s="25"/>
      <c r="W161" s="25"/>
      <c r="X161" s="25"/>
      <c r="Y161" s="25"/>
      <c r="Z161" s="25"/>
      <c r="AA161" s="25"/>
      <c r="AB161" s="25"/>
      <c r="AC161" s="25"/>
      <c r="AD161" s="25"/>
      <c r="AE161" s="25"/>
      <c r="AF161" s="25"/>
      <c r="AG161" s="25"/>
      <c r="AH161" s="25"/>
      <c r="AI161" s="25"/>
      <c r="AJ161" s="25"/>
    </row>
    <row r="162" spans="10:36" x14ac:dyDescent="0.2">
      <c r="J162" s="25"/>
      <c r="K162" s="25"/>
      <c r="L162" s="25"/>
      <c r="M162" s="25"/>
      <c r="N162" s="25"/>
      <c r="O162" s="25"/>
      <c r="P162" s="25"/>
      <c r="Q162" s="25"/>
      <c r="R162" s="25"/>
      <c r="S162" s="25"/>
      <c r="T162" s="25"/>
      <c r="U162" s="25"/>
      <c r="V162" s="25"/>
      <c r="W162" s="25"/>
      <c r="X162" s="25"/>
      <c r="Y162" s="25"/>
      <c r="Z162" s="25"/>
      <c r="AA162" s="25"/>
      <c r="AB162" s="25"/>
      <c r="AC162" s="25"/>
      <c r="AD162" s="25"/>
      <c r="AE162" s="25"/>
      <c r="AF162" s="25"/>
      <c r="AG162" s="25"/>
      <c r="AH162" s="25"/>
      <c r="AI162" s="25"/>
      <c r="AJ162" s="25"/>
    </row>
    <row r="163" spans="10:36" x14ac:dyDescent="0.2">
      <c r="J163" s="25"/>
      <c r="K163" s="25"/>
      <c r="L163" s="25"/>
      <c r="M163" s="25"/>
      <c r="N163" s="25"/>
      <c r="O163" s="25"/>
      <c r="P163" s="25"/>
      <c r="Q163" s="25"/>
      <c r="R163" s="25"/>
      <c r="S163" s="25"/>
      <c r="T163" s="25"/>
      <c r="U163" s="25"/>
      <c r="V163" s="25"/>
      <c r="W163" s="25"/>
      <c r="X163" s="25"/>
      <c r="Y163" s="25"/>
      <c r="Z163" s="25"/>
      <c r="AA163" s="25"/>
      <c r="AB163" s="25"/>
      <c r="AC163" s="25"/>
      <c r="AD163" s="25"/>
      <c r="AE163" s="25"/>
      <c r="AF163" s="25"/>
      <c r="AG163" s="25"/>
      <c r="AH163" s="25"/>
      <c r="AI163" s="25"/>
      <c r="AJ163" s="25"/>
    </row>
    <row r="164" spans="10:36" x14ac:dyDescent="0.2">
      <c r="J164" s="25"/>
      <c r="K164" s="25"/>
      <c r="L164" s="25"/>
      <c r="M164" s="25"/>
      <c r="N164" s="25"/>
      <c r="O164" s="25"/>
      <c r="P164" s="25"/>
      <c r="Q164" s="25"/>
      <c r="R164" s="25"/>
      <c r="S164" s="25"/>
      <c r="T164" s="25"/>
      <c r="U164" s="25"/>
      <c r="V164" s="25"/>
      <c r="W164" s="25"/>
      <c r="X164" s="25"/>
      <c r="Y164" s="25"/>
      <c r="Z164" s="25"/>
      <c r="AA164" s="25"/>
      <c r="AB164" s="25"/>
      <c r="AC164" s="25"/>
      <c r="AD164" s="25"/>
      <c r="AE164" s="25"/>
      <c r="AF164" s="25"/>
      <c r="AG164" s="25"/>
      <c r="AH164" s="25"/>
      <c r="AI164" s="25"/>
      <c r="AJ164" s="25"/>
    </row>
    <row r="165" spans="10:36" x14ac:dyDescent="0.2">
      <c r="J165" s="25"/>
      <c r="K165" s="25"/>
      <c r="L165" s="25"/>
      <c r="M165" s="25"/>
      <c r="N165" s="25"/>
      <c r="O165" s="25"/>
      <c r="P165" s="25"/>
      <c r="Q165" s="25"/>
      <c r="R165" s="25"/>
      <c r="S165" s="25"/>
      <c r="T165" s="25"/>
      <c r="U165" s="25"/>
      <c r="V165" s="25"/>
      <c r="W165" s="25"/>
      <c r="X165" s="25"/>
      <c r="Y165" s="25"/>
      <c r="Z165" s="25"/>
      <c r="AA165" s="25"/>
      <c r="AB165" s="25"/>
      <c r="AC165" s="25"/>
      <c r="AD165" s="25"/>
      <c r="AE165" s="25"/>
      <c r="AF165" s="25"/>
      <c r="AG165" s="25"/>
      <c r="AH165" s="25"/>
      <c r="AI165" s="25"/>
      <c r="AJ165" s="25"/>
    </row>
    <row r="166" spans="10:36" x14ac:dyDescent="0.2">
      <c r="J166" s="25"/>
      <c r="K166" s="25"/>
      <c r="L166" s="25"/>
      <c r="M166" s="25"/>
      <c r="N166" s="25"/>
      <c r="O166" s="25"/>
      <c r="P166" s="25"/>
      <c r="Q166" s="25"/>
      <c r="R166" s="25"/>
      <c r="S166" s="25"/>
      <c r="T166" s="25"/>
      <c r="U166" s="25"/>
      <c r="V166" s="25"/>
      <c r="W166" s="25"/>
      <c r="X166" s="25"/>
      <c r="Y166" s="25"/>
      <c r="Z166" s="25"/>
      <c r="AA166" s="25"/>
      <c r="AB166" s="25"/>
      <c r="AC166" s="25"/>
      <c r="AD166" s="25"/>
      <c r="AE166" s="25"/>
      <c r="AF166" s="25"/>
      <c r="AG166" s="25"/>
      <c r="AH166" s="25"/>
      <c r="AI166" s="25"/>
      <c r="AJ166" s="25"/>
    </row>
    <row r="167" spans="10:36" x14ac:dyDescent="0.2">
      <c r="J167" s="25"/>
      <c r="K167" s="25"/>
      <c r="L167" s="25"/>
      <c r="M167" s="25"/>
      <c r="N167" s="25"/>
      <c r="O167" s="25"/>
      <c r="P167" s="25"/>
      <c r="Q167" s="25"/>
      <c r="R167" s="25"/>
      <c r="S167" s="25"/>
      <c r="T167" s="25"/>
      <c r="U167" s="25"/>
      <c r="V167" s="25"/>
      <c r="W167" s="25"/>
      <c r="X167" s="25"/>
      <c r="Y167" s="25"/>
      <c r="Z167" s="25"/>
      <c r="AA167" s="25"/>
      <c r="AB167" s="25"/>
      <c r="AC167" s="25"/>
      <c r="AD167" s="25"/>
      <c r="AE167" s="25"/>
      <c r="AF167" s="25"/>
      <c r="AG167" s="25"/>
      <c r="AH167" s="25"/>
      <c r="AI167" s="25"/>
      <c r="AJ167" s="25"/>
    </row>
    <row r="168" spans="10:36" x14ac:dyDescent="0.2">
      <c r="J168" s="25"/>
      <c r="K168" s="25"/>
      <c r="L168" s="25"/>
      <c r="M168" s="25"/>
      <c r="N168" s="25"/>
      <c r="O168" s="25"/>
      <c r="P168" s="25"/>
      <c r="Q168" s="25"/>
      <c r="R168" s="25"/>
      <c r="S168" s="25"/>
      <c r="T168" s="25"/>
      <c r="U168" s="25"/>
      <c r="V168" s="25"/>
      <c r="W168" s="25"/>
      <c r="X168" s="25"/>
      <c r="Y168" s="25"/>
      <c r="Z168" s="25"/>
      <c r="AA168" s="25"/>
      <c r="AB168" s="25"/>
      <c r="AC168" s="25"/>
      <c r="AD168" s="25"/>
      <c r="AE168" s="25"/>
      <c r="AF168" s="25"/>
      <c r="AG168" s="25"/>
      <c r="AH168" s="25"/>
      <c r="AI168" s="25"/>
      <c r="AJ168" s="25"/>
    </row>
    <row r="169" spans="10:36" x14ac:dyDescent="0.2">
      <c r="J169" s="25"/>
      <c r="K169" s="25"/>
      <c r="L169" s="25"/>
      <c r="M169" s="25"/>
      <c r="N169" s="25"/>
      <c r="O169" s="25"/>
      <c r="P169" s="25"/>
      <c r="Q169" s="25"/>
      <c r="R169" s="25"/>
      <c r="S169" s="25"/>
      <c r="T169" s="25"/>
      <c r="U169" s="25"/>
      <c r="V169" s="25"/>
      <c r="W169" s="25"/>
      <c r="X169" s="25"/>
      <c r="Y169" s="25"/>
      <c r="Z169" s="25"/>
      <c r="AA169" s="25"/>
      <c r="AB169" s="25"/>
      <c r="AC169" s="25"/>
      <c r="AD169" s="25"/>
      <c r="AE169" s="25"/>
      <c r="AF169" s="25"/>
      <c r="AG169" s="25"/>
      <c r="AH169" s="25"/>
      <c r="AI169" s="25"/>
      <c r="AJ169" s="25"/>
    </row>
    <row r="170" spans="10:36" x14ac:dyDescent="0.2">
      <c r="J170" s="25"/>
      <c r="K170" s="25"/>
      <c r="L170" s="25"/>
      <c r="M170" s="25"/>
      <c r="N170" s="25"/>
      <c r="O170" s="25"/>
      <c r="P170" s="25"/>
      <c r="Q170" s="25"/>
      <c r="R170" s="25"/>
      <c r="S170" s="25"/>
      <c r="T170" s="25"/>
      <c r="U170" s="25"/>
      <c r="V170" s="25"/>
      <c r="W170" s="25"/>
      <c r="X170" s="25"/>
      <c r="Y170" s="25"/>
      <c r="Z170" s="25"/>
      <c r="AA170" s="25"/>
      <c r="AB170" s="25"/>
      <c r="AC170" s="25"/>
      <c r="AD170" s="25"/>
      <c r="AE170" s="25"/>
      <c r="AF170" s="25"/>
      <c r="AG170" s="25"/>
      <c r="AH170" s="25"/>
      <c r="AI170" s="25"/>
      <c r="AJ170" s="25"/>
    </row>
    <row r="171" spans="10:36" x14ac:dyDescent="0.2">
      <c r="J171" s="25"/>
      <c r="K171" s="25"/>
      <c r="L171" s="25"/>
      <c r="M171" s="25"/>
      <c r="N171" s="25"/>
      <c r="O171" s="25"/>
      <c r="P171" s="25"/>
      <c r="Q171" s="25"/>
      <c r="R171" s="25"/>
      <c r="S171" s="25"/>
      <c r="T171" s="25"/>
      <c r="U171" s="25"/>
      <c r="V171" s="25"/>
      <c r="W171" s="25"/>
      <c r="X171" s="25"/>
      <c r="Y171" s="25"/>
      <c r="Z171" s="25"/>
      <c r="AA171" s="25"/>
      <c r="AB171" s="25"/>
      <c r="AC171" s="25"/>
      <c r="AD171" s="25"/>
      <c r="AE171" s="25"/>
      <c r="AF171" s="25"/>
      <c r="AG171" s="25"/>
      <c r="AH171" s="25"/>
      <c r="AI171" s="25"/>
      <c r="AJ171" s="25"/>
    </row>
    <row r="172" spans="10:36" x14ac:dyDescent="0.2">
      <c r="J172" s="25"/>
      <c r="K172" s="25"/>
      <c r="L172" s="25"/>
      <c r="M172" s="25"/>
      <c r="N172" s="25"/>
      <c r="O172" s="25"/>
      <c r="P172" s="25"/>
      <c r="Q172" s="25"/>
      <c r="R172" s="25"/>
      <c r="S172" s="25"/>
      <c r="T172" s="25"/>
      <c r="U172" s="25"/>
      <c r="V172" s="25"/>
      <c r="W172" s="25"/>
      <c r="X172" s="25"/>
      <c r="Y172" s="25"/>
      <c r="Z172" s="25"/>
      <c r="AA172" s="25"/>
      <c r="AB172" s="25"/>
      <c r="AC172" s="25"/>
      <c r="AD172" s="25"/>
      <c r="AE172" s="25"/>
      <c r="AF172" s="25"/>
      <c r="AG172" s="25"/>
      <c r="AH172" s="25"/>
      <c r="AI172" s="25"/>
      <c r="AJ172" s="25"/>
    </row>
    <row r="173" spans="10:36" x14ac:dyDescent="0.2">
      <c r="J173" s="25"/>
      <c r="K173" s="25"/>
      <c r="L173" s="25"/>
      <c r="M173" s="25"/>
      <c r="N173" s="25"/>
      <c r="O173" s="25"/>
      <c r="P173" s="25"/>
      <c r="Q173" s="25"/>
      <c r="R173" s="25"/>
      <c r="S173" s="25"/>
      <c r="T173" s="25"/>
      <c r="U173" s="25"/>
      <c r="V173" s="25"/>
      <c r="W173" s="25"/>
      <c r="X173" s="25"/>
      <c r="Y173" s="25"/>
      <c r="Z173" s="25"/>
      <c r="AA173" s="25"/>
      <c r="AB173" s="25"/>
      <c r="AC173" s="25"/>
      <c r="AD173" s="25"/>
      <c r="AE173" s="25"/>
      <c r="AF173" s="25"/>
      <c r="AG173" s="25"/>
      <c r="AH173" s="25"/>
      <c r="AI173" s="25"/>
      <c r="AJ173" s="25"/>
    </row>
    <row r="174" spans="10:36" x14ac:dyDescent="0.2">
      <c r="J174" s="25"/>
      <c r="K174" s="25"/>
      <c r="L174" s="25"/>
      <c r="M174" s="25"/>
      <c r="N174" s="25"/>
      <c r="O174" s="25"/>
      <c r="P174" s="25"/>
      <c r="Q174" s="25"/>
      <c r="R174" s="25"/>
      <c r="S174" s="25"/>
      <c r="T174" s="25"/>
      <c r="U174" s="25"/>
      <c r="V174" s="25"/>
      <c r="W174" s="25"/>
      <c r="X174" s="25"/>
      <c r="Y174" s="25"/>
      <c r="Z174" s="25"/>
      <c r="AA174" s="25"/>
      <c r="AB174" s="25"/>
      <c r="AC174" s="25"/>
      <c r="AD174" s="25"/>
      <c r="AE174" s="25"/>
      <c r="AF174" s="25"/>
      <c r="AG174" s="25"/>
      <c r="AH174" s="25"/>
      <c r="AI174" s="25"/>
      <c r="AJ174" s="25"/>
    </row>
    <row r="175" spans="10:36" x14ac:dyDescent="0.2">
      <c r="J175" s="25"/>
      <c r="K175" s="25"/>
      <c r="L175" s="25"/>
      <c r="M175" s="25"/>
      <c r="N175" s="25"/>
      <c r="O175" s="25"/>
      <c r="P175" s="25"/>
      <c r="Q175" s="25"/>
      <c r="R175" s="25"/>
      <c r="S175" s="25"/>
      <c r="T175" s="25"/>
      <c r="U175" s="25"/>
      <c r="V175" s="25"/>
      <c r="W175" s="25"/>
      <c r="X175" s="25"/>
      <c r="Y175" s="25"/>
      <c r="Z175" s="25"/>
      <c r="AA175" s="25"/>
      <c r="AB175" s="25"/>
      <c r="AC175" s="25"/>
      <c r="AD175" s="25"/>
      <c r="AE175" s="25"/>
      <c r="AF175" s="25"/>
      <c r="AG175" s="25"/>
      <c r="AH175" s="25"/>
      <c r="AI175" s="25"/>
      <c r="AJ175" s="25"/>
    </row>
    <row r="176" spans="10:36" x14ac:dyDescent="0.2">
      <c r="J176" s="25"/>
      <c r="K176" s="25"/>
      <c r="L176" s="25"/>
      <c r="M176" s="25"/>
      <c r="N176" s="25"/>
      <c r="O176" s="25"/>
      <c r="P176" s="25"/>
      <c r="Q176" s="25"/>
      <c r="R176" s="25"/>
      <c r="S176" s="25"/>
      <c r="T176" s="25"/>
      <c r="U176" s="25"/>
      <c r="V176" s="25"/>
      <c r="W176" s="25"/>
      <c r="X176" s="25"/>
      <c r="Y176" s="25"/>
      <c r="Z176" s="25"/>
      <c r="AA176" s="25"/>
      <c r="AB176" s="25"/>
      <c r="AC176" s="25"/>
      <c r="AD176" s="25"/>
      <c r="AE176" s="25"/>
      <c r="AF176" s="25"/>
      <c r="AG176" s="25"/>
      <c r="AH176" s="25"/>
      <c r="AI176" s="25"/>
      <c r="AJ176" s="25"/>
    </row>
    <row r="177" spans="10:36" x14ac:dyDescent="0.2">
      <c r="J177" s="25"/>
      <c r="K177" s="25"/>
      <c r="L177" s="25"/>
      <c r="M177" s="25"/>
      <c r="N177" s="25"/>
      <c r="O177" s="25"/>
      <c r="P177" s="25"/>
      <c r="Q177" s="25"/>
      <c r="R177" s="25"/>
      <c r="S177" s="25"/>
      <c r="T177" s="25"/>
      <c r="U177" s="25"/>
      <c r="V177" s="25"/>
      <c r="W177" s="25"/>
      <c r="X177" s="25"/>
      <c r="Y177" s="25"/>
      <c r="Z177" s="25"/>
      <c r="AA177" s="25"/>
      <c r="AB177" s="25"/>
      <c r="AC177" s="25"/>
      <c r="AD177" s="25"/>
      <c r="AE177" s="25"/>
      <c r="AF177" s="25"/>
      <c r="AG177" s="25"/>
      <c r="AH177" s="25"/>
      <c r="AI177" s="25"/>
      <c r="AJ177" s="25"/>
    </row>
    <row r="178" spans="10:36" x14ac:dyDescent="0.2">
      <c r="J178" s="25"/>
      <c r="K178" s="25"/>
      <c r="L178" s="25"/>
      <c r="M178" s="25"/>
      <c r="N178" s="25"/>
      <c r="O178" s="25"/>
      <c r="P178" s="25"/>
      <c r="Q178" s="25"/>
      <c r="R178" s="25"/>
      <c r="S178" s="25"/>
      <c r="T178" s="25"/>
      <c r="U178" s="25"/>
      <c r="V178" s="25"/>
      <c r="W178" s="25"/>
      <c r="X178" s="25"/>
      <c r="Y178" s="25"/>
      <c r="Z178" s="25"/>
      <c r="AA178" s="25"/>
      <c r="AB178" s="25"/>
      <c r="AC178" s="25"/>
      <c r="AD178" s="25"/>
      <c r="AE178" s="25"/>
      <c r="AF178" s="25"/>
      <c r="AG178" s="25"/>
      <c r="AH178" s="25"/>
      <c r="AI178" s="25"/>
      <c r="AJ178" s="25"/>
    </row>
    <row r="179" spans="10:36" x14ac:dyDescent="0.2">
      <c r="J179" s="25"/>
      <c r="K179" s="25"/>
      <c r="L179" s="25"/>
      <c r="M179" s="25"/>
      <c r="N179" s="25"/>
      <c r="O179" s="25"/>
      <c r="P179" s="25"/>
      <c r="Q179" s="25"/>
      <c r="R179" s="25"/>
      <c r="S179" s="25"/>
      <c r="T179" s="25"/>
      <c r="U179" s="25"/>
      <c r="V179" s="25"/>
      <c r="W179" s="25"/>
      <c r="X179" s="25"/>
      <c r="Y179" s="25"/>
      <c r="Z179" s="25"/>
      <c r="AA179" s="25"/>
      <c r="AB179" s="25"/>
      <c r="AC179" s="25"/>
      <c r="AD179" s="25"/>
      <c r="AE179" s="25"/>
      <c r="AF179" s="25"/>
      <c r="AG179" s="25"/>
      <c r="AH179" s="25"/>
      <c r="AI179" s="25"/>
      <c r="AJ179" s="25"/>
    </row>
    <row r="180" spans="10:36" x14ac:dyDescent="0.2">
      <c r="J180" s="25"/>
      <c r="K180" s="25"/>
      <c r="L180" s="25"/>
      <c r="M180" s="25"/>
      <c r="N180" s="25"/>
      <c r="O180" s="25"/>
      <c r="P180" s="25"/>
      <c r="Q180" s="25"/>
      <c r="R180" s="25"/>
      <c r="S180" s="25"/>
      <c r="T180" s="25"/>
      <c r="U180" s="25"/>
      <c r="V180" s="25"/>
      <c r="W180" s="25"/>
      <c r="X180" s="25"/>
      <c r="Y180" s="25"/>
      <c r="Z180" s="25"/>
      <c r="AA180" s="25"/>
      <c r="AB180" s="25"/>
      <c r="AC180" s="25"/>
      <c r="AD180" s="25"/>
      <c r="AE180" s="25"/>
      <c r="AF180" s="25"/>
      <c r="AG180" s="25"/>
      <c r="AH180" s="25"/>
      <c r="AI180" s="25"/>
      <c r="AJ180" s="25"/>
    </row>
    <row r="181" spans="10:36" x14ac:dyDescent="0.2">
      <c r="J181" s="25"/>
      <c r="K181" s="25"/>
      <c r="L181" s="25"/>
      <c r="M181" s="25"/>
      <c r="N181" s="25"/>
      <c r="O181" s="25"/>
      <c r="P181" s="25"/>
      <c r="Q181" s="25"/>
      <c r="R181" s="25"/>
      <c r="S181" s="25"/>
      <c r="T181" s="25"/>
      <c r="U181" s="25"/>
      <c r="V181" s="25"/>
      <c r="W181" s="25"/>
      <c r="X181" s="25"/>
      <c r="Y181" s="25"/>
      <c r="Z181" s="25"/>
      <c r="AA181" s="25"/>
      <c r="AB181" s="25"/>
      <c r="AC181" s="25"/>
      <c r="AD181" s="25"/>
      <c r="AE181" s="25"/>
      <c r="AF181" s="25"/>
      <c r="AG181" s="25"/>
      <c r="AH181" s="25"/>
      <c r="AI181" s="25"/>
      <c r="AJ181" s="25"/>
    </row>
    <row r="182" spans="10:36" x14ac:dyDescent="0.2">
      <c r="J182" s="25"/>
      <c r="K182" s="25"/>
      <c r="L182" s="25"/>
      <c r="M182" s="25"/>
      <c r="N182" s="25"/>
      <c r="O182" s="25"/>
      <c r="P182" s="25"/>
      <c r="Q182" s="25"/>
      <c r="R182" s="25"/>
      <c r="S182" s="25"/>
      <c r="T182" s="25"/>
      <c r="U182" s="25"/>
      <c r="V182" s="25"/>
      <c r="W182" s="25"/>
      <c r="X182" s="25"/>
      <c r="Y182" s="25"/>
      <c r="Z182" s="25"/>
      <c r="AA182" s="25"/>
      <c r="AB182" s="25"/>
      <c r="AC182" s="25"/>
      <c r="AD182" s="25"/>
      <c r="AE182" s="25"/>
      <c r="AF182" s="25"/>
      <c r="AG182" s="25"/>
      <c r="AH182" s="25"/>
      <c r="AI182" s="25"/>
      <c r="AJ182" s="25"/>
    </row>
    <row r="183" spans="10:36" x14ac:dyDescent="0.2">
      <c r="J183" s="25"/>
      <c r="K183" s="25"/>
      <c r="L183" s="25"/>
      <c r="M183" s="25"/>
      <c r="N183" s="25"/>
      <c r="O183" s="25"/>
      <c r="P183" s="25"/>
      <c r="Q183" s="25"/>
      <c r="R183" s="25"/>
      <c r="S183" s="25"/>
      <c r="T183" s="25"/>
      <c r="U183" s="25"/>
      <c r="V183" s="25"/>
      <c r="W183" s="25"/>
      <c r="X183" s="25"/>
      <c r="Y183" s="25"/>
      <c r="Z183" s="25"/>
      <c r="AA183" s="25"/>
      <c r="AB183" s="25"/>
      <c r="AC183" s="25"/>
      <c r="AD183" s="25"/>
      <c r="AE183" s="25"/>
      <c r="AF183" s="25"/>
      <c r="AG183" s="25"/>
      <c r="AH183" s="25"/>
      <c r="AI183" s="25"/>
      <c r="AJ183" s="25"/>
    </row>
    <row r="184" spans="10:36" x14ac:dyDescent="0.2">
      <c r="J184" s="25"/>
      <c r="K184" s="25"/>
      <c r="L184" s="25"/>
      <c r="M184" s="25"/>
      <c r="N184" s="25"/>
      <c r="O184" s="25"/>
      <c r="P184" s="25"/>
      <c r="Q184" s="25"/>
      <c r="R184" s="25"/>
      <c r="S184" s="25"/>
      <c r="T184" s="25"/>
      <c r="U184" s="25"/>
      <c r="V184" s="25"/>
      <c r="W184" s="25"/>
      <c r="X184" s="25"/>
      <c r="Y184" s="25"/>
      <c r="Z184" s="25"/>
      <c r="AA184" s="25"/>
      <c r="AB184" s="25"/>
      <c r="AC184" s="25"/>
      <c r="AD184" s="25"/>
      <c r="AE184" s="25"/>
      <c r="AF184" s="25"/>
      <c r="AG184" s="25"/>
      <c r="AH184" s="25"/>
      <c r="AI184" s="25"/>
      <c r="AJ184" s="25"/>
    </row>
    <row r="185" spans="10:36" x14ac:dyDescent="0.2">
      <c r="J185" s="25"/>
      <c r="K185" s="25"/>
      <c r="L185" s="25"/>
      <c r="M185" s="25"/>
      <c r="N185" s="25"/>
      <c r="O185" s="25"/>
      <c r="P185" s="25"/>
      <c r="Q185" s="25"/>
      <c r="R185" s="25"/>
      <c r="S185" s="25"/>
      <c r="T185" s="25"/>
      <c r="U185" s="25"/>
      <c r="V185" s="25"/>
      <c r="W185" s="25"/>
      <c r="X185" s="25"/>
      <c r="Y185" s="25"/>
      <c r="Z185" s="25"/>
      <c r="AA185" s="25"/>
      <c r="AB185" s="25"/>
      <c r="AC185" s="25"/>
      <c r="AD185" s="25"/>
      <c r="AE185" s="25"/>
      <c r="AF185" s="25"/>
      <c r="AG185" s="25"/>
      <c r="AH185" s="25"/>
      <c r="AI185" s="25"/>
      <c r="AJ185" s="25"/>
    </row>
    <row r="186" spans="10:36" x14ac:dyDescent="0.2">
      <c r="J186" s="25"/>
      <c r="K186" s="25"/>
      <c r="L186" s="25"/>
      <c r="M186" s="25"/>
      <c r="N186" s="25"/>
      <c r="O186" s="25"/>
      <c r="P186" s="25"/>
      <c r="Q186" s="25"/>
      <c r="R186" s="25"/>
      <c r="S186" s="25"/>
      <c r="T186" s="25"/>
      <c r="U186" s="25"/>
      <c r="V186" s="25"/>
      <c r="W186" s="25"/>
      <c r="X186" s="25"/>
      <c r="Y186" s="25"/>
      <c r="Z186" s="25"/>
      <c r="AA186" s="25"/>
      <c r="AB186" s="25"/>
      <c r="AC186" s="25"/>
      <c r="AD186" s="25"/>
      <c r="AE186" s="25"/>
      <c r="AF186" s="25"/>
      <c r="AG186" s="25"/>
      <c r="AH186" s="25"/>
      <c r="AI186" s="25"/>
      <c r="AJ186" s="25"/>
    </row>
    <row r="187" spans="10:36" x14ac:dyDescent="0.2">
      <c r="J187" s="25"/>
      <c r="K187" s="25"/>
      <c r="L187" s="25"/>
      <c r="M187" s="25"/>
      <c r="N187" s="25"/>
      <c r="O187" s="25"/>
      <c r="P187" s="25"/>
      <c r="Q187" s="25"/>
      <c r="R187" s="25"/>
      <c r="S187" s="25"/>
      <c r="T187" s="25"/>
      <c r="U187" s="25"/>
      <c r="V187" s="25"/>
      <c r="W187" s="25"/>
      <c r="X187" s="25"/>
      <c r="Y187" s="25"/>
      <c r="Z187" s="25"/>
      <c r="AA187" s="25"/>
      <c r="AB187" s="25"/>
      <c r="AC187" s="25"/>
      <c r="AD187" s="25"/>
      <c r="AE187" s="25"/>
      <c r="AF187" s="25"/>
      <c r="AG187" s="25"/>
      <c r="AH187" s="25"/>
      <c r="AI187" s="25"/>
      <c r="AJ187" s="25"/>
    </row>
    <row r="188" spans="10:36" x14ac:dyDescent="0.2">
      <c r="J188" s="25"/>
      <c r="K188" s="25"/>
      <c r="L188" s="25"/>
      <c r="M188" s="25"/>
      <c r="N188" s="25"/>
      <c r="O188" s="25"/>
      <c r="P188" s="25"/>
      <c r="Q188" s="25"/>
      <c r="R188" s="25"/>
      <c r="S188" s="25"/>
      <c r="T188" s="25"/>
      <c r="U188" s="25"/>
      <c r="V188" s="25"/>
      <c r="W188" s="25"/>
      <c r="X188" s="25"/>
      <c r="Y188" s="25"/>
      <c r="Z188" s="25"/>
      <c r="AA188" s="25"/>
      <c r="AB188" s="25"/>
      <c r="AC188" s="25"/>
      <c r="AD188" s="25"/>
      <c r="AE188" s="25"/>
      <c r="AF188" s="25"/>
      <c r="AG188" s="25"/>
      <c r="AH188" s="25"/>
      <c r="AI188" s="25"/>
      <c r="AJ188" s="25"/>
    </row>
    <row r="189" spans="10:36" x14ac:dyDescent="0.2">
      <c r="J189" s="25"/>
      <c r="K189" s="25"/>
      <c r="L189" s="25"/>
      <c r="M189" s="25"/>
      <c r="N189" s="25"/>
      <c r="O189" s="25"/>
      <c r="P189" s="25"/>
      <c r="Q189" s="25"/>
      <c r="R189" s="25"/>
      <c r="S189" s="25"/>
      <c r="T189" s="25"/>
      <c r="U189" s="25"/>
      <c r="V189" s="25"/>
      <c r="W189" s="25"/>
      <c r="X189" s="25"/>
      <c r="Y189" s="25"/>
      <c r="Z189" s="25"/>
      <c r="AA189" s="25"/>
      <c r="AB189" s="25"/>
      <c r="AC189" s="25"/>
      <c r="AD189" s="25"/>
      <c r="AE189" s="25"/>
      <c r="AF189" s="25"/>
      <c r="AG189" s="25"/>
      <c r="AH189" s="25"/>
      <c r="AI189" s="25"/>
      <c r="AJ189" s="25"/>
    </row>
    <row r="190" spans="10:36" x14ac:dyDescent="0.2">
      <c r="J190" s="25"/>
      <c r="K190" s="25"/>
      <c r="L190" s="25"/>
      <c r="M190" s="25"/>
      <c r="N190" s="25"/>
      <c r="O190" s="25"/>
      <c r="P190" s="25"/>
      <c r="Q190" s="25"/>
      <c r="R190" s="25"/>
      <c r="S190" s="25"/>
      <c r="T190" s="25"/>
      <c r="U190" s="25"/>
      <c r="V190" s="25"/>
      <c r="W190" s="25"/>
      <c r="X190" s="25"/>
      <c r="Y190" s="25"/>
      <c r="Z190" s="25"/>
      <c r="AA190" s="25"/>
      <c r="AB190" s="25"/>
      <c r="AC190" s="25"/>
      <c r="AD190" s="25"/>
      <c r="AE190" s="25"/>
      <c r="AF190" s="25"/>
      <c r="AG190" s="25"/>
      <c r="AH190" s="25"/>
      <c r="AI190" s="25"/>
      <c r="AJ190" s="25"/>
    </row>
    <row r="191" spans="10:36" x14ac:dyDescent="0.2">
      <c r="J191" s="25"/>
      <c r="K191" s="25"/>
      <c r="L191" s="25"/>
      <c r="M191" s="25"/>
      <c r="N191" s="25"/>
      <c r="O191" s="25"/>
      <c r="P191" s="25"/>
      <c r="Q191" s="25"/>
      <c r="R191" s="25"/>
      <c r="S191" s="25"/>
      <c r="T191" s="25"/>
      <c r="U191" s="25"/>
      <c r="V191" s="25"/>
      <c r="W191" s="25"/>
      <c r="X191" s="25"/>
      <c r="Y191" s="25"/>
      <c r="Z191" s="25"/>
      <c r="AA191" s="25"/>
      <c r="AB191" s="25"/>
      <c r="AC191" s="25"/>
      <c r="AD191" s="25"/>
      <c r="AE191" s="25"/>
      <c r="AF191" s="25"/>
      <c r="AG191" s="25"/>
      <c r="AH191" s="25"/>
      <c r="AI191" s="25"/>
      <c r="AJ191" s="25"/>
    </row>
    <row r="192" spans="10:36" x14ac:dyDescent="0.2">
      <c r="J192" s="25"/>
      <c r="K192" s="25"/>
      <c r="L192" s="25"/>
      <c r="M192" s="25"/>
      <c r="N192" s="25"/>
      <c r="O192" s="25"/>
      <c r="P192" s="25"/>
      <c r="Q192" s="25"/>
      <c r="R192" s="25"/>
      <c r="S192" s="25"/>
      <c r="T192" s="25"/>
      <c r="U192" s="25"/>
      <c r="V192" s="25"/>
      <c r="W192" s="25"/>
      <c r="X192" s="25"/>
      <c r="Y192" s="25"/>
      <c r="Z192" s="25"/>
      <c r="AA192" s="25"/>
      <c r="AB192" s="25"/>
      <c r="AC192" s="25"/>
      <c r="AD192" s="25"/>
      <c r="AE192" s="25"/>
      <c r="AF192" s="25"/>
      <c r="AG192" s="25"/>
      <c r="AH192" s="25"/>
      <c r="AI192" s="25"/>
      <c r="AJ192" s="25"/>
    </row>
    <row r="193" spans="10:36" x14ac:dyDescent="0.2">
      <c r="J193" s="25"/>
      <c r="K193" s="25"/>
      <c r="L193" s="25"/>
      <c r="M193" s="25"/>
      <c r="N193" s="25"/>
      <c r="O193" s="25"/>
      <c r="P193" s="25"/>
      <c r="Q193" s="25"/>
      <c r="R193" s="25"/>
      <c r="S193" s="25"/>
      <c r="T193" s="25"/>
      <c r="U193" s="25"/>
      <c r="V193" s="25"/>
      <c r="W193" s="25"/>
      <c r="X193" s="25"/>
      <c r="Y193" s="25"/>
      <c r="Z193" s="25"/>
      <c r="AA193" s="25"/>
      <c r="AB193" s="25"/>
      <c r="AC193" s="25"/>
      <c r="AD193" s="25"/>
      <c r="AE193" s="25"/>
      <c r="AF193" s="25"/>
      <c r="AG193" s="25"/>
      <c r="AH193" s="25"/>
      <c r="AI193" s="25"/>
      <c r="AJ193" s="25"/>
    </row>
    <row r="194" spans="10:36" x14ac:dyDescent="0.2">
      <c r="J194" s="25"/>
      <c r="K194" s="25"/>
      <c r="L194" s="25"/>
      <c r="M194" s="25"/>
      <c r="N194" s="25"/>
      <c r="O194" s="25"/>
      <c r="P194" s="25"/>
      <c r="Q194" s="25"/>
      <c r="R194" s="25"/>
      <c r="S194" s="25"/>
      <c r="T194" s="25"/>
      <c r="U194" s="25"/>
      <c r="V194" s="25"/>
      <c r="W194" s="25"/>
      <c r="X194" s="25"/>
      <c r="Y194" s="25"/>
      <c r="Z194" s="25"/>
      <c r="AA194" s="25"/>
      <c r="AB194" s="25"/>
      <c r="AC194" s="25"/>
      <c r="AD194" s="25"/>
      <c r="AE194" s="25"/>
      <c r="AF194" s="25"/>
      <c r="AG194" s="25"/>
      <c r="AH194" s="25"/>
      <c r="AI194" s="25"/>
      <c r="AJ194" s="25"/>
    </row>
    <row r="195" spans="10:36" x14ac:dyDescent="0.2">
      <c r="J195" s="25"/>
      <c r="K195" s="25"/>
      <c r="L195" s="25"/>
      <c r="M195" s="25"/>
      <c r="N195" s="25"/>
      <c r="O195" s="25"/>
      <c r="P195" s="25"/>
      <c r="Q195" s="25"/>
      <c r="R195" s="25"/>
      <c r="S195" s="25"/>
      <c r="T195" s="25"/>
      <c r="U195" s="25"/>
      <c r="V195" s="25"/>
      <c r="W195" s="25"/>
      <c r="X195" s="25"/>
      <c r="Y195" s="25"/>
      <c r="Z195" s="25"/>
      <c r="AA195" s="25"/>
      <c r="AB195" s="25"/>
      <c r="AC195" s="25"/>
      <c r="AD195" s="25"/>
      <c r="AE195" s="25"/>
      <c r="AF195" s="25"/>
      <c r="AG195" s="25"/>
      <c r="AH195" s="25"/>
      <c r="AI195" s="25"/>
      <c r="AJ195" s="25"/>
    </row>
    <row r="196" spans="10:36" x14ac:dyDescent="0.2">
      <c r="J196" s="25"/>
      <c r="K196" s="25"/>
      <c r="L196" s="25"/>
      <c r="M196" s="25"/>
      <c r="N196" s="25"/>
      <c r="O196" s="25"/>
      <c r="P196" s="25"/>
      <c r="Q196" s="25"/>
      <c r="R196" s="25"/>
      <c r="S196" s="25"/>
      <c r="T196" s="25"/>
      <c r="U196" s="25"/>
      <c r="V196" s="25"/>
      <c r="W196" s="25"/>
      <c r="X196" s="25"/>
      <c r="Y196" s="25"/>
      <c r="Z196" s="25"/>
      <c r="AA196" s="25"/>
      <c r="AB196" s="25"/>
      <c r="AC196" s="25"/>
      <c r="AD196" s="25"/>
      <c r="AE196" s="25"/>
      <c r="AF196" s="25"/>
      <c r="AG196" s="25"/>
      <c r="AH196" s="25"/>
      <c r="AI196" s="25"/>
      <c r="AJ196" s="25"/>
    </row>
    <row r="197" spans="10:36" x14ac:dyDescent="0.2">
      <c r="J197" s="25"/>
      <c r="K197" s="25"/>
      <c r="L197" s="25"/>
      <c r="M197" s="25"/>
      <c r="N197" s="25"/>
      <c r="O197" s="25"/>
      <c r="P197" s="25"/>
      <c r="Q197" s="25"/>
      <c r="R197" s="25"/>
      <c r="S197" s="25"/>
      <c r="T197" s="25"/>
      <c r="U197" s="25"/>
      <c r="V197" s="25"/>
      <c r="W197" s="25"/>
      <c r="X197" s="25"/>
      <c r="Y197" s="25"/>
      <c r="Z197" s="25"/>
      <c r="AA197" s="25"/>
      <c r="AB197" s="25"/>
      <c r="AC197" s="25"/>
      <c r="AD197" s="25"/>
      <c r="AE197" s="25"/>
      <c r="AF197" s="25"/>
      <c r="AG197" s="25"/>
      <c r="AH197" s="25"/>
      <c r="AI197" s="25"/>
      <c r="AJ197" s="25"/>
    </row>
    <row r="198" spans="10:36" x14ac:dyDescent="0.2">
      <c r="J198" s="25"/>
      <c r="K198" s="25"/>
      <c r="L198" s="25"/>
      <c r="M198" s="25"/>
      <c r="N198" s="25"/>
      <c r="O198" s="25"/>
      <c r="P198" s="25"/>
      <c r="Q198" s="25"/>
      <c r="R198" s="25"/>
      <c r="S198" s="25"/>
      <c r="T198" s="25"/>
      <c r="U198" s="25"/>
      <c r="V198" s="25"/>
      <c r="W198" s="25"/>
      <c r="X198" s="25"/>
      <c r="Y198" s="25"/>
      <c r="Z198" s="25"/>
      <c r="AA198" s="25"/>
      <c r="AB198" s="25"/>
      <c r="AC198" s="25"/>
      <c r="AD198" s="25"/>
      <c r="AE198" s="25"/>
      <c r="AF198" s="25"/>
      <c r="AG198" s="25"/>
      <c r="AH198" s="25"/>
      <c r="AI198" s="25"/>
      <c r="AJ198" s="25"/>
    </row>
    <row r="199" spans="10:36" x14ac:dyDescent="0.2">
      <c r="J199" s="25"/>
      <c r="K199" s="25"/>
      <c r="L199" s="25"/>
      <c r="M199" s="25"/>
      <c r="N199" s="25"/>
      <c r="O199" s="25"/>
      <c r="P199" s="25"/>
      <c r="Q199" s="25"/>
      <c r="R199" s="25"/>
      <c r="S199" s="25"/>
      <c r="T199" s="25"/>
      <c r="U199" s="25"/>
      <c r="V199" s="25"/>
      <c r="W199" s="25"/>
      <c r="X199" s="25"/>
      <c r="Y199" s="25"/>
      <c r="Z199" s="25"/>
      <c r="AA199" s="25"/>
      <c r="AB199" s="25"/>
      <c r="AC199" s="25"/>
      <c r="AD199" s="25"/>
      <c r="AE199" s="25"/>
      <c r="AF199" s="25"/>
      <c r="AG199" s="25"/>
      <c r="AH199" s="25"/>
      <c r="AI199" s="25"/>
      <c r="AJ199" s="25"/>
    </row>
    <row r="200" spans="10:36" x14ac:dyDescent="0.2">
      <c r="J200" s="25"/>
      <c r="K200" s="25"/>
      <c r="L200" s="25"/>
      <c r="M200" s="25"/>
      <c r="N200" s="25"/>
      <c r="O200" s="25"/>
      <c r="P200" s="25"/>
      <c r="Q200" s="25"/>
      <c r="R200" s="25"/>
      <c r="S200" s="25"/>
      <c r="T200" s="25"/>
      <c r="U200" s="25"/>
      <c r="V200" s="25"/>
      <c r="W200" s="25"/>
      <c r="X200" s="25"/>
      <c r="Y200" s="25"/>
      <c r="Z200" s="25"/>
      <c r="AA200" s="25"/>
      <c r="AB200" s="25"/>
      <c r="AC200" s="25"/>
      <c r="AD200" s="25"/>
      <c r="AE200" s="25"/>
      <c r="AF200" s="25"/>
      <c r="AG200" s="25"/>
      <c r="AH200" s="25"/>
      <c r="AI200" s="25"/>
      <c r="AJ200" s="25"/>
    </row>
    <row r="201" spans="10:36" x14ac:dyDescent="0.2">
      <c r="J201" s="25"/>
      <c r="K201" s="25"/>
      <c r="L201" s="25"/>
      <c r="M201" s="25"/>
      <c r="N201" s="25"/>
      <c r="O201" s="25"/>
      <c r="P201" s="25"/>
      <c r="Q201" s="25"/>
      <c r="R201" s="25"/>
      <c r="S201" s="25"/>
      <c r="T201" s="25"/>
      <c r="U201" s="25"/>
      <c r="V201" s="25"/>
      <c r="W201" s="25"/>
      <c r="X201" s="25"/>
      <c r="Y201" s="25"/>
      <c r="Z201" s="25"/>
      <c r="AA201" s="25"/>
      <c r="AB201" s="25"/>
      <c r="AC201" s="25"/>
      <c r="AD201" s="25"/>
      <c r="AE201" s="25"/>
      <c r="AF201" s="25"/>
      <c r="AG201" s="25"/>
      <c r="AH201" s="25"/>
      <c r="AI201" s="25"/>
      <c r="AJ201" s="25"/>
    </row>
    <row r="202" spans="10:36" x14ac:dyDescent="0.2">
      <c r="J202" s="25"/>
      <c r="K202" s="25"/>
      <c r="L202" s="25"/>
      <c r="M202" s="25"/>
      <c r="N202" s="25"/>
      <c r="O202" s="25"/>
      <c r="P202" s="25"/>
      <c r="Q202" s="25"/>
      <c r="R202" s="25"/>
      <c r="S202" s="25"/>
      <c r="T202" s="25"/>
      <c r="U202" s="25"/>
      <c r="V202" s="25"/>
      <c r="W202" s="25"/>
      <c r="X202" s="25"/>
      <c r="Y202" s="25"/>
      <c r="Z202" s="25"/>
      <c r="AA202" s="25"/>
      <c r="AB202" s="25"/>
      <c r="AC202" s="25"/>
      <c r="AD202" s="25"/>
      <c r="AE202" s="25"/>
      <c r="AF202" s="25"/>
      <c r="AG202" s="25"/>
      <c r="AH202" s="25"/>
      <c r="AI202" s="25"/>
      <c r="AJ202" s="25"/>
    </row>
    <row r="203" spans="10:36" x14ac:dyDescent="0.2">
      <c r="J203" s="25"/>
      <c r="K203" s="25"/>
      <c r="L203" s="25"/>
      <c r="M203" s="25"/>
      <c r="N203" s="25"/>
      <c r="O203" s="25"/>
      <c r="P203" s="25"/>
      <c r="Q203" s="25"/>
      <c r="R203" s="25"/>
      <c r="S203" s="25"/>
      <c r="T203" s="25"/>
      <c r="U203" s="25"/>
      <c r="V203" s="25"/>
      <c r="W203" s="25"/>
      <c r="X203" s="25"/>
      <c r="Y203" s="25"/>
      <c r="Z203" s="25"/>
      <c r="AA203" s="25"/>
      <c r="AB203" s="25"/>
      <c r="AC203" s="25"/>
      <c r="AD203" s="25"/>
      <c r="AE203" s="25"/>
      <c r="AF203" s="25"/>
      <c r="AG203" s="25"/>
      <c r="AH203" s="25"/>
      <c r="AI203" s="25"/>
      <c r="AJ203" s="25"/>
    </row>
    <row r="204" spans="10:36" x14ac:dyDescent="0.2">
      <c r="J204" s="25"/>
      <c r="K204" s="25"/>
      <c r="L204" s="25"/>
      <c r="M204" s="25"/>
      <c r="N204" s="25"/>
      <c r="O204" s="25"/>
      <c r="P204" s="25"/>
      <c r="Q204" s="25"/>
      <c r="R204" s="25"/>
      <c r="S204" s="25"/>
      <c r="T204" s="25"/>
      <c r="U204" s="25"/>
      <c r="V204" s="25"/>
      <c r="W204" s="25"/>
      <c r="X204" s="25"/>
      <c r="Y204" s="25"/>
      <c r="Z204" s="25"/>
      <c r="AA204" s="25"/>
      <c r="AB204" s="25"/>
      <c r="AC204" s="25"/>
      <c r="AD204" s="25"/>
      <c r="AE204" s="25"/>
      <c r="AF204" s="25"/>
      <c r="AG204" s="25"/>
      <c r="AH204" s="25"/>
      <c r="AI204" s="25"/>
      <c r="AJ204" s="25"/>
    </row>
    <row r="205" spans="10:36" x14ac:dyDescent="0.2">
      <c r="J205" s="25"/>
      <c r="K205" s="25"/>
      <c r="L205" s="25"/>
      <c r="M205" s="25"/>
      <c r="N205" s="25"/>
      <c r="O205" s="25"/>
      <c r="P205" s="25"/>
      <c r="Q205" s="25"/>
      <c r="R205" s="25"/>
      <c r="S205" s="25"/>
      <c r="T205" s="25"/>
      <c r="U205" s="25"/>
      <c r="V205" s="25"/>
      <c r="W205" s="25"/>
      <c r="X205" s="25"/>
      <c r="Y205" s="25"/>
      <c r="Z205" s="25"/>
      <c r="AA205" s="25"/>
      <c r="AB205" s="25"/>
      <c r="AC205" s="25"/>
      <c r="AD205" s="25"/>
      <c r="AE205" s="25"/>
      <c r="AF205" s="25"/>
      <c r="AG205" s="25"/>
      <c r="AH205" s="25"/>
      <c r="AI205" s="25"/>
      <c r="AJ205" s="25"/>
    </row>
    <row r="206" spans="10:36" x14ac:dyDescent="0.2">
      <c r="J206" s="25"/>
      <c r="K206" s="25"/>
      <c r="L206" s="25"/>
      <c r="M206" s="25"/>
      <c r="N206" s="25"/>
      <c r="O206" s="25"/>
      <c r="P206" s="25"/>
      <c r="Q206" s="25"/>
      <c r="R206" s="25"/>
      <c r="S206" s="25"/>
      <c r="T206" s="25"/>
      <c r="U206" s="25"/>
      <c r="V206" s="25"/>
      <c r="W206" s="25"/>
      <c r="X206" s="25"/>
      <c r="Y206" s="25"/>
      <c r="Z206" s="25"/>
      <c r="AA206" s="25"/>
      <c r="AB206" s="25"/>
      <c r="AC206" s="25"/>
      <c r="AD206" s="25"/>
      <c r="AE206" s="25"/>
      <c r="AF206" s="25"/>
      <c r="AG206" s="25"/>
      <c r="AH206" s="25"/>
      <c r="AI206" s="25"/>
      <c r="AJ206" s="25"/>
    </row>
    <row r="207" spans="10:36" x14ac:dyDescent="0.2">
      <c r="J207" s="25"/>
      <c r="K207" s="25"/>
      <c r="L207" s="25"/>
      <c r="M207" s="25"/>
      <c r="N207" s="25"/>
      <c r="O207" s="25"/>
      <c r="P207" s="25"/>
      <c r="Q207" s="25"/>
      <c r="R207" s="25"/>
      <c r="S207" s="25"/>
      <c r="T207" s="25"/>
      <c r="U207" s="25"/>
      <c r="V207" s="25"/>
      <c r="W207" s="25"/>
      <c r="X207" s="25"/>
      <c r="Y207" s="25"/>
      <c r="Z207" s="25"/>
      <c r="AA207" s="25"/>
      <c r="AB207" s="25"/>
      <c r="AC207" s="25"/>
      <c r="AD207" s="25"/>
      <c r="AE207" s="25"/>
      <c r="AF207" s="25"/>
      <c r="AG207" s="25"/>
      <c r="AH207" s="25"/>
      <c r="AI207" s="25"/>
      <c r="AJ207" s="25"/>
    </row>
    <row r="208" spans="10:36" x14ac:dyDescent="0.2">
      <c r="J208" s="25"/>
      <c r="K208" s="25"/>
      <c r="L208" s="25"/>
      <c r="M208" s="25"/>
      <c r="N208" s="25"/>
      <c r="O208" s="25"/>
      <c r="P208" s="25"/>
      <c r="Q208" s="25"/>
      <c r="R208" s="25"/>
      <c r="S208" s="25"/>
      <c r="T208" s="25"/>
      <c r="U208" s="25"/>
      <c r="V208" s="25"/>
      <c r="W208" s="25"/>
      <c r="X208" s="25"/>
      <c r="Y208" s="25"/>
      <c r="Z208" s="25"/>
      <c r="AA208" s="25"/>
      <c r="AB208" s="25"/>
      <c r="AC208" s="25"/>
      <c r="AD208" s="25"/>
      <c r="AE208" s="25"/>
      <c r="AF208" s="25"/>
      <c r="AG208" s="25"/>
      <c r="AH208" s="25"/>
      <c r="AI208" s="25"/>
      <c r="AJ208" s="25"/>
    </row>
    <row r="209" spans="10:36" x14ac:dyDescent="0.2">
      <c r="J209" s="25"/>
      <c r="K209" s="25"/>
      <c r="L209" s="25"/>
      <c r="M209" s="25"/>
      <c r="N209" s="25"/>
      <c r="O209" s="25"/>
      <c r="P209" s="25"/>
      <c r="Q209" s="25"/>
      <c r="R209" s="25"/>
      <c r="S209" s="25"/>
      <c r="T209" s="25"/>
      <c r="U209" s="25"/>
      <c r="V209" s="25"/>
      <c r="W209" s="25"/>
      <c r="X209" s="25"/>
      <c r="Y209" s="25"/>
      <c r="Z209" s="25"/>
      <c r="AA209" s="25"/>
      <c r="AB209" s="25"/>
      <c r="AC209" s="25"/>
      <c r="AD209" s="25"/>
      <c r="AE209" s="25"/>
      <c r="AF209" s="25"/>
      <c r="AG209" s="25"/>
      <c r="AH209" s="25"/>
      <c r="AI209" s="25"/>
      <c r="AJ209" s="25"/>
    </row>
    <row r="210" spans="10:36" x14ac:dyDescent="0.2">
      <c r="J210" s="25"/>
      <c r="K210" s="25"/>
      <c r="L210" s="25"/>
      <c r="M210" s="25"/>
      <c r="N210" s="25"/>
      <c r="O210" s="25"/>
      <c r="P210" s="25"/>
      <c r="Q210" s="25"/>
      <c r="R210" s="25"/>
      <c r="S210" s="25"/>
      <c r="T210" s="25"/>
      <c r="U210" s="25"/>
      <c r="V210" s="25"/>
      <c r="W210" s="25"/>
      <c r="X210" s="25"/>
      <c r="Y210" s="25"/>
      <c r="Z210" s="25"/>
      <c r="AA210" s="25"/>
      <c r="AB210" s="25"/>
      <c r="AC210" s="25"/>
      <c r="AD210" s="25"/>
      <c r="AE210" s="25"/>
      <c r="AF210" s="25"/>
      <c r="AG210" s="25"/>
      <c r="AH210" s="25"/>
      <c r="AI210" s="25"/>
      <c r="AJ210" s="25"/>
    </row>
    <row r="211" spans="10:36" x14ac:dyDescent="0.2">
      <c r="J211" s="25"/>
      <c r="K211" s="25"/>
      <c r="L211" s="25"/>
      <c r="M211" s="25"/>
      <c r="N211" s="25"/>
      <c r="O211" s="25"/>
      <c r="P211" s="25"/>
      <c r="Q211" s="25"/>
      <c r="R211" s="25"/>
      <c r="S211" s="25"/>
      <c r="T211" s="25"/>
      <c r="U211" s="25"/>
      <c r="V211" s="25"/>
      <c r="W211" s="25"/>
      <c r="X211" s="25"/>
      <c r="Y211" s="25"/>
      <c r="Z211" s="25"/>
      <c r="AA211" s="25"/>
      <c r="AB211" s="25"/>
      <c r="AC211" s="25"/>
      <c r="AD211" s="25"/>
      <c r="AE211" s="25"/>
      <c r="AF211" s="25"/>
      <c r="AG211" s="25"/>
      <c r="AH211" s="25"/>
      <c r="AI211" s="25"/>
      <c r="AJ211" s="25"/>
    </row>
    <row r="212" spans="10:36" x14ac:dyDescent="0.2">
      <c r="J212" s="25"/>
      <c r="K212" s="25"/>
      <c r="L212" s="25"/>
      <c r="M212" s="25"/>
      <c r="N212" s="25"/>
      <c r="O212" s="25"/>
      <c r="P212" s="25"/>
      <c r="Q212" s="25"/>
      <c r="R212" s="25"/>
      <c r="S212" s="25"/>
      <c r="T212" s="25"/>
      <c r="U212" s="25"/>
      <c r="V212" s="25"/>
      <c r="W212" s="25"/>
      <c r="X212" s="25"/>
      <c r="Y212" s="25"/>
      <c r="Z212" s="25"/>
      <c r="AA212" s="25"/>
      <c r="AB212" s="25"/>
      <c r="AC212" s="25"/>
      <c r="AD212" s="25"/>
      <c r="AE212" s="25"/>
      <c r="AF212" s="25"/>
      <c r="AG212" s="25"/>
      <c r="AH212" s="25"/>
      <c r="AI212" s="25"/>
      <c r="AJ212" s="25"/>
    </row>
    <row r="213" spans="10:36" x14ac:dyDescent="0.2">
      <c r="J213" s="25"/>
      <c r="K213" s="25"/>
      <c r="L213" s="25"/>
      <c r="M213" s="25"/>
      <c r="N213" s="25"/>
      <c r="O213" s="25"/>
      <c r="P213" s="25"/>
      <c r="Q213" s="25"/>
      <c r="R213" s="25"/>
      <c r="S213" s="25"/>
      <c r="T213" s="25"/>
      <c r="U213" s="25"/>
      <c r="V213" s="25"/>
      <c r="W213" s="25"/>
      <c r="X213" s="25"/>
      <c r="Y213" s="25"/>
      <c r="Z213" s="25"/>
      <c r="AA213" s="25"/>
      <c r="AB213" s="25"/>
      <c r="AC213" s="25"/>
      <c r="AD213" s="25"/>
      <c r="AE213" s="25"/>
      <c r="AF213" s="25"/>
      <c r="AG213" s="25"/>
      <c r="AH213" s="25"/>
      <c r="AI213" s="25"/>
      <c r="AJ213" s="25"/>
    </row>
    <row r="214" spans="10:36" x14ac:dyDescent="0.2">
      <c r="J214" s="25"/>
      <c r="K214" s="25"/>
      <c r="L214" s="25"/>
      <c r="M214" s="25"/>
      <c r="N214" s="25"/>
      <c r="O214" s="25"/>
      <c r="P214" s="25"/>
      <c r="Q214" s="25"/>
      <c r="R214" s="25"/>
      <c r="S214" s="25"/>
      <c r="T214" s="25"/>
      <c r="U214" s="25"/>
      <c r="V214" s="25"/>
      <c r="W214" s="25"/>
      <c r="X214" s="25"/>
      <c r="Y214" s="25"/>
      <c r="Z214" s="25"/>
      <c r="AA214" s="25"/>
      <c r="AB214" s="25"/>
      <c r="AC214" s="25"/>
      <c r="AD214" s="25"/>
      <c r="AE214" s="25"/>
      <c r="AF214" s="25"/>
      <c r="AG214" s="25"/>
      <c r="AH214" s="25"/>
      <c r="AI214" s="25"/>
      <c r="AJ214" s="25"/>
    </row>
    <row r="215" spans="10:36" x14ac:dyDescent="0.2">
      <c r="J215" s="25"/>
      <c r="K215" s="25"/>
      <c r="L215" s="25"/>
      <c r="M215" s="25"/>
      <c r="N215" s="25"/>
      <c r="O215" s="25"/>
      <c r="P215" s="25"/>
      <c r="Q215" s="25"/>
      <c r="R215" s="25"/>
      <c r="S215" s="25"/>
      <c r="T215" s="25"/>
      <c r="U215" s="25"/>
      <c r="V215" s="25"/>
      <c r="W215" s="25"/>
      <c r="X215" s="25"/>
      <c r="Y215" s="25"/>
      <c r="Z215" s="25"/>
      <c r="AA215" s="25"/>
      <c r="AB215" s="25"/>
      <c r="AC215" s="25"/>
      <c r="AD215" s="25"/>
      <c r="AE215" s="25"/>
      <c r="AF215" s="25"/>
      <c r="AG215" s="25"/>
      <c r="AH215" s="25"/>
      <c r="AI215" s="25"/>
      <c r="AJ215" s="25"/>
    </row>
    <row r="216" spans="10:36" x14ac:dyDescent="0.2">
      <c r="J216" s="25"/>
      <c r="K216" s="25"/>
      <c r="L216" s="25"/>
      <c r="M216" s="25"/>
      <c r="N216" s="25"/>
      <c r="O216" s="25"/>
      <c r="P216" s="25"/>
      <c r="Q216" s="25"/>
      <c r="R216" s="25"/>
      <c r="S216" s="25"/>
      <c r="T216" s="25"/>
      <c r="U216" s="25"/>
      <c r="V216" s="25"/>
      <c r="W216" s="25"/>
      <c r="X216" s="25"/>
      <c r="Y216" s="25"/>
      <c r="Z216" s="25"/>
      <c r="AA216" s="25"/>
      <c r="AB216" s="25"/>
      <c r="AC216" s="25"/>
      <c r="AD216" s="25"/>
      <c r="AE216" s="25"/>
      <c r="AF216" s="25"/>
      <c r="AG216" s="25"/>
      <c r="AH216" s="25"/>
      <c r="AI216" s="25"/>
      <c r="AJ216" s="25"/>
    </row>
    <row r="217" spans="10:36" x14ac:dyDescent="0.2">
      <c r="J217" s="25"/>
      <c r="K217" s="25"/>
      <c r="L217" s="25"/>
      <c r="M217" s="25"/>
      <c r="N217" s="25"/>
      <c r="O217" s="25"/>
      <c r="P217" s="25"/>
      <c r="Q217" s="25"/>
      <c r="R217" s="25"/>
      <c r="S217" s="25"/>
      <c r="T217" s="25"/>
      <c r="U217" s="25"/>
      <c r="V217" s="25"/>
      <c r="W217" s="25"/>
      <c r="X217" s="25"/>
      <c r="Y217" s="25"/>
      <c r="Z217" s="25"/>
      <c r="AA217" s="25"/>
      <c r="AB217" s="25"/>
      <c r="AC217" s="25"/>
      <c r="AD217" s="25"/>
      <c r="AE217" s="25"/>
      <c r="AF217" s="25"/>
      <c r="AG217" s="25"/>
      <c r="AH217" s="25"/>
      <c r="AI217" s="25"/>
      <c r="AJ217" s="25"/>
    </row>
    <row r="218" spans="10:36" x14ac:dyDescent="0.2">
      <c r="J218" s="25"/>
      <c r="K218" s="25"/>
      <c r="L218" s="25"/>
      <c r="M218" s="25"/>
      <c r="N218" s="25"/>
      <c r="O218" s="25"/>
      <c r="P218" s="25"/>
      <c r="Q218" s="25"/>
      <c r="R218" s="25"/>
      <c r="S218" s="25"/>
      <c r="T218" s="25"/>
      <c r="U218" s="25"/>
      <c r="V218" s="25"/>
      <c r="W218" s="25"/>
      <c r="X218" s="25"/>
      <c r="Y218" s="25"/>
      <c r="Z218" s="25"/>
      <c r="AA218" s="25"/>
      <c r="AB218" s="25"/>
      <c r="AC218" s="25"/>
      <c r="AD218" s="25"/>
      <c r="AE218" s="25"/>
      <c r="AF218" s="25"/>
      <c r="AG218" s="25"/>
      <c r="AH218" s="25"/>
      <c r="AI218" s="25"/>
      <c r="AJ218" s="25"/>
    </row>
    <row r="219" spans="10:36" x14ac:dyDescent="0.2">
      <c r="J219" s="25"/>
      <c r="K219" s="25"/>
      <c r="L219" s="25"/>
      <c r="M219" s="25"/>
      <c r="N219" s="25"/>
      <c r="O219" s="25"/>
      <c r="P219" s="25"/>
      <c r="Q219" s="25"/>
      <c r="R219" s="25"/>
      <c r="S219" s="25"/>
      <c r="T219" s="25"/>
      <c r="U219" s="25"/>
      <c r="V219" s="25"/>
      <c r="W219" s="25"/>
      <c r="X219" s="25"/>
      <c r="Y219" s="25"/>
      <c r="Z219" s="25"/>
      <c r="AA219" s="25"/>
      <c r="AB219" s="25"/>
      <c r="AC219" s="25"/>
      <c r="AD219" s="25"/>
      <c r="AE219" s="25"/>
      <c r="AF219" s="25"/>
      <c r="AG219" s="25"/>
      <c r="AH219" s="25"/>
      <c r="AI219" s="25"/>
      <c r="AJ219" s="25"/>
    </row>
    <row r="220" spans="10:36" x14ac:dyDescent="0.2">
      <c r="J220" s="25"/>
      <c r="K220" s="25"/>
      <c r="L220" s="25"/>
      <c r="M220" s="25"/>
      <c r="N220" s="25"/>
      <c r="O220" s="25"/>
      <c r="P220" s="25"/>
      <c r="Q220" s="25"/>
      <c r="R220" s="25"/>
      <c r="S220" s="25"/>
      <c r="T220" s="25"/>
      <c r="U220" s="25"/>
      <c r="V220" s="25"/>
      <c r="W220" s="25"/>
      <c r="X220" s="25"/>
      <c r="Y220" s="25"/>
      <c r="Z220" s="25"/>
      <c r="AA220" s="25"/>
      <c r="AB220" s="25"/>
      <c r="AC220" s="25"/>
      <c r="AD220" s="25"/>
      <c r="AE220" s="25"/>
      <c r="AF220" s="25"/>
      <c r="AG220" s="25"/>
      <c r="AH220" s="25"/>
      <c r="AI220" s="25"/>
      <c r="AJ220" s="25"/>
    </row>
    <row r="221" spans="10:36" x14ac:dyDescent="0.2">
      <c r="J221" s="25"/>
      <c r="K221" s="25"/>
      <c r="L221" s="25"/>
      <c r="M221" s="25"/>
      <c r="N221" s="25"/>
      <c r="O221" s="25"/>
      <c r="P221" s="25"/>
      <c r="Q221" s="25"/>
      <c r="R221" s="25"/>
      <c r="S221" s="25"/>
      <c r="T221" s="25"/>
      <c r="U221" s="25"/>
      <c r="V221" s="25"/>
      <c r="W221" s="25"/>
      <c r="X221" s="25"/>
      <c r="Y221" s="25"/>
      <c r="Z221" s="25"/>
      <c r="AA221" s="25"/>
      <c r="AB221" s="25"/>
      <c r="AC221" s="25"/>
      <c r="AD221" s="25"/>
      <c r="AE221" s="25"/>
      <c r="AF221" s="25"/>
      <c r="AG221" s="25"/>
      <c r="AH221" s="25"/>
      <c r="AI221" s="25"/>
      <c r="AJ221" s="25"/>
    </row>
    <row r="222" spans="10:36" x14ac:dyDescent="0.2">
      <c r="J222" s="25"/>
      <c r="K222" s="25"/>
      <c r="L222" s="25"/>
      <c r="M222" s="25"/>
      <c r="N222" s="25"/>
      <c r="O222" s="25"/>
      <c r="P222" s="25"/>
      <c r="Q222" s="25"/>
      <c r="R222" s="25"/>
      <c r="S222" s="25"/>
      <c r="T222" s="25"/>
      <c r="U222" s="25"/>
      <c r="V222" s="25"/>
      <c r="W222" s="25"/>
      <c r="X222" s="25"/>
      <c r="Y222" s="25"/>
      <c r="Z222" s="25"/>
      <c r="AA222" s="25"/>
      <c r="AB222" s="25"/>
      <c r="AC222" s="25"/>
      <c r="AD222" s="25"/>
      <c r="AE222" s="25"/>
      <c r="AF222" s="25"/>
      <c r="AG222" s="25"/>
      <c r="AH222" s="25"/>
      <c r="AI222" s="25"/>
      <c r="AJ222" s="25"/>
    </row>
    <row r="223" spans="10:36" x14ac:dyDescent="0.2">
      <c r="J223" s="25"/>
      <c r="K223" s="25"/>
      <c r="L223" s="25"/>
      <c r="M223" s="25"/>
      <c r="N223" s="25"/>
      <c r="O223" s="25"/>
      <c r="P223" s="25"/>
      <c r="Q223" s="25"/>
      <c r="R223" s="25"/>
      <c r="S223" s="25"/>
      <c r="T223" s="25"/>
      <c r="U223" s="25"/>
      <c r="V223" s="25"/>
      <c r="W223" s="25"/>
      <c r="X223" s="25"/>
      <c r="Y223" s="25"/>
      <c r="Z223" s="25"/>
      <c r="AA223" s="25"/>
      <c r="AB223" s="25"/>
      <c r="AC223" s="25"/>
      <c r="AD223" s="25"/>
      <c r="AE223" s="25"/>
      <c r="AF223" s="25"/>
      <c r="AG223" s="25"/>
      <c r="AH223" s="25"/>
      <c r="AI223" s="25"/>
      <c r="AJ223" s="25"/>
    </row>
    <row r="224" spans="10:36" x14ac:dyDescent="0.2">
      <c r="J224" s="25"/>
      <c r="K224" s="25"/>
      <c r="L224" s="25"/>
      <c r="M224" s="25"/>
      <c r="N224" s="25"/>
      <c r="O224" s="25"/>
      <c r="P224" s="25"/>
      <c r="Q224" s="25"/>
      <c r="R224" s="25"/>
      <c r="S224" s="25"/>
      <c r="T224" s="25"/>
      <c r="U224" s="25"/>
      <c r="V224" s="25"/>
      <c r="W224" s="25"/>
      <c r="X224" s="25"/>
      <c r="Y224" s="25"/>
      <c r="Z224" s="25"/>
      <c r="AA224" s="25"/>
      <c r="AB224" s="25"/>
      <c r="AC224" s="25"/>
      <c r="AD224" s="25"/>
      <c r="AE224" s="25"/>
      <c r="AF224" s="25"/>
      <c r="AG224" s="25"/>
      <c r="AH224" s="25"/>
      <c r="AI224" s="25"/>
      <c r="AJ224" s="25"/>
    </row>
    <row r="225" spans="10:36" x14ac:dyDescent="0.2">
      <c r="J225" s="25"/>
      <c r="K225" s="25"/>
      <c r="L225" s="25"/>
      <c r="M225" s="25"/>
      <c r="N225" s="25"/>
      <c r="O225" s="25"/>
      <c r="P225" s="25"/>
      <c r="Q225" s="25"/>
      <c r="R225" s="25"/>
      <c r="S225" s="25"/>
      <c r="T225" s="25"/>
      <c r="U225" s="25"/>
      <c r="V225" s="25"/>
      <c r="W225" s="25"/>
      <c r="X225" s="25"/>
      <c r="Y225" s="25"/>
      <c r="Z225" s="25"/>
      <c r="AA225" s="25"/>
      <c r="AB225" s="25"/>
      <c r="AC225" s="25"/>
      <c r="AD225" s="25"/>
      <c r="AE225" s="25"/>
      <c r="AF225" s="25"/>
      <c r="AG225" s="25"/>
      <c r="AH225" s="25"/>
      <c r="AI225" s="25"/>
      <c r="AJ225" s="25"/>
    </row>
    <row r="226" spans="10:36" x14ac:dyDescent="0.2">
      <c r="J226" s="25"/>
      <c r="K226" s="25"/>
      <c r="L226" s="25"/>
      <c r="M226" s="25"/>
      <c r="N226" s="25"/>
      <c r="O226" s="25"/>
      <c r="P226" s="25"/>
      <c r="Q226" s="25"/>
      <c r="R226" s="25"/>
      <c r="S226" s="25"/>
      <c r="T226" s="25"/>
      <c r="U226" s="25"/>
      <c r="V226" s="25"/>
      <c r="W226" s="25"/>
      <c r="X226" s="25"/>
      <c r="Y226" s="25"/>
      <c r="Z226" s="25"/>
      <c r="AA226" s="25"/>
      <c r="AB226" s="25"/>
      <c r="AC226" s="25"/>
      <c r="AD226" s="25"/>
      <c r="AE226" s="25"/>
      <c r="AF226" s="25"/>
      <c r="AG226" s="25"/>
      <c r="AH226" s="25"/>
      <c r="AI226" s="25"/>
      <c r="AJ226" s="25"/>
    </row>
    <row r="227" spans="10:36" x14ac:dyDescent="0.2">
      <c r="J227" s="25"/>
      <c r="K227" s="25"/>
      <c r="L227" s="25"/>
      <c r="M227" s="25"/>
      <c r="N227" s="25"/>
      <c r="O227" s="25"/>
      <c r="P227" s="25"/>
      <c r="Q227" s="25"/>
      <c r="R227" s="25"/>
      <c r="S227" s="25"/>
      <c r="T227" s="25"/>
      <c r="U227" s="25"/>
      <c r="V227" s="25"/>
      <c r="W227" s="25"/>
      <c r="X227" s="25"/>
      <c r="Y227" s="25"/>
      <c r="Z227" s="25"/>
      <c r="AA227" s="25"/>
      <c r="AB227" s="25"/>
      <c r="AC227" s="25"/>
      <c r="AD227" s="25"/>
      <c r="AE227" s="25"/>
      <c r="AF227" s="25"/>
      <c r="AG227" s="25"/>
      <c r="AH227" s="25"/>
      <c r="AI227" s="25"/>
      <c r="AJ227" s="25"/>
    </row>
    <row r="228" spans="10:36" x14ac:dyDescent="0.2">
      <c r="J228" s="25"/>
      <c r="K228" s="25"/>
      <c r="L228" s="25"/>
      <c r="M228" s="25"/>
      <c r="N228" s="25"/>
      <c r="O228" s="25"/>
      <c r="P228" s="25"/>
      <c r="Q228" s="25"/>
      <c r="R228" s="25"/>
      <c r="S228" s="25"/>
      <c r="T228" s="25"/>
      <c r="U228" s="25"/>
      <c r="V228" s="25"/>
      <c r="W228" s="25"/>
      <c r="X228" s="25"/>
      <c r="Y228" s="25"/>
      <c r="Z228" s="25"/>
      <c r="AA228" s="25"/>
      <c r="AB228" s="25"/>
      <c r="AC228" s="25"/>
      <c r="AD228" s="25"/>
      <c r="AE228" s="25"/>
      <c r="AF228" s="25"/>
      <c r="AG228" s="25"/>
      <c r="AH228" s="25"/>
      <c r="AI228" s="25"/>
      <c r="AJ228" s="25"/>
    </row>
    <row r="229" spans="10:36" x14ac:dyDescent="0.2">
      <c r="J229" s="25"/>
      <c r="K229" s="25"/>
      <c r="L229" s="25"/>
      <c r="M229" s="25"/>
      <c r="N229" s="25"/>
      <c r="O229" s="25"/>
      <c r="P229" s="25"/>
      <c r="Q229" s="25"/>
      <c r="R229" s="25"/>
      <c r="S229" s="25"/>
      <c r="T229" s="25"/>
      <c r="U229" s="25"/>
      <c r="V229" s="25"/>
      <c r="W229" s="25"/>
      <c r="X229" s="25"/>
      <c r="Y229" s="25"/>
      <c r="Z229" s="25"/>
      <c r="AA229" s="25"/>
      <c r="AB229" s="25"/>
      <c r="AC229" s="25"/>
      <c r="AD229" s="25"/>
      <c r="AE229" s="25"/>
      <c r="AF229" s="25"/>
      <c r="AG229" s="25"/>
      <c r="AH229" s="25"/>
      <c r="AI229" s="25"/>
      <c r="AJ229" s="25"/>
    </row>
    <row r="230" spans="10:36" x14ac:dyDescent="0.2">
      <c r="J230" s="25"/>
      <c r="K230" s="25"/>
      <c r="L230" s="25"/>
      <c r="M230" s="25"/>
      <c r="N230" s="25"/>
      <c r="O230" s="25"/>
      <c r="P230" s="25"/>
      <c r="Q230" s="25"/>
      <c r="R230" s="25"/>
      <c r="S230" s="25"/>
      <c r="T230" s="25"/>
      <c r="U230" s="25"/>
      <c r="V230" s="25"/>
      <c r="W230" s="25"/>
      <c r="X230" s="25"/>
      <c r="Y230" s="25"/>
      <c r="Z230" s="25"/>
      <c r="AA230" s="25"/>
      <c r="AB230" s="25"/>
      <c r="AC230" s="25"/>
      <c r="AD230" s="25"/>
      <c r="AE230" s="25"/>
      <c r="AF230" s="25"/>
      <c r="AG230" s="25"/>
      <c r="AH230" s="25"/>
      <c r="AI230" s="25"/>
      <c r="AJ230" s="25"/>
    </row>
    <row r="231" spans="10:36" x14ac:dyDescent="0.2">
      <c r="J231" s="25"/>
      <c r="K231" s="25"/>
      <c r="L231" s="25"/>
      <c r="M231" s="25"/>
      <c r="N231" s="25"/>
      <c r="O231" s="25"/>
      <c r="P231" s="25"/>
      <c r="Q231" s="25"/>
      <c r="R231" s="25"/>
      <c r="S231" s="25"/>
      <c r="T231" s="25"/>
      <c r="U231" s="25"/>
      <c r="V231" s="25"/>
      <c r="W231" s="25"/>
      <c r="X231" s="25"/>
      <c r="Y231" s="25"/>
      <c r="Z231" s="25"/>
      <c r="AA231" s="25"/>
      <c r="AB231" s="25"/>
      <c r="AC231" s="25"/>
      <c r="AD231" s="25"/>
      <c r="AE231" s="25"/>
      <c r="AF231" s="25"/>
      <c r="AG231" s="25"/>
      <c r="AH231" s="25"/>
      <c r="AI231" s="25"/>
      <c r="AJ231" s="25"/>
    </row>
    <row r="232" spans="10:36" x14ac:dyDescent="0.2">
      <c r="J232" s="25"/>
      <c r="K232" s="25"/>
      <c r="L232" s="25"/>
      <c r="M232" s="25"/>
      <c r="N232" s="25"/>
      <c r="O232" s="25"/>
      <c r="P232" s="25"/>
      <c r="Q232" s="25"/>
      <c r="R232" s="25"/>
      <c r="S232" s="25"/>
      <c r="T232" s="25"/>
      <c r="U232" s="25"/>
      <c r="V232" s="25"/>
      <c r="W232" s="25"/>
      <c r="X232" s="25"/>
      <c r="Y232" s="25"/>
      <c r="Z232" s="25"/>
      <c r="AA232" s="25"/>
      <c r="AB232" s="25"/>
      <c r="AC232" s="25"/>
      <c r="AD232" s="25"/>
      <c r="AE232" s="25"/>
      <c r="AF232" s="25"/>
      <c r="AG232" s="25"/>
      <c r="AH232" s="25"/>
      <c r="AI232" s="25"/>
      <c r="AJ232" s="25"/>
    </row>
    <row r="233" spans="10:36" x14ac:dyDescent="0.2">
      <c r="J233" s="25"/>
      <c r="K233" s="25"/>
      <c r="L233" s="25"/>
      <c r="M233" s="25"/>
      <c r="N233" s="25"/>
      <c r="O233" s="25"/>
      <c r="P233" s="25"/>
      <c r="Q233" s="25"/>
      <c r="R233" s="25"/>
      <c r="S233" s="25"/>
      <c r="T233" s="25"/>
      <c r="U233" s="25"/>
      <c r="V233" s="25"/>
      <c r="W233" s="25"/>
      <c r="X233" s="25"/>
      <c r="Y233" s="25"/>
      <c r="Z233" s="25"/>
      <c r="AA233" s="25"/>
      <c r="AB233" s="25"/>
      <c r="AC233" s="25"/>
      <c r="AD233" s="25"/>
      <c r="AE233" s="25"/>
      <c r="AF233" s="25"/>
      <c r="AG233" s="25"/>
      <c r="AH233" s="25"/>
      <c r="AI233" s="25"/>
      <c r="AJ233" s="25"/>
    </row>
    <row r="234" spans="10:36" x14ac:dyDescent="0.2">
      <c r="J234" s="25"/>
      <c r="K234" s="25"/>
      <c r="L234" s="25"/>
      <c r="M234" s="25"/>
      <c r="N234" s="25"/>
      <c r="O234" s="25"/>
      <c r="P234" s="25"/>
      <c r="Q234" s="25"/>
      <c r="R234" s="25"/>
      <c r="S234" s="25"/>
      <c r="T234" s="25"/>
      <c r="U234" s="25"/>
      <c r="V234" s="25"/>
      <c r="W234" s="25"/>
      <c r="X234" s="25"/>
      <c r="Y234" s="25"/>
      <c r="Z234" s="25"/>
      <c r="AA234" s="25"/>
      <c r="AB234" s="25"/>
      <c r="AC234" s="25"/>
      <c r="AD234" s="25"/>
      <c r="AE234" s="25"/>
      <c r="AF234" s="25"/>
      <c r="AG234" s="25"/>
      <c r="AH234" s="25"/>
      <c r="AI234" s="25"/>
      <c r="AJ234" s="25"/>
    </row>
    <row r="235" spans="10:36" x14ac:dyDescent="0.2">
      <c r="J235" s="25"/>
      <c r="K235" s="25"/>
      <c r="L235" s="25"/>
      <c r="M235" s="25"/>
      <c r="N235" s="25"/>
      <c r="O235" s="25"/>
      <c r="P235" s="25"/>
      <c r="Q235" s="25"/>
      <c r="R235" s="25"/>
      <c r="S235" s="25"/>
      <c r="T235" s="25"/>
      <c r="U235" s="25"/>
      <c r="V235" s="25"/>
      <c r="W235" s="25"/>
      <c r="X235" s="25"/>
      <c r="Y235" s="25"/>
      <c r="Z235" s="25"/>
      <c r="AA235" s="25"/>
      <c r="AB235" s="25"/>
      <c r="AC235" s="25"/>
      <c r="AD235" s="25"/>
      <c r="AE235" s="25"/>
      <c r="AF235" s="25"/>
      <c r="AG235" s="25"/>
      <c r="AH235" s="25"/>
      <c r="AI235" s="25"/>
      <c r="AJ235" s="25"/>
    </row>
    <row r="236" spans="10:36" x14ac:dyDescent="0.2">
      <c r="J236" s="25"/>
      <c r="K236" s="25"/>
      <c r="L236" s="25"/>
      <c r="M236" s="25"/>
      <c r="N236" s="25"/>
      <c r="O236" s="25"/>
      <c r="P236" s="25"/>
      <c r="Q236" s="25"/>
      <c r="R236" s="25"/>
      <c r="S236" s="25"/>
      <c r="T236" s="25"/>
      <c r="U236" s="25"/>
      <c r="V236" s="25"/>
      <c r="W236" s="25"/>
      <c r="X236" s="25"/>
      <c r="Y236" s="25"/>
      <c r="Z236" s="25"/>
      <c r="AA236" s="25"/>
      <c r="AB236" s="25"/>
      <c r="AC236" s="25"/>
      <c r="AD236" s="25"/>
      <c r="AE236" s="25"/>
      <c r="AF236" s="25"/>
      <c r="AG236" s="25"/>
      <c r="AH236" s="25"/>
      <c r="AI236" s="25"/>
      <c r="AJ236" s="25"/>
    </row>
    <row r="237" spans="10:36" x14ac:dyDescent="0.2">
      <c r="J237" s="25"/>
      <c r="K237" s="25"/>
      <c r="L237" s="25"/>
      <c r="M237" s="25"/>
      <c r="N237" s="25"/>
      <c r="O237" s="25"/>
      <c r="P237" s="25"/>
      <c r="Q237" s="25"/>
      <c r="R237" s="25"/>
      <c r="S237" s="25"/>
      <c r="T237" s="25"/>
      <c r="U237" s="25"/>
      <c r="V237" s="25"/>
      <c r="W237" s="25"/>
      <c r="X237" s="25"/>
      <c r="Y237" s="25"/>
      <c r="Z237" s="25"/>
      <c r="AA237" s="25"/>
      <c r="AB237" s="25"/>
      <c r="AC237" s="25"/>
      <c r="AD237" s="25"/>
      <c r="AE237" s="25"/>
      <c r="AF237" s="25"/>
      <c r="AG237" s="25"/>
      <c r="AH237" s="25"/>
      <c r="AI237" s="25"/>
      <c r="AJ237" s="25"/>
    </row>
    <row r="238" spans="10:36" x14ac:dyDescent="0.2">
      <c r="J238" s="25"/>
      <c r="K238" s="25"/>
      <c r="L238" s="25"/>
      <c r="M238" s="25"/>
      <c r="N238" s="25"/>
      <c r="O238" s="25"/>
      <c r="P238" s="25"/>
      <c r="Q238" s="25"/>
      <c r="R238" s="25"/>
      <c r="S238" s="25"/>
      <c r="T238" s="25"/>
      <c r="U238" s="25"/>
      <c r="V238" s="25"/>
      <c r="W238" s="25"/>
      <c r="X238" s="25"/>
      <c r="Y238" s="25"/>
      <c r="Z238" s="25"/>
      <c r="AA238" s="25"/>
      <c r="AB238" s="25"/>
      <c r="AC238" s="25"/>
      <c r="AD238" s="25"/>
      <c r="AE238" s="25"/>
      <c r="AF238" s="25"/>
      <c r="AG238" s="25"/>
      <c r="AH238" s="25"/>
      <c r="AI238" s="25"/>
      <c r="AJ238" s="25"/>
    </row>
    <row r="239" spans="10:36" x14ac:dyDescent="0.2">
      <c r="J239" s="25"/>
      <c r="K239" s="25"/>
      <c r="L239" s="25"/>
      <c r="M239" s="25"/>
      <c r="N239" s="25"/>
      <c r="O239" s="25"/>
      <c r="P239" s="25"/>
      <c r="Q239" s="25"/>
      <c r="R239" s="25"/>
      <c r="S239" s="25"/>
      <c r="T239" s="25"/>
      <c r="U239" s="25"/>
      <c r="V239" s="25"/>
      <c r="W239" s="25"/>
      <c r="X239" s="25"/>
      <c r="Y239" s="25"/>
      <c r="Z239" s="25"/>
      <c r="AA239" s="25"/>
      <c r="AB239" s="25"/>
      <c r="AC239" s="25"/>
      <c r="AD239" s="25"/>
      <c r="AE239" s="25"/>
      <c r="AF239" s="25"/>
      <c r="AG239" s="25"/>
      <c r="AH239" s="25"/>
      <c r="AI239" s="25"/>
      <c r="AJ239" s="25"/>
    </row>
    <row r="240" spans="10:36" x14ac:dyDescent="0.2">
      <c r="J240" s="25"/>
      <c r="K240" s="25"/>
      <c r="L240" s="25"/>
      <c r="M240" s="25"/>
      <c r="N240" s="25"/>
      <c r="O240" s="25"/>
      <c r="P240" s="25"/>
      <c r="Q240" s="25"/>
      <c r="R240" s="25"/>
      <c r="S240" s="25"/>
      <c r="T240" s="25"/>
      <c r="U240" s="25"/>
      <c r="V240" s="25"/>
      <c r="W240" s="25"/>
      <c r="X240" s="25"/>
      <c r="Y240" s="25"/>
      <c r="Z240" s="25"/>
      <c r="AA240" s="25"/>
      <c r="AB240" s="25"/>
      <c r="AC240" s="25"/>
      <c r="AD240" s="25"/>
      <c r="AE240" s="25"/>
      <c r="AF240" s="25"/>
      <c r="AG240" s="25"/>
      <c r="AH240" s="25"/>
      <c r="AI240" s="25"/>
      <c r="AJ240" s="25"/>
    </row>
    <row r="241" spans="10:36" x14ac:dyDescent="0.2">
      <c r="J241" s="25"/>
      <c r="K241" s="25"/>
      <c r="L241" s="25"/>
      <c r="M241" s="25"/>
      <c r="N241" s="25"/>
      <c r="O241" s="25"/>
      <c r="P241" s="25"/>
      <c r="Q241" s="25"/>
      <c r="R241" s="25"/>
      <c r="S241" s="25"/>
      <c r="T241" s="25"/>
      <c r="U241" s="25"/>
      <c r="V241" s="25"/>
      <c r="W241" s="25"/>
      <c r="X241" s="25"/>
      <c r="Y241" s="25"/>
      <c r="Z241" s="25"/>
      <c r="AA241" s="25"/>
      <c r="AB241" s="25"/>
      <c r="AC241" s="25"/>
      <c r="AD241" s="25"/>
      <c r="AE241" s="25"/>
      <c r="AF241" s="25"/>
      <c r="AG241" s="25"/>
      <c r="AH241" s="25"/>
      <c r="AI241" s="25"/>
      <c r="AJ241" s="25"/>
    </row>
    <row r="242" spans="10:36" x14ac:dyDescent="0.2">
      <c r="J242" s="25"/>
      <c r="K242" s="25"/>
      <c r="L242" s="25"/>
      <c r="M242" s="25"/>
      <c r="N242" s="25"/>
      <c r="O242" s="25"/>
      <c r="P242" s="25"/>
      <c r="Q242" s="25"/>
      <c r="R242" s="25"/>
      <c r="S242" s="25"/>
      <c r="T242" s="25"/>
      <c r="U242" s="25"/>
      <c r="V242" s="25"/>
      <c r="W242" s="25"/>
      <c r="X242" s="25"/>
      <c r="Y242" s="25"/>
      <c r="Z242" s="25"/>
      <c r="AA242" s="25"/>
      <c r="AB242" s="25"/>
      <c r="AC242" s="25"/>
      <c r="AD242" s="25"/>
      <c r="AE242" s="25"/>
      <c r="AF242" s="25"/>
      <c r="AG242" s="25"/>
      <c r="AH242" s="25"/>
      <c r="AI242" s="25"/>
      <c r="AJ242" s="25"/>
    </row>
    <row r="243" spans="10:36" x14ac:dyDescent="0.2">
      <c r="J243" s="25"/>
      <c r="K243" s="25"/>
      <c r="L243" s="25"/>
      <c r="M243" s="25"/>
      <c r="N243" s="25"/>
      <c r="O243" s="25"/>
      <c r="P243" s="25"/>
      <c r="Q243" s="25"/>
      <c r="R243" s="25"/>
      <c r="S243" s="25"/>
      <c r="T243" s="25"/>
      <c r="U243" s="25"/>
      <c r="V243" s="25"/>
      <c r="W243" s="25"/>
      <c r="X243" s="25"/>
      <c r="Y243" s="25"/>
      <c r="Z243" s="25"/>
      <c r="AA243" s="25"/>
      <c r="AB243" s="25"/>
      <c r="AC243" s="25"/>
      <c r="AD243" s="25"/>
      <c r="AE243" s="25"/>
      <c r="AF243" s="25"/>
      <c r="AG243" s="25"/>
      <c r="AH243" s="25"/>
      <c r="AI243" s="25"/>
      <c r="AJ243" s="25"/>
    </row>
    <row r="244" spans="10:36" x14ac:dyDescent="0.2">
      <c r="J244" s="25"/>
      <c r="K244" s="25"/>
      <c r="L244" s="25"/>
      <c r="M244" s="25"/>
      <c r="N244" s="25"/>
      <c r="O244" s="25"/>
      <c r="P244" s="25"/>
      <c r="Q244" s="25"/>
      <c r="R244" s="25"/>
      <c r="S244" s="25"/>
      <c r="T244" s="25"/>
      <c r="U244" s="25"/>
      <c r="V244" s="25"/>
      <c r="W244" s="25"/>
      <c r="X244" s="25"/>
      <c r="Y244" s="25"/>
      <c r="Z244" s="25"/>
      <c r="AA244" s="25"/>
      <c r="AB244" s="25"/>
      <c r="AC244" s="25"/>
      <c r="AD244" s="25"/>
      <c r="AE244" s="25"/>
      <c r="AF244" s="25"/>
      <c r="AG244" s="25"/>
      <c r="AH244" s="25"/>
      <c r="AI244" s="25"/>
      <c r="AJ244" s="25"/>
    </row>
    <row r="245" spans="10:36" x14ac:dyDescent="0.2">
      <c r="J245" s="25"/>
      <c r="K245" s="25"/>
      <c r="L245" s="25"/>
      <c r="M245" s="25"/>
      <c r="N245" s="25"/>
      <c r="O245" s="25"/>
      <c r="P245" s="25"/>
      <c r="Q245" s="25"/>
      <c r="R245" s="25"/>
      <c r="S245" s="25"/>
      <c r="T245" s="25"/>
      <c r="U245" s="25"/>
      <c r="V245" s="25"/>
      <c r="W245" s="25"/>
      <c r="X245" s="25"/>
      <c r="Y245" s="25"/>
      <c r="Z245" s="25"/>
      <c r="AA245" s="25"/>
      <c r="AB245" s="25"/>
      <c r="AC245" s="25"/>
      <c r="AD245" s="25"/>
      <c r="AE245" s="25"/>
      <c r="AF245" s="25"/>
      <c r="AG245" s="25"/>
      <c r="AH245" s="25"/>
      <c r="AI245" s="25"/>
      <c r="AJ245" s="25"/>
    </row>
    <row r="246" spans="10:36" x14ac:dyDescent="0.2">
      <c r="J246" s="25"/>
      <c r="K246" s="25"/>
      <c r="L246" s="25"/>
      <c r="M246" s="25"/>
      <c r="N246" s="25"/>
      <c r="O246" s="25"/>
      <c r="P246" s="25"/>
      <c r="Q246" s="25"/>
      <c r="R246" s="25"/>
      <c r="S246" s="25"/>
      <c r="T246" s="25"/>
      <c r="U246" s="25"/>
      <c r="V246" s="25"/>
      <c r="W246" s="25"/>
      <c r="X246" s="25"/>
      <c r="Y246" s="25"/>
      <c r="Z246" s="25"/>
      <c r="AA246" s="25"/>
      <c r="AB246" s="25"/>
      <c r="AC246" s="25"/>
      <c r="AD246" s="25"/>
      <c r="AE246" s="25"/>
      <c r="AF246" s="25"/>
      <c r="AG246" s="25"/>
      <c r="AH246" s="25"/>
      <c r="AI246" s="25"/>
      <c r="AJ246" s="25"/>
    </row>
    <row r="247" spans="10:36" x14ac:dyDescent="0.2">
      <c r="J247" s="25"/>
      <c r="K247" s="25"/>
      <c r="L247" s="25"/>
      <c r="M247" s="25"/>
      <c r="N247" s="25"/>
      <c r="O247" s="25"/>
      <c r="P247" s="25"/>
      <c r="Q247" s="25"/>
      <c r="R247" s="25"/>
      <c r="S247" s="25"/>
      <c r="T247" s="25"/>
      <c r="U247" s="25"/>
      <c r="V247" s="25"/>
      <c r="W247" s="25"/>
      <c r="X247" s="25"/>
      <c r="Y247" s="25"/>
      <c r="Z247" s="25"/>
      <c r="AA247" s="25"/>
      <c r="AB247" s="25"/>
      <c r="AC247" s="25"/>
      <c r="AD247" s="25"/>
      <c r="AE247" s="25"/>
      <c r="AF247" s="25"/>
      <c r="AG247" s="25"/>
      <c r="AH247" s="25"/>
      <c r="AI247" s="25"/>
      <c r="AJ247" s="25"/>
    </row>
    <row r="248" spans="10:36" x14ac:dyDescent="0.2">
      <c r="J248" s="25"/>
      <c r="K248" s="25"/>
      <c r="L248" s="25"/>
      <c r="M248" s="25"/>
      <c r="N248" s="25"/>
      <c r="O248" s="25"/>
      <c r="P248" s="25"/>
      <c r="Q248" s="25"/>
      <c r="R248" s="25"/>
      <c r="S248" s="25"/>
      <c r="T248" s="25"/>
      <c r="U248" s="25"/>
      <c r="V248" s="25"/>
      <c r="W248" s="25"/>
      <c r="X248" s="25"/>
      <c r="Y248" s="25"/>
      <c r="Z248" s="25"/>
      <c r="AA248" s="25"/>
      <c r="AB248" s="25"/>
      <c r="AC248" s="25"/>
      <c r="AD248" s="25"/>
      <c r="AE248" s="25"/>
      <c r="AF248" s="25"/>
      <c r="AG248" s="25"/>
      <c r="AH248" s="25"/>
      <c r="AI248" s="25"/>
      <c r="AJ248" s="25"/>
    </row>
    <row r="249" spans="10:36" x14ac:dyDescent="0.2">
      <c r="J249" s="25"/>
      <c r="K249" s="25"/>
      <c r="L249" s="25"/>
      <c r="M249" s="25"/>
      <c r="N249" s="25"/>
      <c r="O249" s="25"/>
      <c r="P249" s="25"/>
      <c r="Q249" s="25"/>
      <c r="R249" s="25"/>
      <c r="S249" s="25"/>
      <c r="T249" s="25"/>
      <c r="U249" s="25"/>
      <c r="V249" s="25"/>
      <c r="W249" s="25"/>
      <c r="X249" s="25"/>
      <c r="Y249" s="25"/>
      <c r="Z249" s="25"/>
      <c r="AA249" s="25"/>
      <c r="AB249" s="25"/>
      <c r="AC249" s="25"/>
      <c r="AD249" s="25"/>
      <c r="AE249" s="25"/>
      <c r="AF249" s="25"/>
      <c r="AG249" s="25"/>
      <c r="AH249" s="25"/>
      <c r="AI249" s="25"/>
      <c r="AJ249" s="25"/>
    </row>
    <row r="250" spans="10:36" x14ac:dyDescent="0.2">
      <c r="J250" s="25"/>
      <c r="K250" s="25"/>
      <c r="L250" s="25"/>
      <c r="M250" s="25"/>
      <c r="N250" s="25"/>
      <c r="O250" s="25"/>
      <c r="P250" s="25"/>
      <c r="Q250" s="25"/>
      <c r="R250" s="25"/>
      <c r="S250" s="25"/>
      <c r="T250" s="25"/>
      <c r="U250" s="25"/>
      <c r="V250" s="25"/>
      <c r="W250" s="25"/>
      <c r="X250" s="25"/>
      <c r="Y250" s="25"/>
      <c r="Z250" s="25"/>
      <c r="AA250" s="25"/>
      <c r="AB250" s="25"/>
      <c r="AC250" s="25"/>
      <c r="AD250" s="25"/>
      <c r="AE250" s="25"/>
      <c r="AF250" s="25"/>
      <c r="AG250" s="25"/>
      <c r="AH250" s="25"/>
      <c r="AI250" s="25"/>
      <c r="AJ250" s="25"/>
    </row>
    <row r="251" spans="10:36" x14ac:dyDescent="0.2">
      <c r="J251" s="25"/>
      <c r="K251" s="25"/>
      <c r="L251" s="25"/>
      <c r="M251" s="25"/>
      <c r="N251" s="25"/>
      <c r="O251" s="25"/>
      <c r="P251" s="25"/>
      <c r="Q251" s="25"/>
      <c r="R251" s="25"/>
      <c r="S251" s="25"/>
      <c r="T251" s="25"/>
      <c r="U251" s="25"/>
      <c r="V251" s="25"/>
      <c r="W251" s="25"/>
      <c r="X251" s="25"/>
      <c r="Y251" s="25"/>
      <c r="Z251" s="25"/>
      <c r="AA251" s="25"/>
      <c r="AB251" s="25"/>
      <c r="AC251" s="25"/>
      <c r="AD251" s="25"/>
      <c r="AE251" s="25"/>
      <c r="AF251" s="25"/>
      <c r="AG251" s="25"/>
      <c r="AH251" s="25"/>
      <c r="AI251" s="25"/>
      <c r="AJ251" s="25"/>
    </row>
    <row r="252" spans="10:36" x14ac:dyDescent="0.2">
      <c r="J252" s="25"/>
      <c r="K252" s="25"/>
      <c r="L252" s="25"/>
      <c r="M252" s="25"/>
      <c r="N252" s="25"/>
      <c r="O252" s="25"/>
      <c r="P252" s="25"/>
      <c r="Q252" s="25"/>
      <c r="R252" s="25"/>
      <c r="S252" s="25"/>
      <c r="T252" s="25"/>
      <c r="U252" s="25"/>
      <c r="V252" s="25"/>
      <c r="W252" s="25"/>
      <c r="X252" s="25"/>
      <c r="Y252" s="25"/>
      <c r="Z252" s="25"/>
      <c r="AA252" s="25"/>
      <c r="AB252" s="25"/>
      <c r="AC252" s="25"/>
      <c r="AD252" s="25"/>
      <c r="AE252" s="25"/>
      <c r="AF252" s="25"/>
      <c r="AG252" s="25"/>
      <c r="AH252" s="25"/>
      <c r="AI252" s="25"/>
      <c r="AJ252" s="25"/>
    </row>
    <row r="253" spans="10:36" x14ac:dyDescent="0.2">
      <c r="J253" s="25"/>
      <c r="K253" s="25"/>
      <c r="L253" s="25"/>
      <c r="M253" s="25"/>
      <c r="N253" s="25"/>
      <c r="O253" s="25"/>
      <c r="P253" s="25"/>
      <c r="Q253" s="25"/>
      <c r="R253" s="25"/>
      <c r="S253" s="25"/>
      <c r="T253" s="25"/>
      <c r="U253" s="25"/>
      <c r="V253" s="25"/>
      <c r="W253" s="25"/>
      <c r="X253" s="25"/>
      <c r="Y253" s="25"/>
      <c r="Z253" s="25"/>
      <c r="AA253" s="25"/>
      <c r="AB253" s="25"/>
      <c r="AC253" s="25"/>
      <c r="AD253" s="25"/>
      <c r="AE253" s="25"/>
      <c r="AF253" s="25"/>
      <c r="AG253" s="25"/>
      <c r="AH253" s="25"/>
      <c r="AI253" s="25"/>
      <c r="AJ253" s="25"/>
    </row>
    <row r="254" spans="10:36" x14ac:dyDescent="0.2">
      <c r="J254" s="25"/>
      <c r="K254" s="25"/>
      <c r="L254" s="25"/>
      <c r="M254" s="25"/>
      <c r="N254" s="25"/>
      <c r="O254" s="25"/>
      <c r="P254" s="25"/>
      <c r="Q254" s="25"/>
      <c r="R254" s="25"/>
      <c r="S254" s="25"/>
      <c r="T254" s="25"/>
      <c r="U254" s="25"/>
      <c r="V254" s="25"/>
      <c r="W254" s="25"/>
      <c r="X254" s="25"/>
      <c r="Y254" s="25"/>
      <c r="Z254" s="25"/>
      <c r="AA254" s="25"/>
      <c r="AB254" s="25"/>
      <c r="AC254" s="25"/>
      <c r="AD254" s="25"/>
      <c r="AE254" s="25"/>
      <c r="AF254" s="25"/>
      <c r="AG254" s="25"/>
      <c r="AH254" s="25"/>
      <c r="AI254" s="25"/>
      <c r="AJ254" s="25"/>
    </row>
    <row r="255" spans="10:36" x14ac:dyDescent="0.2">
      <c r="J255" s="25"/>
      <c r="K255" s="25"/>
      <c r="L255" s="25"/>
      <c r="M255" s="25"/>
      <c r="N255" s="25"/>
      <c r="O255" s="25"/>
      <c r="P255" s="25"/>
      <c r="Q255" s="25"/>
      <c r="R255" s="25"/>
      <c r="S255" s="25"/>
      <c r="T255" s="25"/>
      <c r="U255" s="25"/>
      <c r="V255" s="25"/>
      <c r="W255" s="25"/>
      <c r="X255" s="25"/>
      <c r="Y255" s="25"/>
      <c r="Z255" s="25"/>
      <c r="AA255" s="25"/>
      <c r="AB255" s="25"/>
      <c r="AC255" s="25"/>
      <c r="AD255" s="25"/>
      <c r="AE255" s="25"/>
      <c r="AF255" s="25"/>
      <c r="AG255" s="25"/>
      <c r="AH255" s="25"/>
      <c r="AI255" s="25"/>
      <c r="AJ255" s="25"/>
    </row>
    <row r="256" spans="10:36" x14ac:dyDescent="0.2">
      <c r="J256" s="25"/>
      <c r="K256" s="25"/>
      <c r="L256" s="25"/>
      <c r="M256" s="25"/>
      <c r="N256" s="25"/>
      <c r="O256" s="25"/>
      <c r="P256" s="25"/>
      <c r="Q256" s="25"/>
      <c r="R256" s="25"/>
      <c r="S256" s="25"/>
      <c r="T256" s="25"/>
      <c r="U256" s="25"/>
      <c r="V256" s="25"/>
      <c r="W256" s="25"/>
      <c r="X256" s="25"/>
      <c r="Y256" s="25"/>
      <c r="Z256" s="25"/>
      <c r="AA256" s="25"/>
      <c r="AB256" s="25"/>
      <c r="AC256" s="25"/>
      <c r="AD256" s="25"/>
      <c r="AE256" s="25"/>
      <c r="AF256" s="25"/>
      <c r="AG256" s="25"/>
      <c r="AH256" s="25"/>
      <c r="AI256" s="25"/>
      <c r="AJ256" s="25"/>
    </row>
    <row r="257" spans="10:36" x14ac:dyDescent="0.2">
      <c r="J257" s="25"/>
      <c r="K257" s="25"/>
      <c r="L257" s="25"/>
      <c r="M257" s="25"/>
      <c r="N257" s="25"/>
      <c r="O257" s="25"/>
      <c r="P257" s="25"/>
      <c r="Q257" s="25"/>
      <c r="R257" s="25"/>
      <c r="S257" s="25"/>
      <c r="T257" s="25"/>
      <c r="U257" s="25"/>
      <c r="V257" s="25"/>
      <c r="W257" s="25"/>
      <c r="X257" s="25"/>
      <c r="Y257" s="25"/>
      <c r="Z257" s="25"/>
      <c r="AA257" s="25"/>
      <c r="AB257" s="25"/>
      <c r="AC257" s="25"/>
      <c r="AD257" s="25"/>
      <c r="AE257" s="25"/>
      <c r="AF257" s="25"/>
      <c r="AG257" s="25"/>
      <c r="AH257" s="25"/>
      <c r="AI257" s="25"/>
      <c r="AJ257" s="25"/>
    </row>
    <row r="258" spans="10:36" x14ac:dyDescent="0.2">
      <c r="J258" s="25"/>
      <c r="K258" s="25"/>
      <c r="L258" s="25"/>
      <c r="M258" s="25"/>
      <c r="N258" s="25"/>
      <c r="O258" s="25"/>
      <c r="P258" s="25"/>
      <c r="Q258" s="25"/>
      <c r="R258" s="25"/>
      <c r="S258" s="25"/>
      <c r="T258" s="25"/>
      <c r="U258" s="25"/>
      <c r="V258" s="25"/>
      <c r="W258" s="25"/>
      <c r="X258" s="25"/>
      <c r="Y258" s="25"/>
      <c r="Z258" s="25"/>
      <c r="AA258" s="25"/>
      <c r="AB258" s="25"/>
      <c r="AC258" s="25"/>
      <c r="AD258" s="25"/>
      <c r="AE258" s="25"/>
      <c r="AF258" s="25"/>
      <c r="AG258" s="25"/>
      <c r="AH258" s="25"/>
      <c r="AI258" s="25"/>
      <c r="AJ258" s="25"/>
    </row>
    <row r="259" spans="10:36" x14ac:dyDescent="0.2">
      <c r="J259" s="25"/>
      <c r="K259" s="25"/>
      <c r="L259" s="25"/>
      <c r="M259" s="25"/>
      <c r="N259" s="25"/>
      <c r="O259" s="25"/>
      <c r="P259" s="25"/>
      <c r="Q259" s="25"/>
      <c r="R259" s="25"/>
      <c r="S259" s="25"/>
      <c r="T259" s="25"/>
      <c r="U259" s="25"/>
      <c r="V259" s="25"/>
      <c r="W259" s="25"/>
      <c r="X259" s="25"/>
      <c r="Y259" s="25"/>
      <c r="Z259" s="25"/>
      <c r="AA259" s="25"/>
      <c r="AB259" s="25"/>
      <c r="AC259" s="25"/>
      <c r="AD259" s="25"/>
      <c r="AE259" s="25"/>
      <c r="AF259" s="25"/>
      <c r="AG259" s="25"/>
      <c r="AH259" s="25"/>
      <c r="AI259" s="25"/>
      <c r="AJ259" s="25"/>
    </row>
    <row r="260" spans="10:36" x14ac:dyDescent="0.2">
      <c r="J260" s="25"/>
      <c r="K260" s="25"/>
      <c r="L260" s="25"/>
      <c r="M260" s="25"/>
      <c r="N260" s="25"/>
      <c r="O260" s="25"/>
      <c r="P260" s="25"/>
      <c r="Q260" s="25"/>
      <c r="R260" s="25"/>
      <c r="S260" s="25"/>
      <c r="T260" s="25"/>
      <c r="U260" s="25"/>
      <c r="V260" s="25"/>
      <c r="W260" s="25"/>
      <c r="X260" s="25"/>
      <c r="Y260" s="25"/>
      <c r="Z260" s="25"/>
      <c r="AA260" s="25"/>
      <c r="AB260" s="25"/>
      <c r="AC260" s="25"/>
      <c r="AD260" s="25"/>
      <c r="AE260" s="25"/>
      <c r="AF260" s="25"/>
      <c r="AG260" s="25"/>
      <c r="AH260" s="25"/>
      <c r="AI260" s="25"/>
      <c r="AJ260" s="25"/>
    </row>
    <row r="261" spans="10:36" x14ac:dyDescent="0.2">
      <c r="J261" s="25"/>
      <c r="K261" s="25"/>
      <c r="L261" s="25"/>
      <c r="M261" s="25"/>
      <c r="N261" s="25"/>
      <c r="O261" s="25"/>
      <c r="P261" s="25"/>
      <c r="Q261" s="25"/>
      <c r="R261" s="25"/>
      <c r="S261" s="25"/>
      <c r="T261" s="25"/>
      <c r="U261" s="25"/>
      <c r="V261" s="25"/>
      <c r="W261" s="25"/>
      <c r="X261" s="25"/>
      <c r="Y261" s="25"/>
      <c r="Z261" s="25"/>
      <c r="AA261" s="25"/>
      <c r="AB261" s="25"/>
      <c r="AC261" s="25"/>
      <c r="AD261" s="25"/>
      <c r="AE261" s="25"/>
      <c r="AF261" s="25"/>
      <c r="AG261" s="25"/>
      <c r="AH261" s="25"/>
      <c r="AI261" s="25"/>
      <c r="AJ261" s="25"/>
    </row>
    <row r="262" spans="10:36" x14ac:dyDescent="0.2">
      <c r="J262" s="25"/>
      <c r="K262" s="25"/>
      <c r="L262" s="25"/>
      <c r="M262" s="25"/>
      <c r="N262" s="25"/>
      <c r="O262" s="25"/>
      <c r="P262" s="25"/>
      <c r="Q262" s="25"/>
      <c r="R262" s="25"/>
      <c r="S262" s="25"/>
      <c r="T262" s="25"/>
      <c r="U262" s="25"/>
      <c r="V262" s="25"/>
      <c r="W262" s="25"/>
      <c r="X262" s="25"/>
      <c r="Y262" s="25"/>
      <c r="Z262" s="25"/>
      <c r="AA262" s="25"/>
      <c r="AB262" s="25"/>
      <c r="AC262" s="25"/>
      <c r="AD262" s="25"/>
      <c r="AE262" s="25"/>
      <c r="AF262" s="25"/>
      <c r="AG262" s="25"/>
      <c r="AH262" s="25"/>
      <c r="AI262" s="25"/>
      <c r="AJ262" s="25"/>
    </row>
    <row r="263" spans="10:36" x14ac:dyDescent="0.2">
      <c r="J263" s="25"/>
      <c r="K263" s="25"/>
      <c r="L263" s="25"/>
      <c r="M263" s="25"/>
      <c r="N263" s="25"/>
      <c r="O263" s="25"/>
      <c r="P263" s="25"/>
      <c r="Q263" s="25"/>
      <c r="R263" s="25"/>
      <c r="S263" s="25"/>
      <c r="T263" s="25"/>
      <c r="U263" s="25"/>
      <c r="V263" s="25"/>
      <c r="W263" s="25"/>
      <c r="X263" s="25"/>
      <c r="Y263" s="25"/>
      <c r="Z263" s="25"/>
      <c r="AA263" s="25"/>
      <c r="AB263" s="25"/>
      <c r="AC263" s="25"/>
      <c r="AD263" s="25"/>
      <c r="AE263" s="25"/>
      <c r="AF263" s="25"/>
      <c r="AG263" s="25"/>
      <c r="AH263" s="25"/>
      <c r="AI263" s="25"/>
      <c r="AJ263" s="25"/>
    </row>
    <row r="264" spans="10:36" x14ac:dyDescent="0.2">
      <c r="J264" s="25"/>
      <c r="K264" s="25"/>
      <c r="L264" s="25"/>
      <c r="M264" s="25"/>
      <c r="N264" s="25"/>
      <c r="O264" s="25"/>
      <c r="P264" s="25"/>
      <c r="Q264" s="25"/>
      <c r="R264" s="25"/>
      <c r="S264" s="25"/>
      <c r="T264" s="25"/>
      <c r="U264" s="25"/>
      <c r="V264" s="25"/>
      <c r="W264" s="25"/>
      <c r="X264" s="25"/>
      <c r="Y264" s="25"/>
      <c r="Z264" s="25"/>
      <c r="AA264" s="25"/>
      <c r="AB264" s="25"/>
      <c r="AC264" s="25"/>
      <c r="AD264" s="25"/>
      <c r="AE264" s="25"/>
      <c r="AF264" s="25"/>
      <c r="AG264" s="25"/>
      <c r="AH264" s="25"/>
      <c r="AI264" s="25"/>
      <c r="AJ264" s="25"/>
    </row>
    <row r="265" spans="10:36" x14ac:dyDescent="0.2">
      <c r="J265" s="25"/>
      <c r="K265" s="25"/>
      <c r="L265" s="25"/>
      <c r="M265" s="25"/>
      <c r="N265" s="25"/>
      <c r="O265" s="25"/>
      <c r="P265" s="25"/>
      <c r="Q265" s="25"/>
      <c r="R265" s="25"/>
      <c r="S265" s="25"/>
      <c r="T265" s="25"/>
      <c r="U265" s="25"/>
      <c r="V265" s="25"/>
      <c r="W265" s="25"/>
      <c r="X265" s="25"/>
      <c r="Y265" s="25"/>
      <c r="Z265" s="25"/>
      <c r="AA265" s="25"/>
      <c r="AB265" s="25"/>
      <c r="AC265" s="25"/>
      <c r="AD265" s="25"/>
      <c r="AE265" s="25"/>
      <c r="AF265" s="25"/>
      <c r="AG265" s="25"/>
      <c r="AH265" s="25"/>
      <c r="AI265" s="25"/>
      <c r="AJ265" s="25"/>
    </row>
    <row r="266" spans="10:36" x14ac:dyDescent="0.2">
      <c r="J266" s="25"/>
      <c r="K266" s="25"/>
      <c r="L266" s="25"/>
      <c r="M266" s="25"/>
      <c r="N266" s="25"/>
      <c r="O266" s="25"/>
      <c r="P266" s="25"/>
      <c r="Q266" s="25"/>
      <c r="R266" s="25"/>
      <c r="S266" s="25"/>
      <c r="T266" s="25"/>
      <c r="U266" s="25"/>
      <c r="V266" s="25"/>
      <c r="W266" s="25"/>
      <c r="X266" s="25"/>
      <c r="Y266" s="25"/>
      <c r="Z266" s="25"/>
      <c r="AA266" s="25"/>
      <c r="AB266" s="25"/>
      <c r="AC266" s="25"/>
      <c r="AD266" s="25"/>
      <c r="AE266" s="25"/>
      <c r="AF266" s="25"/>
      <c r="AG266" s="25"/>
      <c r="AH266" s="25"/>
      <c r="AI266" s="25"/>
      <c r="AJ266" s="25"/>
    </row>
    <row r="267" spans="10:36" x14ac:dyDescent="0.2">
      <c r="J267" s="25"/>
      <c r="K267" s="25"/>
      <c r="L267" s="25"/>
      <c r="M267" s="25"/>
      <c r="N267" s="25"/>
      <c r="O267" s="25"/>
      <c r="P267" s="25"/>
      <c r="Q267" s="25"/>
      <c r="R267" s="25"/>
      <c r="S267" s="25"/>
      <c r="T267" s="25"/>
      <c r="U267" s="25"/>
      <c r="V267" s="25"/>
      <c r="W267" s="25"/>
      <c r="X267" s="25"/>
      <c r="Y267" s="25"/>
      <c r="Z267" s="25"/>
      <c r="AA267" s="25"/>
      <c r="AB267" s="25"/>
      <c r="AC267" s="25"/>
      <c r="AD267" s="25"/>
      <c r="AE267" s="25"/>
      <c r="AF267" s="25"/>
      <c r="AG267" s="25"/>
      <c r="AH267" s="25"/>
      <c r="AI267" s="25"/>
      <c r="AJ267" s="25"/>
    </row>
    <row r="268" spans="10:36" x14ac:dyDescent="0.2">
      <c r="J268" s="25"/>
      <c r="K268" s="25"/>
      <c r="L268" s="25"/>
      <c r="M268" s="25"/>
      <c r="N268" s="25"/>
      <c r="O268" s="25"/>
      <c r="P268" s="25"/>
      <c r="Q268" s="25"/>
      <c r="R268" s="25"/>
      <c r="S268" s="25"/>
      <c r="T268" s="25"/>
      <c r="U268" s="25"/>
      <c r="V268" s="25"/>
      <c r="W268" s="25"/>
      <c r="X268" s="25"/>
      <c r="Y268" s="25"/>
      <c r="Z268" s="25"/>
      <c r="AA268" s="25"/>
      <c r="AB268" s="25"/>
      <c r="AC268" s="25"/>
      <c r="AD268" s="25"/>
      <c r="AE268" s="25"/>
      <c r="AF268" s="25"/>
      <c r="AG268" s="25"/>
      <c r="AH268" s="25"/>
      <c r="AI268" s="25"/>
      <c r="AJ268" s="25"/>
    </row>
    <row r="269" spans="10:36" x14ac:dyDescent="0.2">
      <c r="J269" s="25"/>
      <c r="K269" s="25"/>
      <c r="L269" s="25"/>
      <c r="M269" s="25"/>
      <c r="N269" s="25"/>
      <c r="O269" s="25"/>
      <c r="P269" s="25"/>
      <c r="Q269" s="25"/>
      <c r="R269" s="25"/>
      <c r="S269" s="25"/>
      <c r="T269" s="25"/>
      <c r="U269" s="25"/>
      <c r="V269" s="25"/>
      <c r="W269" s="25"/>
      <c r="X269" s="25"/>
      <c r="Y269" s="25"/>
      <c r="Z269" s="25"/>
      <c r="AA269" s="25"/>
      <c r="AB269" s="25"/>
      <c r="AC269" s="25"/>
      <c r="AD269" s="25"/>
      <c r="AE269" s="25"/>
      <c r="AF269" s="25"/>
      <c r="AG269" s="25"/>
      <c r="AH269" s="25"/>
      <c r="AI269" s="25"/>
      <c r="AJ269" s="25"/>
    </row>
    <row r="270" spans="10:36" x14ac:dyDescent="0.2">
      <c r="J270" s="25"/>
      <c r="K270" s="25"/>
      <c r="L270" s="25"/>
      <c r="M270" s="25"/>
      <c r="N270" s="25"/>
      <c r="O270" s="25"/>
      <c r="P270" s="25"/>
      <c r="Q270" s="25"/>
      <c r="R270" s="25"/>
      <c r="S270" s="25"/>
      <c r="T270" s="25"/>
      <c r="U270" s="25"/>
      <c r="V270" s="25"/>
      <c r="W270" s="25"/>
      <c r="X270" s="25"/>
      <c r="Y270" s="25"/>
      <c r="Z270" s="25"/>
      <c r="AA270" s="25"/>
      <c r="AB270" s="25"/>
      <c r="AC270" s="25"/>
      <c r="AD270" s="25"/>
      <c r="AE270" s="25"/>
      <c r="AF270" s="25"/>
      <c r="AG270" s="25"/>
      <c r="AH270" s="25"/>
      <c r="AI270" s="25"/>
      <c r="AJ270" s="25"/>
    </row>
    <row r="271" spans="10:36" x14ac:dyDescent="0.2">
      <c r="J271" s="25"/>
      <c r="K271" s="25"/>
      <c r="L271" s="25"/>
      <c r="M271" s="25"/>
      <c r="N271" s="25"/>
      <c r="O271" s="25"/>
      <c r="P271" s="25"/>
      <c r="Q271" s="25"/>
      <c r="R271" s="25"/>
      <c r="S271" s="25"/>
      <c r="T271" s="25"/>
      <c r="U271" s="25"/>
      <c r="V271" s="25"/>
      <c r="W271" s="25"/>
      <c r="X271" s="25"/>
      <c r="Y271" s="25"/>
      <c r="Z271" s="25"/>
      <c r="AA271" s="25"/>
      <c r="AB271" s="25"/>
      <c r="AC271" s="25"/>
      <c r="AD271" s="25"/>
      <c r="AE271" s="25"/>
      <c r="AF271" s="25"/>
      <c r="AG271" s="25"/>
      <c r="AH271" s="25"/>
      <c r="AI271" s="25"/>
      <c r="AJ271" s="25"/>
    </row>
    <row r="272" spans="10:36" x14ac:dyDescent="0.2">
      <c r="J272" s="25"/>
      <c r="K272" s="25"/>
      <c r="L272" s="25"/>
      <c r="M272" s="25"/>
      <c r="N272" s="25"/>
      <c r="O272" s="25"/>
      <c r="P272" s="25"/>
      <c r="Q272" s="25"/>
      <c r="R272" s="25"/>
      <c r="S272" s="25"/>
      <c r="T272" s="25"/>
      <c r="U272" s="25"/>
      <c r="V272" s="25"/>
      <c r="W272" s="25"/>
      <c r="X272" s="25"/>
      <c r="Y272" s="25"/>
      <c r="Z272" s="25"/>
      <c r="AA272" s="25"/>
      <c r="AB272" s="25"/>
      <c r="AC272" s="25"/>
      <c r="AD272" s="25"/>
      <c r="AE272" s="25"/>
      <c r="AF272" s="25"/>
      <c r="AG272" s="25"/>
      <c r="AH272" s="25"/>
      <c r="AI272" s="25"/>
      <c r="AJ272" s="25"/>
    </row>
    <row r="273" spans="10:36" x14ac:dyDescent="0.2">
      <c r="J273" s="25"/>
      <c r="K273" s="25"/>
      <c r="L273" s="25"/>
      <c r="M273" s="25"/>
      <c r="N273" s="25"/>
      <c r="O273" s="25"/>
      <c r="P273" s="25"/>
      <c r="Q273" s="25"/>
      <c r="R273" s="25"/>
      <c r="S273" s="25"/>
      <c r="T273" s="25"/>
      <c r="U273" s="25"/>
      <c r="V273" s="25"/>
      <c r="W273" s="25"/>
      <c r="X273" s="25"/>
      <c r="Y273" s="25"/>
      <c r="Z273" s="25"/>
      <c r="AA273" s="25"/>
      <c r="AB273" s="25"/>
      <c r="AC273" s="25"/>
      <c r="AD273" s="25"/>
      <c r="AE273" s="25"/>
      <c r="AF273" s="25"/>
      <c r="AG273" s="25"/>
      <c r="AH273" s="25"/>
      <c r="AI273" s="25"/>
      <c r="AJ273" s="25"/>
    </row>
    <row r="274" spans="10:36" x14ac:dyDescent="0.2">
      <c r="J274" s="25"/>
      <c r="K274" s="25"/>
      <c r="L274" s="25"/>
      <c r="M274" s="25"/>
      <c r="N274" s="25"/>
      <c r="O274" s="25"/>
      <c r="P274" s="25"/>
      <c r="Q274" s="25"/>
      <c r="R274" s="25"/>
      <c r="S274" s="25"/>
      <c r="T274" s="25"/>
      <c r="U274" s="25"/>
      <c r="V274" s="25"/>
      <c r="W274" s="25"/>
      <c r="X274" s="25"/>
      <c r="Y274" s="25"/>
      <c r="Z274" s="25"/>
      <c r="AA274" s="25"/>
      <c r="AB274" s="25"/>
      <c r="AC274" s="25"/>
      <c r="AD274" s="25"/>
      <c r="AE274" s="25"/>
      <c r="AF274" s="25"/>
      <c r="AG274" s="25"/>
      <c r="AH274" s="25"/>
      <c r="AI274" s="25"/>
      <c r="AJ274" s="25"/>
    </row>
    <row r="275" spans="10:36" x14ac:dyDescent="0.2">
      <c r="J275" s="25"/>
      <c r="K275" s="25"/>
      <c r="L275" s="25"/>
      <c r="M275" s="25"/>
      <c r="N275" s="25"/>
      <c r="O275" s="25"/>
      <c r="P275" s="25"/>
      <c r="Q275" s="25"/>
      <c r="R275" s="25"/>
      <c r="S275" s="25"/>
      <c r="T275" s="25"/>
      <c r="U275" s="25"/>
      <c r="V275" s="25"/>
      <c r="W275" s="25"/>
      <c r="X275" s="25"/>
      <c r="Y275" s="25"/>
      <c r="Z275" s="25"/>
      <c r="AA275" s="25"/>
      <c r="AB275" s="25"/>
      <c r="AC275" s="25"/>
      <c r="AD275" s="25"/>
      <c r="AE275" s="25"/>
      <c r="AF275" s="25"/>
      <c r="AG275" s="25"/>
      <c r="AH275" s="25"/>
      <c r="AI275" s="25"/>
      <c r="AJ275" s="25"/>
    </row>
    <row r="276" spans="10:36" x14ac:dyDescent="0.2">
      <c r="J276" s="25"/>
      <c r="K276" s="25"/>
      <c r="L276" s="25"/>
      <c r="M276" s="25"/>
      <c r="N276" s="25"/>
      <c r="O276" s="25"/>
      <c r="P276" s="25"/>
      <c r="Q276" s="25"/>
      <c r="R276" s="25"/>
      <c r="S276" s="25"/>
      <c r="T276" s="25"/>
      <c r="U276" s="25"/>
      <c r="V276" s="25"/>
      <c r="W276" s="25"/>
      <c r="X276" s="25"/>
      <c r="Y276" s="25"/>
      <c r="Z276" s="25"/>
      <c r="AA276" s="25"/>
      <c r="AB276" s="25"/>
      <c r="AC276" s="25"/>
      <c r="AD276" s="25"/>
      <c r="AE276" s="25"/>
      <c r="AF276" s="25"/>
      <c r="AG276" s="25"/>
      <c r="AH276" s="25"/>
      <c r="AI276" s="25"/>
      <c r="AJ276" s="25"/>
    </row>
    <row r="277" spans="10:36" x14ac:dyDescent="0.2">
      <c r="J277" s="25"/>
      <c r="K277" s="25"/>
      <c r="L277" s="25"/>
      <c r="M277" s="25"/>
      <c r="N277" s="25"/>
      <c r="O277" s="25"/>
      <c r="P277" s="25"/>
      <c r="Q277" s="25"/>
      <c r="R277" s="25"/>
      <c r="S277" s="25"/>
      <c r="T277" s="25"/>
      <c r="U277" s="25"/>
      <c r="V277" s="25"/>
      <c r="W277" s="25"/>
      <c r="X277" s="25"/>
      <c r="Y277" s="25"/>
      <c r="Z277" s="25"/>
      <c r="AA277" s="25"/>
      <c r="AB277" s="25"/>
      <c r="AC277" s="25"/>
      <c r="AD277" s="25"/>
      <c r="AE277" s="25"/>
      <c r="AF277" s="25"/>
      <c r="AG277" s="25"/>
      <c r="AH277" s="25"/>
      <c r="AI277" s="25"/>
      <c r="AJ277" s="25"/>
    </row>
    <row r="278" spans="10:36" x14ac:dyDescent="0.2">
      <c r="J278" s="25"/>
      <c r="K278" s="25"/>
      <c r="L278" s="25"/>
      <c r="M278" s="25"/>
      <c r="N278" s="25"/>
      <c r="O278" s="25"/>
      <c r="P278" s="25"/>
      <c r="Q278" s="25"/>
      <c r="R278" s="25"/>
      <c r="S278" s="25"/>
      <c r="T278" s="25"/>
      <c r="U278" s="25"/>
      <c r="V278" s="25"/>
      <c r="W278" s="25"/>
      <c r="X278" s="25"/>
      <c r="Y278" s="25"/>
      <c r="Z278" s="25"/>
      <c r="AA278" s="25"/>
      <c r="AB278" s="25"/>
      <c r="AC278" s="25"/>
      <c r="AD278" s="25"/>
      <c r="AE278" s="25"/>
      <c r="AF278" s="25"/>
      <c r="AG278" s="25"/>
      <c r="AH278" s="25"/>
      <c r="AI278" s="25"/>
      <c r="AJ278" s="25"/>
    </row>
    <row r="279" spans="10:36" x14ac:dyDescent="0.2">
      <c r="J279" s="25"/>
      <c r="K279" s="25"/>
      <c r="L279" s="25"/>
      <c r="M279" s="25"/>
      <c r="N279" s="25"/>
      <c r="O279" s="25"/>
      <c r="P279" s="25"/>
      <c r="Q279" s="25"/>
      <c r="R279" s="25"/>
      <c r="S279" s="25"/>
      <c r="T279" s="25"/>
      <c r="U279" s="25"/>
      <c r="V279" s="25"/>
      <c r="W279" s="25"/>
      <c r="X279" s="25"/>
      <c r="Y279" s="25"/>
      <c r="Z279" s="25"/>
      <c r="AA279" s="25"/>
      <c r="AB279" s="25"/>
      <c r="AC279" s="25"/>
      <c r="AD279" s="25"/>
      <c r="AE279" s="25"/>
      <c r="AF279" s="25"/>
      <c r="AG279" s="25"/>
      <c r="AH279" s="25"/>
      <c r="AI279" s="25"/>
      <c r="AJ279" s="25"/>
    </row>
    <row r="280" spans="10:36" x14ac:dyDescent="0.2">
      <c r="J280" s="25"/>
      <c r="K280" s="25"/>
      <c r="L280" s="25"/>
      <c r="M280" s="25"/>
      <c r="N280" s="25"/>
      <c r="O280" s="25"/>
      <c r="P280" s="25"/>
      <c r="Q280" s="25"/>
      <c r="R280" s="25"/>
      <c r="S280" s="25"/>
      <c r="T280" s="25"/>
      <c r="U280" s="25"/>
      <c r="V280" s="25"/>
      <c r="W280" s="25"/>
      <c r="X280" s="25"/>
      <c r="Y280" s="25"/>
      <c r="Z280" s="25"/>
      <c r="AA280" s="25"/>
      <c r="AB280" s="25"/>
      <c r="AC280" s="25"/>
      <c r="AD280" s="25"/>
      <c r="AE280" s="25"/>
      <c r="AF280" s="25"/>
      <c r="AG280" s="25"/>
      <c r="AH280" s="25"/>
      <c r="AI280" s="25"/>
      <c r="AJ280" s="25"/>
    </row>
  </sheetData>
  <sheetProtection selectLockedCells="1" selectUnlockedCells="1"/>
  <mergeCells count="126">
    <mergeCell ref="A92:C92"/>
    <mergeCell ref="A11:I11"/>
    <mergeCell ref="P11:AB11"/>
    <mergeCell ref="P13:AB13"/>
    <mergeCell ref="A14:C14"/>
    <mergeCell ref="D14:I14"/>
    <mergeCell ref="A17:C17"/>
    <mergeCell ref="D17:I17"/>
    <mergeCell ref="P17:AB17"/>
    <mergeCell ref="A18:C18"/>
    <mergeCell ref="D18:I18"/>
    <mergeCell ref="P18:AB18"/>
    <mergeCell ref="A15:C15"/>
    <mergeCell ref="D15:I15"/>
    <mergeCell ref="P15:AB15"/>
    <mergeCell ref="A16:C16"/>
    <mergeCell ref="D16:I16"/>
    <mergeCell ref="P16:AB16"/>
    <mergeCell ref="A22:C22"/>
    <mergeCell ref="D22:I22"/>
    <mergeCell ref="P22:AB22"/>
    <mergeCell ref="A23:C23"/>
    <mergeCell ref="D23:I23"/>
    <mergeCell ref="B38:F38"/>
    <mergeCell ref="D25:I25"/>
    <mergeCell ref="D26:I26"/>
    <mergeCell ref="A27:C27"/>
    <mergeCell ref="D27:I27"/>
    <mergeCell ref="A19:C19"/>
    <mergeCell ref="D19:I19"/>
    <mergeCell ref="P19:AB19"/>
    <mergeCell ref="A20:C20"/>
    <mergeCell ref="D20:I20"/>
    <mergeCell ref="A21:C21"/>
    <mergeCell ref="D21:I21"/>
    <mergeCell ref="P21:AB21"/>
    <mergeCell ref="P23:AB23"/>
    <mergeCell ref="D28:I28"/>
    <mergeCell ref="P12:AB12"/>
    <mergeCell ref="P35:AB35"/>
    <mergeCell ref="A36:G36"/>
    <mergeCell ref="P36:AB36"/>
    <mergeCell ref="B37:F37"/>
    <mergeCell ref="P37:AB37"/>
    <mergeCell ref="A31:C31"/>
    <mergeCell ref="D31:I31"/>
    <mergeCell ref="P31:AB31"/>
    <mergeCell ref="A32:C32"/>
    <mergeCell ref="P32:AB32"/>
    <mergeCell ref="P33:AB33"/>
    <mergeCell ref="A29:C29"/>
    <mergeCell ref="G29:I29"/>
    <mergeCell ref="P29:AB29"/>
    <mergeCell ref="A30:C30"/>
    <mergeCell ref="D30:I30"/>
    <mergeCell ref="P30:AB30"/>
    <mergeCell ref="A24:C26"/>
    <mergeCell ref="D24:I24"/>
    <mergeCell ref="P24:AB24"/>
    <mergeCell ref="B47:F47"/>
    <mergeCell ref="B48:G48"/>
    <mergeCell ref="B50:F50"/>
    <mergeCell ref="B51:F51"/>
    <mergeCell ref="P50:AB50"/>
    <mergeCell ref="P60:AB60"/>
    <mergeCell ref="D62:E62"/>
    <mergeCell ref="P61:AB61"/>
    <mergeCell ref="B53:G53"/>
    <mergeCell ref="P53:AB53"/>
    <mergeCell ref="P62:AB62"/>
    <mergeCell ref="P57:AB57"/>
    <mergeCell ref="P58:AB58"/>
    <mergeCell ref="D60:E60"/>
    <mergeCell ref="P59:AB59"/>
    <mergeCell ref="A61:G61"/>
    <mergeCell ref="A59:G59"/>
    <mergeCell ref="B54:F54"/>
    <mergeCell ref="P54:AB54"/>
    <mergeCell ref="B55:F55"/>
    <mergeCell ref="P55:AB55"/>
    <mergeCell ref="B52:F52"/>
    <mergeCell ref="P52:AB52"/>
    <mergeCell ref="D64:E64"/>
    <mergeCell ref="P64:AB64"/>
    <mergeCell ref="D65:E65"/>
    <mergeCell ref="P63:AB63"/>
    <mergeCell ref="D71:E71"/>
    <mergeCell ref="P67:AB67"/>
    <mergeCell ref="D66:E66"/>
    <mergeCell ref="D68:E68"/>
    <mergeCell ref="D78:E78"/>
    <mergeCell ref="A67:G67"/>
    <mergeCell ref="A72:G72"/>
    <mergeCell ref="D76:E76"/>
    <mergeCell ref="D77:E77"/>
    <mergeCell ref="P77:AB77"/>
    <mergeCell ref="D73:E73"/>
    <mergeCell ref="P73:AB73"/>
    <mergeCell ref="D63:E63"/>
    <mergeCell ref="D69:E69"/>
    <mergeCell ref="P93:AB93"/>
    <mergeCell ref="D74:E74"/>
    <mergeCell ref="D75:E75"/>
    <mergeCell ref="P95:AB95"/>
    <mergeCell ref="P90:AB90"/>
    <mergeCell ref="P92:AB92"/>
    <mergeCell ref="D81:E81"/>
    <mergeCell ref="P82:AB82"/>
    <mergeCell ref="P83:AB83"/>
    <mergeCell ref="P84:AB84"/>
    <mergeCell ref="P72:AB72"/>
    <mergeCell ref="D70:E70"/>
    <mergeCell ref="P70:AB70"/>
    <mergeCell ref="P81:AB81"/>
    <mergeCell ref="D79:E79"/>
    <mergeCell ref="P80:AB80"/>
    <mergeCell ref="D80:E80"/>
    <mergeCell ref="B39:F39"/>
    <mergeCell ref="B40:F40"/>
    <mergeCell ref="B41:F41"/>
    <mergeCell ref="B42:F42"/>
    <mergeCell ref="P42:AB42"/>
    <mergeCell ref="B43:F43"/>
    <mergeCell ref="B44:F44"/>
    <mergeCell ref="B45:F45"/>
    <mergeCell ref="B46:F46"/>
  </mergeCells>
  <phoneticPr fontId="5" type="noConversion"/>
  <conditionalFormatting sqref="G81">
    <cfRule type="cellIs" dxfId="4" priority="2" operator="greaterThan">
      <formula>1</formula>
    </cfRule>
  </conditionalFormatting>
  <conditionalFormatting sqref="G84">
    <cfRule type="cellIs" dxfId="3" priority="1" operator="greaterThan">
      <formula>0.12</formula>
    </cfRule>
    <cfRule type="cellIs" dxfId="2" priority="3" operator="greaterThan">
      <formula>1</formula>
    </cfRule>
    <cfRule type="cellIs" dxfId="1" priority="4" operator="greaterThan">
      <formula>1.0147</formula>
    </cfRule>
    <cfRule type="cellIs" dxfId="0" priority="5" operator="greaterThan">
      <formula>1</formula>
    </cfRule>
  </conditionalFormatting>
  <dataValidations count="9">
    <dataValidation type="list" allowBlank="1" showInputMessage="1" showErrorMessage="1" prompt="Izbrati s seznama. Do seznama dostopate s klikom drsnika na desni strani." sqref="K16:N16" xr:uid="{4400CA15-A904-46CD-B617-0DCDC76AD9C3}">
      <formula1>Vsebinska_opredelitev</formula1>
    </dataValidation>
    <dataValidation type="list" allowBlank="1" showInputMessage="1" showErrorMessage="1" prompt="Izbrati s seznama. Do seznama dostopate s klikom drsnika na desni strani." sqref="D19:N19" xr:uid="{06F3FE36-8228-4DAD-A15B-A8AD3A2FE0E2}">
      <formula1>Izvajalec</formula1>
    </dataValidation>
    <dataValidation type="list" allowBlank="1" showInputMessage="1" showErrorMessage="1" prompt="Izbrati s seznama. Do seznama dostopate s klikom drsnika na desni strani." sqref="D17:N17" xr:uid="{33DCF248-8E5E-415D-97B8-654461974D69}">
      <formula1>Vrsta_pomoci</formula1>
    </dataValidation>
    <dataValidation type="list" allowBlank="1" showInputMessage="1" showErrorMessage="1" prompt="Izbrati s seznama. Do seznama dostopate s klikom drsnika na desni strani." sqref="D14:N14" xr:uid="{9C0425CF-FC3D-489C-B3DA-E47FEC8478E8}">
      <formula1>Partnerska_drzava</formula1>
    </dataValidation>
    <dataValidation allowBlank="1" showErrorMessage="1" prompt="Izbrati s seznama. Do seznama dostopate s klikom drsnika na desni strani." sqref="D28:N28" xr:uid="{C71268B0-FAFB-4B6F-A978-D83F41C86E49}"/>
    <dataValidation type="textLength" operator="lessThan" allowBlank="1" showInputMessage="1" showErrorMessage="1" error="Opis presega 150 znakov s presledki." prompt="Naslov naj ne presega 150 znakov s presledki in naj ne vsebuje kratic, okrajšav, kod ali številk projekta, ki širši publiki niso znane." sqref="D15:N15" xr:uid="{C78CFE1D-5922-4465-8F13-51E531865F3D}">
      <formula1>150</formula1>
    </dataValidation>
    <dataValidation allowBlank="1" sqref="D18:N18 D27:N27" xr:uid="{65FB7E5E-1EAD-4D86-BD4C-E280DB51709F}"/>
    <dataValidation type="list" allowBlank="1" showInputMessage="1" showErrorMessage="1" error="Izbrati s seznama. Do seznama dostopate s klikom drsnika na desni strani." prompt="Izbrati s seznama. Do seznama dostopate s klikom drsnika na desni strani." sqref="D20:N23" xr:uid="{67F43A6F-AEE8-431B-8052-E554AB5EC22D}">
      <formula1>Mark</formula1>
    </dataValidation>
    <dataValidation showInputMessage="1" sqref="B39:B46 C44:E44 C39:E40" xr:uid="{7A6E0055-17AB-4DD4-9022-FF62011EF644}"/>
  </dataValidations>
  <pageMargins left="0.23622047244094491" right="0.23622047244094491" top="0.15748031496062992" bottom="0.15748031496062992" header="0.11811023622047245" footer="0.11811023622047245"/>
  <pageSetup paperSize="8" scale="60" fitToHeight="0" orientation="landscape" r:id="rId1"/>
  <headerFooter differentFirst="1" scaleWithDoc="0" alignWithMargins="0">
    <oddFooter>&amp;R&amp;P</oddFooter>
    <firstHeader xml:space="preserve">&amp;C
</firstHead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prompt="Izbrati s seznama. Do seznama dostopate s klikom drsnika na desni strani." xr:uid="{B1800717-58E3-4C58-B039-76911B8584CC}">
          <x14:formula1>
            <xm:f>Data!$I$2:$I$316</xm:f>
          </x14:formula1>
          <xm:sqref>D16:J16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431"/>
  <sheetViews>
    <sheetView workbookViewId="0"/>
  </sheetViews>
  <sheetFormatPr defaultRowHeight="12.75" x14ac:dyDescent="0.2"/>
  <cols>
    <col min="1" max="1" width="16.5703125" customWidth="1"/>
    <col min="2" max="2" width="17.42578125" customWidth="1"/>
    <col min="3" max="3" width="59.140625" customWidth="1"/>
    <col min="4" max="4" width="25.28515625" customWidth="1"/>
    <col min="5" max="5" width="19.7109375" customWidth="1"/>
    <col min="6" max="6" width="29.5703125" customWidth="1"/>
    <col min="7" max="7" width="77.7109375" customWidth="1"/>
    <col min="8" max="8" width="34" customWidth="1"/>
    <col min="9" max="9" width="58.7109375" customWidth="1"/>
    <col min="10" max="10" width="45" customWidth="1"/>
  </cols>
  <sheetData>
    <row r="1" spans="1:17" x14ac:dyDescent="0.2">
      <c r="A1" s="7"/>
      <c r="B1" s="7" t="s">
        <v>4</v>
      </c>
      <c r="C1" s="7" t="s">
        <v>5</v>
      </c>
      <c r="D1" s="1" t="s">
        <v>45</v>
      </c>
      <c r="E1" s="1" t="s">
        <v>6</v>
      </c>
      <c r="F1" s="1"/>
      <c r="G1" s="1" t="s">
        <v>9</v>
      </c>
      <c r="H1" s="1" t="s">
        <v>101</v>
      </c>
      <c r="I1" s="1" t="s">
        <v>102</v>
      </c>
      <c r="J1" s="1" t="s">
        <v>103</v>
      </c>
      <c r="K1" s="1" t="s">
        <v>52</v>
      </c>
      <c r="M1" s="1"/>
      <c r="O1" s="1"/>
      <c r="Q1" s="1"/>
    </row>
    <row r="2" spans="1:17" ht="15" x14ac:dyDescent="0.2">
      <c r="A2" s="8"/>
      <c r="B2" s="9" t="s">
        <v>1</v>
      </c>
      <c r="C2" s="9" t="s">
        <v>46</v>
      </c>
      <c r="D2" t="s">
        <v>42</v>
      </c>
      <c r="E2" t="s">
        <v>10</v>
      </c>
      <c r="G2" s="22" t="s">
        <v>896</v>
      </c>
      <c r="H2" s="10" t="s">
        <v>107</v>
      </c>
      <c r="I2" s="4" t="s">
        <v>267</v>
      </c>
      <c r="J2" t="s">
        <v>472</v>
      </c>
      <c r="K2" s="2" t="s">
        <v>53</v>
      </c>
      <c r="M2" s="2"/>
      <c r="Q2" s="2"/>
    </row>
    <row r="3" spans="1:17" ht="15" x14ac:dyDescent="0.2">
      <c r="A3" s="8"/>
      <c r="B3" s="9" t="s">
        <v>2</v>
      </c>
      <c r="C3" s="9" t="s">
        <v>47</v>
      </c>
      <c r="D3" t="s">
        <v>43</v>
      </c>
      <c r="E3" s="2" t="s">
        <v>7</v>
      </c>
      <c r="G3" s="22" t="s">
        <v>490</v>
      </c>
      <c r="H3" s="10" t="s">
        <v>108</v>
      </c>
      <c r="I3" s="4" t="s">
        <v>268</v>
      </c>
      <c r="J3" t="s">
        <v>473</v>
      </c>
      <c r="K3" s="2" t="s">
        <v>54</v>
      </c>
      <c r="M3" s="2"/>
      <c r="Q3" s="2"/>
    </row>
    <row r="4" spans="1:17" ht="15" x14ac:dyDescent="0.2">
      <c r="A4" s="8"/>
      <c r="B4" s="9" t="s">
        <v>3</v>
      </c>
      <c r="C4" s="9" t="s">
        <v>96</v>
      </c>
      <c r="D4" t="s">
        <v>44</v>
      </c>
      <c r="E4" s="2"/>
      <c r="G4" s="22" t="s">
        <v>491</v>
      </c>
      <c r="H4" s="10" t="s">
        <v>109</v>
      </c>
      <c r="I4" s="4" t="s">
        <v>269</v>
      </c>
      <c r="J4" t="s">
        <v>474</v>
      </c>
      <c r="K4" s="2" t="s">
        <v>55</v>
      </c>
      <c r="M4" s="2"/>
      <c r="Q4" s="2"/>
    </row>
    <row r="5" spans="1:17" ht="15" x14ac:dyDescent="0.2">
      <c r="A5" s="8"/>
      <c r="B5" s="9" t="s">
        <v>35</v>
      </c>
      <c r="C5" s="9" t="s">
        <v>48</v>
      </c>
      <c r="G5" s="22" t="s">
        <v>492</v>
      </c>
      <c r="H5" s="10" t="s">
        <v>110</v>
      </c>
      <c r="I5" s="4" t="s">
        <v>270</v>
      </c>
      <c r="J5" t="s">
        <v>475</v>
      </c>
      <c r="M5" s="2"/>
      <c r="Q5" s="2"/>
    </row>
    <row r="6" spans="1:17" ht="15" x14ac:dyDescent="0.2">
      <c r="A6" s="9"/>
      <c r="B6" s="9" t="s">
        <v>36</v>
      </c>
      <c r="C6" s="9" t="s">
        <v>86</v>
      </c>
      <c r="G6" s="22" t="s">
        <v>493</v>
      </c>
      <c r="H6" s="10" t="s">
        <v>111</v>
      </c>
      <c r="I6" s="4" t="s">
        <v>271</v>
      </c>
      <c r="J6" t="s">
        <v>476</v>
      </c>
    </row>
    <row r="7" spans="1:17" ht="15" x14ac:dyDescent="0.2">
      <c r="A7" s="9"/>
      <c r="B7" s="9" t="s">
        <v>37</v>
      </c>
      <c r="C7" s="9" t="s">
        <v>87</v>
      </c>
      <c r="G7" s="22" t="s">
        <v>494</v>
      </c>
      <c r="H7" s="10" t="s">
        <v>112</v>
      </c>
      <c r="I7" s="4" t="s">
        <v>976</v>
      </c>
      <c r="J7" t="s">
        <v>477</v>
      </c>
    </row>
    <row r="8" spans="1:17" ht="15" x14ac:dyDescent="0.2">
      <c r="A8" s="9"/>
      <c r="B8" s="9" t="s">
        <v>38</v>
      </c>
      <c r="C8" s="9" t="s">
        <v>88</v>
      </c>
      <c r="G8" s="22" t="s">
        <v>495</v>
      </c>
      <c r="H8" s="10" t="s">
        <v>113</v>
      </c>
      <c r="I8" s="4" t="s">
        <v>977</v>
      </c>
      <c r="J8" t="s">
        <v>478</v>
      </c>
    </row>
    <row r="9" spans="1:17" ht="15" x14ac:dyDescent="0.2">
      <c r="A9" s="9"/>
      <c r="B9" s="9" t="s">
        <v>39</v>
      </c>
      <c r="C9" s="9" t="s">
        <v>89</v>
      </c>
      <c r="G9" s="22" t="s">
        <v>496</v>
      </c>
      <c r="H9" s="10" t="s">
        <v>114</v>
      </c>
      <c r="I9" s="4" t="s">
        <v>978</v>
      </c>
      <c r="J9" t="s">
        <v>479</v>
      </c>
    </row>
    <row r="10" spans="1:17" ht="15" x14ac:dyDescent="0.2">
      <c r="A10" s="9"/>
      <c r="B10" s="9" t="s">
        <v>40</v>
      </c>
      <c r="C10" s="9" t="s">
        <v>90</v>
      </c>
      <c r="G10" s="22" t="s">
        <v>497</v>
      </c>
      <c r="H10" s="10" t="s">
        <v>115</v>
      </c>
      <c r="I10" s="4" t="s">
        <v>272</v>
      </c>
      <c r="J10" t="s">
        <v>480</v>
      </c>
    </row>
    <row r="11" spans="1:17" ht="15" x14ac:dyDescent="0.2">
      <c r="A11" s="9"/>
      <c r="B11" s="9" t="s">
        <v>41</v>
      </c>
      <c r="C11" s="9" t="s">
        <v>91</v>
      </c>
      <c r="G11" s="22" t="s">
        <v>498</v>
      </c>
      <c r="H11" s="10" t="s">
        <v>116</v>
      </c>
      <c r="I11" s="4" t="s">
        <v>273</v>
      </c>
      <c r="J11" t="s">
        <v>481</v>
      </c>
    </row>
    <row r="12" spans="1:17" ht="15" x14ac:dyDescent="0.2">
      <c r="A12" s="9"/>
      <c r="B12" s="9"/>
      <c r="C12" s="9" t="s">
        <v>92</v>
      </c>
      <c r="G12" s="22" t="s">
        <v>499</v>
      </c>
      <c r="H12" s="10" t="s">
        <v>117</v>
      </c>
      <c r="I12" s="4" t="s">
        <v>979</v>
      </c>
      <c r="J12" t="s">
        <v>482</v>
      </c>
    </row>
    <row r="13" spans="1:17" ht="15" x14ac:dyDescent="0.2">
      <c r="A13" s="9"/>
      <c r="B13" s="9"/>
      <c r="C13" s="9" t="s">
        <v>93</v>
      </c>
      <c r="G13" s="22" t="s">
        <v>500</v>
      </c>
      <c r="H13" s="10" t="s">
        <v>118</v>
      </c>
      <c r="I13" s="4" t="s">
        <v>980</v>
      </c>
      <c r="J13" t="s">
        <v>483</v>
      </c>
    </row>
    <row r="14" spans="1:17" ht="15" x14ac:dyDescent="0.2">
      <c r="A14" s="9"/>
      <c r="B14" s="9"/>
      <c r="C14" s="9" t="s">
        <v>94</v>
      </c>
      <c r="G14" s="22" t="s">
        <v>897</v>
      </c>
      <c r="H14" s="10" t="s">
        <v>119</v>
      </c>
      <c r="I14" s="4" t="s">
        <v>274</v>
      </c>
      <c r="J14" t="s">
        <v>484</v>
      </c>
    </row>
    <row r="15" spans="1:17" ht="15" x14ac:dyDescent="0.2">
      <c r="A15" s="9"/>
      <c r="B15" s="9"/>
      <c r="C15" s="9" t="s">
        <v>95</v>
      </c>
      <c r="G15" s="22" t="s">
        <v>898</v>
      </c>
      <c r="H15" s="10" t="s">
        <v>120</v>
      </c>
      <c r="I15" s="4" t="s">
        <v>275</v>
      </c>
      <c r="J15" t="s">
        <v>485</v>
      </c>
    </row>
    <row r="16" spans="1:17" ht="15" x14ac:dyDescent="0.2">
      <c r="A16" s="9">
        <v>2011</v>
      </c>
      <c r="B16" s="9"/>
      <c r="C16" s="9" t="s">
        <v>97</v>
      </c>
      <c r="G16" s="22" t="s">
        <v>501</v>
      </c>
      <c r="H16" s="10" t="s">
        <v>121</v>
      </c>
      <c r="I16" s="4" t="s">
        <v>276</v>
      </c>
      <c r="J16" t="s">
        <v>486</v>
      </c>
    </row>
    <row r="17" spans="1:10" ht="15" x14ac:dyDescent="0.2">
      <c r="A17" s="9">
        <v>2012</v>
      </c>
      <c r="B17" s="9"/>
      <c r="C17" s="9" t="s">
        <v>98</v>
      </c>
      <c r="G17" s="22" t="s">
        <v>502</v>
      </c>
      <c r="H17" s="10" t="s">
        <v>122</v>
      </c>
      <c r="I17" s="4" t="s">
        <v>277</v>
      </c>
      <c r="J17" t="s">
        <v>487</v>
      </c>
    </row>
    <row r="18" spans="1:10" ht="15" x14ac:dyDescent="0.2">
      <c r="A18" s="9">
        <v>2013</v>
      </c>
      <c r="B18" s="9"/>
      <c r="C18" s="9" t="s">
        <v>99</v>
      </c>
      <c r="G18" s="22" t="s">
        <v>503</v>
      </c>
      <c r="H18" s="10" t="s">
        <v>123</v>
      </c>
      <c r="I18" s="4" t="s">
        <v>981</v>
      </c>
      <c r="J18" t="s">
        <v>488</v>
      </c>
    </row>
    <row r="19" spans="1:10" ht="15" x14ac:dyDescent="0.2">
      <c r="A19" s="9">
        <v>2014</v>
      </c>
      <c r="B19" s="9"/>
      <c r="C19" s="9" t="s">
        <v>100</v>
      </c>
      <c r="G19" s="22" t="s">
        <v>504</v>
      </c>
      <c r="H19" s="10" t="s">
        <v>124</v>
      </c>
      <c r="I19" s="4" t="s">
        <v>278</v>
      </c>
      <c r="J19" t="s">
        <v>489</v>
      </c>
    </row>
    <row r="20" spans="1:10" ht="15" x14ac:dyDescent="0.2">
      <c r="A20" s="9">
        <v>2015</v>
      </c>
      <c r="B20" s="9"/>
      <c r="C20" s="9" t="s">
        <v>11</v>
      </c>
      <c r="G20" s="22" t="s">
        <v>505</v>
      </c>
      <c r="H20" s="10" t="s">
        <v>125</v>
      </c>
      <c r="I20" s="4" t="s">
        <v>279</v>
      </c>
      <c r="J20" s="22" t="s">
        <v>1073</v>
      </c>
    </row>
    <row r="21" spans="1:10" ht="15" x14ac:dyDescent="0.2">
      <c r="A21" s="9">
        <v>2016</v>
      </c>
      <c r="B21" s="9"/>
      <c r="C21" s="9" t="s">
        <v>12</v>
      </c>
      <c r="D21" s="6"/>
      <c r="G21" s="22" t="s">
        <v>506</v>
      </c>
      <c r="H21" s="10" t="s">
        <v>126</v>
      </c>
      <c r="I21" s="4" t="s">
        <v>280</v>
      </c>
      <c r="J21" s="22" t="s">
        <v>1074</v>
      </c>
    </row>
    <row r="22" spans="1:10" ht="15" x14ac:dyDescent="0.2">
      <c r="A22" s="9">
        <v>2017</v>
      </c>
      <c r="B22" s="9"/>
      <c r="C22" s="9" t="s">
        <v>14</v>
      </c>
      <c r="D22" s="6"/>
      <c r="G22" s="22" t="s">
        <v>507</v>
      </c>
      <c r="H22" s="10" t="s">
        <v>127</v>
      </c>
      <c r="I22" s="4" t="s">
        <v>281</v>
      </c>
      <c r="J22" s="22" t="s">
        <v>1075</v>
      </c>
    </row>
    <row r="23" spans="1:10" ht="15" x14ac:dyDescent="0.2">
      <c r="A23" s="9">
        <v>2018</v>
      </c>
      <c r="B23" s="9"/>
      <c r="C23" s="9" t="s">
        <v>15</v>
      </c>
      <c r="G23" s="22" t="s">
        <v>508</v>
      </c>
      <c r="H23" s="10" t="s">
        <v>128</v>
      </c>
      <c r="I23" s="4" t="s">
        <v>282</v>
      </c>
      <c r="J23" s="22" t="s">
        <v>1076</v>
      </c>
    </row>
    <row r="24" spans="1:10" ht="15" x14ac:dyDescent="0.2">
      <c r="A24" s="9">
        <v>2019</v>
      </c>
      <c r="B24" s="9"/>
      <c r="C24" s="9" t="s">
        <v>16</v>
      </c>
      <c r="G24" s="22" t="s">
        <v>509</v>
      </c>
      <c r="H24" s="10" t="s">
        <v>129</v>
      </c>
      <c r="I24" s="4" t="s">
        <v>283</v>
      </c>
      <c r="J24" s="22" t="s">
        <v>1077</v>
      </c>
    </row>
    <row r="25" spans="1:10" ht="15" x14ac:dyDescent="0.2">
      <c r="A25" s="9">
        <v>2020</v>
      </c>
      <c r="B25" s="9"/>
      <c r="C25" s="8" t="s">
        <v>17</v>
      </c>
      <c r="G25" s="22" t="s">
        <v>510</v>
      </c>
      <c r="H25" s="10" t="s">
        <v>130</v>
      </c>
      <c r="I25" s="4" t="s">
        <v>284</v>
      </c>
      <c r="J25" s="22" t="s">
        <v>1078</v>
      </c>
    </row>
    <row r="26" spans="1:10" ht="15" x14ac:dyDescent="0.2">
      <c r="A26" s="9"/>
      <c r="B26" s="9"/>
      <c r="C26" s="8" t="s">
        <v>18</v>
      </c>
      <c r="G26" s="22" t="s">
        <v>511</v>
      </c>
      <c r="H26" s="10" t="s">
        <v>131</v>
      </c>
      <c r="I26" s="4" t="s">
        <v>285</v>
      </c>
      <c r="J26" s="22" t="s">
        <v>1079</v>
      </c>
    </row>
    <row r="27" spans="1:10" ht="15" x14ac:dyDescent="0.2">
      <c r="A27" s="9"/>
      <c r="B27" s="9"/>
      <c r="C27" s="8" t="s">
        <v>19</v>
      </c>
      <c r="G27" s="22" t="s">
        <v>512</v>
      </c>
      <c r="H27" s="10" t="s">
        <v>132</v>
      </c>
      <c r="I27" s="4" t="s">
        <v>286</v>
      </c>
      <c r="J27" s="22" t="s">
        <v>1080</v>
      </c>
    </row>
    <row r="28" spans="1:10" ht="15" x14ac:dyDescent="0.2">
      <c r="A28" s="9"/>
      <c r="B28" s="9"/>
      <c r="C28" s="8" t="s">
        <v>20</v>
      </c>
      <c r="D28" s="6"/>
      <c r="G28" s="22" t="s">
        <v>513</v>
      </c>
      <c r="H28" s="10" t="s">
        <v>133</v>
      </c>
      <c r="I28" s="4" t="s">
        <v>287</v>
      </c>
      <c r="J28" s="22" t="s">
        <v>1081</v>
      </c>
    </row>
    <row r="29" spans="1:10" ht="15" x14ac:dyDescent="0.2">
      <c r="A29" s="7" t="s">
        <v>69</v>
      </c>
      <c r="B29" s="9"/>
      <c r="C29" s="8" t="s">
        <v>21</v>
      </c>
      <c r="G29" s="22" t="s">
        <v>514</v>
      </c>
      <c r="H29" s="10" t="s">
        <v>134</v>
      </c>
      <c r="I29" s="4" t="s">
        <v>982</v>
      </c>
    </row>
    <row r="30" spans="1:10" ht="15" x14ac:dyDescent="0.2">
      <c r="A30" s="8" t="s">
        <v>68</v>
      </c>
      <c r="B30" s="9"/>
      <c r="C30" s="8" t="s">
        <v>22</v>
      </c>
      <c r="D30" s="6"/>
      <c r="G30" s="22" t="s">
        <v>515</v>
      </c>
      <c r="H30" s="10" t="s">
        <v>135</v>
      </c>
      <c r="I30" s="4" t="s">
        <v>288</v>
      </c>
    </row>
    <row r="31" spans="1:10" ht="15" x14ac:dyDescent="0.2">
      <c r="A31" s="8" t="s">
        <v>70</v>
      </c>
      <c r="B31" s="9"/>
      <c r="C31" s="8" t="s">
        <v>23</v>
      </c>
      <c r="D31" s="5"/>
      <c r="G31" s="22" t="s">
        <v>516</v>
      </c>
      <c r="H31" s="10" t="s">
        <v>136</v>
      </c>
      <c r="I31" s="4" t="s">
        <v>289</v>
      </c>
    </row>
    <row r="32" spans="1:10" ht="15" x14ac:dyDescent="0.2">
      <c r="A32" s="8" t="s">
        <v>71</v>
      </c>
      <c r="B32" s="9"/>
      <c r="C32" s="9" t="s">
        <v>13</v>
      </c>
      <c r="D32" s="2"/>
      <c r="G32" s="22" t="s">
        <v>517</v>
      </c>
      <c r="H32" s="10" t="s">
        <v>137</v>
      </c>
      <c r="I32" s="4" t="s">
        <v>290</v>
      </c>
    </row>
    <row r="33" spans="1:9" ht="15" x14ac:dyDescent="0.2">
      <c r="A33" s="8" t="s">
        <v>72</v>
      </c>
      <c r="B33" s="9"/>
      <c r="C33" s="8" t="s">
        <v>24</v>
      </c>
      <c r="G33" s="22" t="s">
        <v>518</v>
      </c>
      <c r="H33" s="10" t="s">
        <v>138</v>
      </c>
      <c r="I33" s="4" t="s">
        <v>291</v>
      </c>
    </row>
    <row r="34" spans="1:9" ht="15" x14ac:dyDescent="0.2">
      <c r="A34" s="8" t="s">
        <v>73</v>
      </c>
      <c r="B34" s="9"/>
      <c r="C34" s="8" t="s">
        <v>25</v>
      </c>
      <c r="D34" s="2"/>
      <c r="G34" s="22" t="s">
        <v>519</v>
      </c>
      <c r="H34" s="10" t="s">
        <v>139</v>
      </c>
      <c r="I34" s="4" t="s">
        <v>983</v>
      </c>
    </row>
    <row r="35" spans="1:9" ht="15" x14ac:dyDescent="0.2">
      <c r="A35" s="8" t="s">
        <v>74</v>
      </c>
      <c r="B35" s="9"/>
      <c r="C35" s="8" t="s">
        <v>26</v>
      </c>
      <c r="D35" s="2"/>
      <c r="G35" s="22" t="s">
        <v>520</v>
      </c>
      <c r="H35" s="10" t="s">
        <v>140</v>
      </c>
      <c r="I35" s="4" t="s">
        <v>292</v>
      </c>
    </row>
    <row r="36" spans="1:9" ht="15" x14ac:dyDescent="0.2">
      <c r="A36" s="8" t="s">
        <v>75</v>
      </c>
      <c r="B36" s="9"/>
      <c r="C36" s="9" t="s">
        <v>27</v>
      </c>
      <c r="D36" s="2"/>
      <c r="G36" s="22" t="s">
        <v>521</v>
      </c>
      <c r="H36" s="10" t="s">
        <v>141</v>
      </c>
      <c r="I36" s="4" t="s">
        <v>293</v>
      </c>
    </row>
    <row r="37" spans="1:9" ht="15" x14ac:dyDescent="0.2">
      <c r="A37" s="8" t="s">
        <v>76</v>
      </c>
      <c r="B37" s="9"/>
      <c r="C37" s="8" t="s">
        <v>28</v>
      </c>
      <c r="G37" s="22" t="s">
        <v>522</v>
      </c>
      <c r="H37" s="10" t="s">
        <v>142</v>
      </c>
      <c r="I37" s="4" t="s">
        <v>294</v>
      </c>
    </row>
    <row r="38" spans="1:9" ht="15" x14ac:dyDescent="0.2">
      <c r="A38" s="8" t="s">
        <v>77</v>
      </c>
      <c r="B38" s="9"/>
      <c r="C38" s="8" t="s">
        <v>29</v>
      </c>
      <c r="D38" s="2"/>
      <c r="G38" s="22" t="s">
        <v>523</v>
      </c>
      <c r="H38" s="10" t="s">
        <v>143</v>
      </c>
      <c r="I38" s="4" t="s">
        <v>984</v>
      </c>
    </row>
    <row r="39" spans="1:9" ht="15" x14ac:dyDescent="0.2">
      <c r="A39" s="8" t="s">
        <v>0</v>
      </c>
      <c r="B39" s="9"/>
      <c r="C39" s="8" t="s">
        <v>30</v>
      </c>
      <c r="D39" s="2"/>
      <c r="G39" s="22" t="s">
        <v>524</v>
      </c>
      <c r="H39" s="10" t="s">
        <v>144</v>
      </c>
      <c r="I39" s="4" t="s">
        <v>295</v>
      </c>
    </row>
    <row r="40" spans="1:9" ht="15" x14ac:dyDescent="0.2">
      <c r="A40" s="9"/>
      <c r="B40" s="9"/>
      <c r="C40" s="9" t="s">
        <v>31</v>
      </c>
      <c r="D40" s="2"/>
      <c r="G40" s="22" t="s">
        <v>525</v>
      </c>
      <c r="H40" s="10" t="s">
        <v>145</v>
      </c>
      <c r="I40" s="4" t="s">
        <v>296</v>
      </c>
    </row>
    <row r="41" spans="1:9" ht="15" x14ac:dyDescent="0.2">
      <c r="A41" s="9"/>
      <c r="B41" s="9"/>
      <c r="C41" s="9" t="s">
        <v>32</v>
      </c>
      <c r="G41" s="22" t="s">
        <v>526</v>
      </c>
      <c r="H41" s="10" t="s">
        <v>146</v>
      </c>
      <c r="I41" s="4" t="s">
        <v>297</v>
      </c>
    </row>
    <row r="42" spans="1:9" ht="15" x14ac:dyDescent="0.2">
      <c r="A42" s="9"/>
      <c r="B42" s="9"/>
      <c r="C42" s="8" t="s">
        <v>33</v>
      </c>
      <c r="G42" s="22" t="s">
        <v>527</v>
      </c>
      <c r="H42" s="10" t="s">
        <v>147</v>
      </c>
      <c r="I42" s="4" t="s">
        <v>298</v>
      </c>
    </row>
    <row r="43" spans="1:9" ht="15" x14ac:dyDescent="0.2">
      <c r="A43" s="9"/>
      <c r="B43" s="9"/>
      <c r="C43" s="8" t="s">
        <v>34</v>
      </c>
      <c r="D43" s="2"/>
      <c r="G43" s="22" t="s">
        <v>528</v>
      </c>
      <c r="H43" s="10" t="s">
        <v>148</v>
      </c>
      <c r="I43" s="4" t="s">
        <v>299</v>
      </c>
    </row>
    <row r="44" spans="1:9" ht="15" x14ac:dyDescent="0.2">
      <c r="A44" s="9"/>
      <c r="B44" s="9"/>
      <c r="C44" s="9"/>
      <c r="D44" s="2"/>
      <c r="G44" s="22" t="s">
        <v>899</v>
      </c>
      <c r="H44" s="10" t="s">
        <v>149</v>
      </c>
      <c r="I44" s="4" t="s">
        <v>300</v>
      </c>
    </row>
    <row r="45" spans="1:9" ht="15" x14ac:dyDescent="0.2">
      <c r="G45" s="22" t="s">
        <v>529</v>
      </c>
      <c r="H45" s="10" t="s">
        <v>150</v>
      </c>
      <c r="I45" s="4" t="s">
        <v>301</v>
      </c>
    </row>
    <row r="46" spans="1:9" ht="15" x14ac:dyDescent="0.2">
      <c r="G46" s="22" t="s">
        <v>530</v>
      </c>
      <c r="H46" s="10" t="s">
        <v>151</v>
      </c>
      <c r="I46" s="4" t="s">
        <v>302</v>
      </c>
    </row>
    <row r="47" spans="1:9" ht="15" x14ac:dyDescent="0.2">
      <c r="G47" s="22" t="s">
        <v>531</v>
      </c>
      <c r="H47" s="10" t="s">
        <v>152</v>
      </c>
      <c r="I47" s="4" t="s">
        <v>303</v>
      </c>
    </row>
    <row r="48" spans="1:9" ht="15" x14ac:dyDescent="0.2">
      <c r="G48" s="22" t="s">
        <v>532</v>
      </c>
      <c r="H48" s="10" t="s">
        <v>153</v>
      </c>
      <c r="I48" s="4" t="s">
        <v>304</v>
      </c>
    </row>
    <row r="49" spans="7:9" ht="15" x14ac:dyDescent="0.2">
      <c r="G49" s="22" t="s">
        <v>533</v>
      </c>
      <c r="H49" s="10" t="s">
        <v>154</v>
      </c>
      <c r="I49" s="4" t="s">
        <v>305</v>
      </c>
    </row>
    <row r="50" spans="7:9" ht="15" x14ac:dyDescent="0.2">
      <c r="G50" s="22" t="s">
        <v>534</v>
      </c>
      <c r="H50" s="10" t="s">
        <v>155</v>
      </c>
      <c r="I50" s="4" t="s">
        <v>306</v>
      </c>
    </row>
    <row r="51" spans="7:9" ht="15" x14ac:dyDescent="0.2">
      <c r="G51" s="22" t="s">
        <v>535</v>
      </c>
      <c r="H51" s="10" t="s">
        <v>156</v>
      </c>
      <c r="I51" s="4" t="s">
        <v>307</v>
      </c>
    </row>
    <row r="52" spans="7:9" ht="15" x14ac:dyDescent="0.2">
      <c r="G52" s="22" t="s">
        <v>900</v>
      </c>
      <c r="H52" s="10" t="s">
        <v>157</v>
      </c>
      <c r="I52" s="4" t="s">
        <v>308</v>
      </c>
    </row>
    <row r="53" spans="7:9" ht="15" x14ac:dyDescent="0.2">
      <c r="G53" s="22" t="s">
        <v>901</v>
      </c>
      <c r="H53" s="10" t="s">
        <v>158</v>
      </c>
      <c r="I53" s="4" t="s">
        <v>309</v>
      </c>
    </row>
    <row r="54" spans="7:9" ht="15" x14ac:dyDescent="0.2">
      <c r="G54" s="22" t="s">
        <v>536</v>
      </c>
      <c r="H54" s="10" t="s">
        <v>159</v>
      </c>
      <c r="I54" s="4" t="s">
        <v>310</v>
      </c>
    </row>
    <row r="55" spans="7:9" ht="15" x14ac:dyDescent="0.2">
      <c r="G55" s="22" t="s">
        <v>553</v>
      </c>
      <c r="H55" s="10" t="s">
        <v>160</v>
      </c>
      <c r="I55" s="4" t="s">
        <v>985</v>
      </c>
    </row>
    <row r="56" spans="7:9" ht="15" x14ac:dyDescent="0.2">
      <c r="G56" s="22" t="s">
        <v>537</v>
      </c>
      <c r="H56" s="10" t="s">
        <v>161</v>
      </c>
      <c r="I56" s="4" t="s">
        <v>986</v>
      </c>
    </row>
    <row r="57" spans="7:9" ht="15" x14ac:dyDescent="0.2">
      <c r="G57" s="22" t="s">
        <v>538</v>
      </c>
      <c r="H57" s="10" t="s">
        <v>162</v>
      </c>
      <c r="I57" s="4" t="s">
        <v>987</v>
      </c>
    </row>
    <row r="58" spans="7:9" ht="15" x14ac:dyDescent="0.2">
      <c r="G58" s="22" t="s">
        <v>539</v>
      </c>
      <c r="H58" s="10" t="s">
        <v>163</v>
      </c>
      <c r="I58" s="4" t="s">
        <v>988</v>
      </c>
    </row>
    <row r="59" spans="7:9" ht="15" x14ac:dyDescent="0.2">
      <c r="G59" s="22" t="s">
        <v>540</v>
      </c>
      <c r="H59" s="10" t="s">
        <v>164</v>
      </c>
      <c r="I59" s="4" t="s">
        <v>989</v>
      </c>
    </row>
    <row r="60" spans="7:9" ht="15" x14ac:dyDescent="0.2">
      <c r="G60" s="22" t="s">
        <v>541</v>
      </c>
      <c r="H60" s="10" t="s">
        <v>165</v>
      </c>
      <c r="I60" s="4" t="s">
        <v>990</v>
      </c>
    </row>
    <row r="61" spans="7:9" ht="15" x14ac:dyDescent="0.2">
      <c r="G61" s="22" t="s">
        <v>542</v>
      </c>
      <c r="H61" s="10" t="s">
        <v>166</v>
      </c>
      <c r="I61" s="4" t="s">
        <v>991</v>
      </c>
    </row>
    <row r="62" spans="7:9" ht="15" x14ac:dyDescent="0.2">
      <c r="G62" s="22" t="s">
        <v>543</v>
      </c>
      <c r="H62" s="10" t="s">
        <v>167</v>
      </c>
      <c r="I62" s="4" t="s">
        <v>992</v>
      </c>
    </row>
    <row r="63" spans="7:9" ht="15" x14ac:dyDescent="0.2">
      <c r="G63" s="22" t="s">
        <v>902</v>
      </c>
      <c r="H63" s="10" t="s">
        <v>168</v>
      </c>
      <c r="I63" s="4" t="s">
        <v>993</v>
      </c>
    </row>
    <row r="64" spans="7:9" ht="15" x14ac:dyDescent="0.2">
      <c r="G64" s="22" t="s">
        <v>544</v>
      </c>
      <c r="H64" s="10" t="s">
        <v>169</v>
      </c>
      <c r="I64" s="4" t="s">
        <v>994</v>
      </c>
    </row>
    <row r="65" spans="7:9" ht="15" x14ac:dyDescent="0.2">
      <c r="G65" s="22" t="s">
        <v>545</v>
      </c>
      <c r="H65" s="10" t="s">
        <v>170</v>
      </c>
      <c r="I65" s="4" t="s">
        <v>311</v>
      </c>
    </row>
    <row r="66" spans="7:9" ht="15" x14ac:dyDescent="0.2">
      <c r="G66" s="22" t="s">
        <v>546</v>
      </c>
      <c r="H66" s="10" t="s">
        <v>171</v>
      </c>
      <c r="I66" s="4" t="s">
        <v>995</v>
      </c>
    </row>
    <row r="67" spans="7:9" ht="15" x14ac:dyDescent="0.2">
      <c r="G67" s="22" t="s">
        <v>547</v>
      </c>
      <c r="H67" s="10" t="s">
        <v>172</v>
      </c>
      <c r="I67" s="4" t="s">
        <v>996</v>
      </c>
    </row>
    <row r="68" spans="7:9" ht="15" x14ac:dyDescent="0.2">
      <c r="G68" s="22" t="s">
        <v>548</v>
      </c>
      <c r="H68" s="10" t="s">
        <v>173</v>
      </c>
      <c r="I68" s="4" t="s">
        <v>997</v>
      </c>
    </row>
    <row r="69" spans="7:9" ht="15" x14ac:dyDescent="0.2">
      <c r="G69" s="22" t="s">
        <v>549</v>
      </c>
      <c r="H69" s="10" t="s">
        <v>174</v>
      </c>
      <c r="I69" s="4" t="s">
        <v>312</v>
      </c>
    </row>
    <row r="70" spans="7:9" ht="15" x14ac:dyDescent="0.2">
      <c r="G70" s="22" t="s">
        <v>550</v>
      </c>
      <c r="H70" s="10" t="s">
        <v>175</v>
      </c>
      <c r="I70" s="4" t="s">
        <v>998</v>
      </c>
    </row>
    <row r="71" spans="7:9" ht="15" x14ac:dyDescent="0.2">
      <c r="G71" s="22" t="s">
        <v>551</v>
      </c>
      <c r="H71" s="10" t="s">
        <v>176</v>
      </c>
      <c r="I71" s="4" t="s">
        <v>999</v>
      </c>
    </row>
    <row r="72" spans="7:9" ht="15" x14ac:dyDescent="0.2">
      <c r="G72" s="22" t="s">
        <v>552</v>
      </c>
      <c r="H72" s="10" t="s">
        <v>177</v>
      </c>
      <c r="I72" s="4" t="s">
        <v>1000</v>
      </c>
    </row>
    <row r="73" spans="7:9" ht="15" x14ac:dyDescent="0.2">
      <c r="G73" s="22" t="s">
        <v>554</v>
      </c>
      <c r="H73" s="10" t="s">
        <v>178</v>
      </c>
      <c r="I73" s="4" t="s">
        <v>313</v>
      </c>
    </row>
    <row r="74" spans="7:9" ht="15" x14ac:dyDescent="0.2">
      <c r="G74" s="22" t="s">
        <v>555</v>
      </c>
      <c r="H74" s="10" t="s">
        <v>179</v>
      </c>
      <c r="I74" s="4" t="s">
        <v>314</v>
      </c>
    </row>
    <row r="75" spans="7:9" ht="15" x14ac:dyDescent="0.2">
      <c r="G75" s="22" t="s">
        <v>556</v>
      </c>
      <c r="H75" s="10" t="s">
        <v>180</v>
      </c>
      <c r="I75" s="4" t="s">
        <v>1001</v>
      </c>
    </row>
    <row r="76" spans="7:9" ht="15" x14ac:dyDescent="0.2">
      <c r="G76" s="22" t="s">
        <v>903</v>
      </c>
      <c r="H76" s="10" t="s">
        <v>181</v>
      </c>
      <c r="I76" s="4" t="s">
        <v>1002</v>
      </c>
    </row>
    <row r="77" spans="7:9" ht="15" x14ac:dyDescent="0.2">
      <c r="G77" s="22" t="s">
        <v>557</v>
      </c>
      <c r="H77" s="10" t="s">
        <v>182</v>
      </c>
      <c r="I77" s="4" t="s">
        <v>1003</v>
      </c>
    </row>
    <row r="78" spans="7:9" ht="15" x14ac:dyDescent="0.2">
      <c r="G78" s="22" t="s">
        <v>558</v>
      </c>
      <c r="H78" s="10" t="s">
        <v>183</v>
      </c>
      <c r="I78" s="4" t="s">
        <v>315</v>
      </c>
    </row>
    <row r="79" spans="7:9" ht="15" x14ac:dyDescent="0.2">
      <c r="G79" s="22" t="s">
        <v>559</v>
      </c>
      <c r="H79" s="10" t="s">
        <v>184</v>
      </c>
      <c r="I79" s="4" t="s">
        <v>316</v>
      </c>
    </row>
    <row r="80" spans="7:9" ht="15" x14ac:dyDescent="0.2">
      <c r="G80" s="22" t="s">
        <v>560</v>
      </c>
      <c r="H80" s="10" t="s">
        <v>185</v>
      </c>
      <c r="I80" s="4" t="s">
        <v>1004</v>
      </c>
    </row>
    <row r="81" spans="7:9" ht="15" x14ac:dyDescent="0.2">
      <c r="G81" s="22" t="s">
        <v>561</v>
      </c>
      <c r="H81" s="10" t="s">
        <v>186</v>
      </c>
      <c r="I81" s="4" t="s">
        <v>1005</v>
      </c>
    </row>
    <row r="82" spans="7:9" ht="15" x14ac:dyDescent="0.2">
      <c r="G82" s="22" t="s">
        <v>562</v>
      </c>
      <c r="H82" s="10" t="s">
        <v>187</v>
      </c>
      <c r="I82" s="4" t="s">
        <v>1006</v>
      </c>
    </row>
    <row r="83" spans="7:9" ht="15" x14ac:dyDescent="0.2">
      <c r="G83" s="22" t="s">
        <v>563</v>
      </c>
      <c r="H83" s="10" t="s">
        <v>188</v>
      </c>
      <c r="I83" s="4" t="s">
        <v>1007</v>
      </c>
    </row>
    <row r="84" spans="7:9" ht="15" x14ac:dyDescent="0.2">
      <c r="G84" s="22" t="s">
        <v>564</v>
      </c>
      <c r="H84" s="10" t="s">
        <v>189</v>
      </c>
      <c r="I84" s="4" t="s">
        <v>1008</v>
      </c>
    </row>
    <row r="85" spans="7:9" ht="15" x14ac:dyDescent="0.2">
      <c r="G85" s="22" t="s">
        <v>565</v>
      </c>
      <c r="H85" s="10" t="s">
        <v>190</v>
      </c>
      <c r="I85" s="4" t="s">
        <v>1009</v>
      </c>
    </row>
    <row r="86" spans="7:9" ht="15" x14ac:dyDescent="0.2">
      <c r="G86" s="22" t="s">
        <v>904</v>
      </c>
      <c r="H86" s="10" t="s">
        <v>191</v>
      </c>
      <c r="I86" s="4" t="s">
        <v>1010</v>
      </c>
    </row>
    <row r="87" spans="7:9" ht="15" x14ac:dyDescent="0.2">
      <c r="G87" s="22" t="s">
        <v>905</v>
      </c>
      <c r="H87" s="10" t="s">
        <v>192</v>
      </c>
      <c r="I87" s="4" t="s">
        <v>1011</v>
      </c>
    </row>
    <row r="88" spans="7:9" ht="15" x14ac:dyDescent="0.2">
      <c r="G88" s="22" t="s">
        <v>566</v>
      </c>
      <c r="H88" s="10" t="s">
        <v>193</v>
      </c>
      <c r="I88" s="4" t="s">
        <v>1012</v>
      </c>
    </row>
    <row r="89" spans="7:9" ht="15" x14ac:dyDescent="0.2">
      <c r="G89" s="22" t="s">
        <v>567</v>
      </c>
      <c r="H89" s="10" t="s">
        <v>194</v>
      </c>
      <c r="I89" s="4" t="s">
        <v>1013</v>
      </c>
    </row>
    <row r="90" spans="7:9" ht="15" x14ac:dyDescent="0.2">
      <c r="G90" s="22" t="s">
        <v>568</v>
      </c>
      <c r="H90" s="10" t="s">
        <v>195</v>
      </c>
      <c r="I90" s="4" t="s">
        <v>317</v>
      </c>
    </row>
    <row r="91" spans="7:9" ht="15" x14ac:dyDescent="0.2">
      <c r="G91" s="22" t="s">
        <v>569</v>
      </c>
      <c r="H91" s="10" t="s">
        <v>196</v>
      </c>
      <c r="I91" s="4" t="s">
        <v>318</v>
      </c>
    </row>
    <row r="92" spans="7:9" ht="15" x14ac:dyDescent="0.2">
      <c r="G92" s="22" t="s">
        <v>570</v>
      </c>
      <c r="H92" s="10" t="s">
        <v>197</v>
      </c>
      <c r="I92" s="4" t="s">
        <v>319</v>
      </c>
    </row>
    <row r="93" spans="7:9" ht="15" x14ac:dyDescent="0.2">
      <c r="G93" s="22" t="s">
        <v>571</v>
      </c>
      <c r="H93" s="10" t="s">
        <v>198</v>
      </c>
      <c r="I93" s="4" t="s">
        <v>320</v>
      </c>
    </row>
    <row r="94" spans="7:9" ht="15" x14ac:dyDescent="0.2">
      <c r="G94" s="22" t="s">
        <v>572</v>
      </c>
      <c r="H94" s="10" t="s">
        <v>199</v>
      </c>
      <c r="I94" s="4" t="s">
        <v>321</v>
      </c>
    </row>
    <row r="95" spans="7:9" ht="15" x14ac:dyDescent="0.2">
      <c r="G95" s="22" t="s">
        <v>573</v>
      </c>
      <c r="H95" s="10" t="s">
        <v>200</v>
      </c>
      <c r="I95" s="4" t="s">
        <v>322</v>
      </c>
    </row>
    <row r="96" spans="7:9" ht="15" x14ac:dyDescent="0.2">
      <c r="G96" s="22" t="s">
        <v>574</v>
      </c>
      <c r="H96" s="10" t="s">
        <v>201</v>
      </c>
      <c r="I96" s="4" t="s">
        <v>1014</v>
      </c>
    </row>
    <row r="97" spans="7:9" ht="15" x14ac:dyDescent="0.2">
      <c r="G97" s="22" t="s">
        <v>575</v>
      </c>
      <c r="H97" s="10" t="s">
        <v>202</v>
      </c>
      <c r="I97" s="4" t="s">
        <v>1015</v>
      </c>
    </row>
    <row r="98" spans="7:9" ht="15" x14ac:dyDescent="0.2">
      <c r="G98" s="22" t="s">
        <v>576</v>
      </c>
      <c r="H98" s="10" t="s">
        <v>203</v>
      </c>
      <c r="I98" s="4" t="s">
        <v>1016</v>
      </c>
    </row>
    <row r="99" spans="7:9" ht="15" x14ac:dyDescent="0.2">
      <c r="G99" s="22" t="s">
        <v>577</v>
      </c>
      <c r="H99" s="10" t="s">
        <v>204</v>
      </c>
      <c r="I99" s="4" t="s">
        <v>323</v>
      </c>
    </row>
    <row r="100" spans="7:9" ht="15" x14ac:dyDescent="0.2">
      <c r="G100" s="22" t="s">
        <v>578</v>
      </c>
      <c r="H100" s="10" t="s">
        <v>205</v>
      </c>
      <c r="I100" s="4" t="s">
        <v>324</v>
      </c>
    </row>
    <row r="101" spans="7:9" ht="15" x14ac:dyDescent="0.2">
      <c r="G101" s="22" t="s">
        <v>579</v>
      </c>
      <c r="H101" s="10" t="s">
        <v>206</v>
      </c>
      <c r="I101" s="4" t="s">
        <v>1017</v>
      </c>
    </row>
    <row r="102" spans="7:9" ht="15" x14ac:dyDescent="0.2">
      <c r="G102" s="22" t="s">
        <v>580</v>
      </c>
      <c r="H102" s="10" t="s">
        <v>207</v>
      </c>
      <c r="I102" s="4" t="s">
        <v>1018</v>
      </c>
    </row>
    <row r="103" spans="7:9" ht="15" x14ac:dyDescent="0.2">
      <c r="G103" s="22" t="s">
        <v>581</v>
      </c>
      <c r="H103" s="10" t="s">
        <v>208</v>
      </c>
      <c r="I103" s="4" t="s">
        <v>325</v>
      </c>
    </row>
    <row r="104" spans="7:9" ht="15" x14ac:dyDescent="0.2">
      <c r="G104" s="22" t="s">
        <v>906</v>
      </c>
      <c r="H104" s="10" t="s">
        <v>209</v>
      </c>
      <c r="I104" s="4" t="s">
        <v>326</v>
      </c>
    </row>
    <row r="105" spans="7:9" ht="15" x14ac:dyDescent="0.2">
      <c r="G105" s="22" t="s">
        <v>907</v>
      </c>
      <c r="H105" s="10" t="s">
        <v>210</v>
      </c>
      <c r="I105" s="4" t="s">
        <v>327</v>
      </c>
    </row>
    <row r="106" spans="7:9" ht="15" x14ac:dyDescent="0.2">
      <c r="G106" s="22" t="s">
        <v>908</v>
      </c>
      <c r="H106" s="10" t="s">
        <v>211</v>
      </c>
      <c r="I106" s="4" t="s">
        <v>327</v>
      </c>
    </row>
    <row r="107" spans="7:9" ht="15" x14ac:dyDescent="0.2">
      <c r="G107" s="22" t="s">
        <v>582</v>
      </c>
      <c r="H107" s="10" t="s">
        <v>212</v>
      </c>
      <c r="I107" s="4" t="s">
        <v>328</v>
      </c>
    </row>
    <row r="108" spans="7:9" ht="15" x14ac:dyDescent="0.2">
      <c r="G108" s="22" t="s">
        <v>583</v>
      </c>
      <c r="H108" s="10" t="s">
        <v>213</v>
      </c>
      <c r="I108" s="4" t="s">
        <v>328</v>
      </c>
    </row>
    <row r="109" spans="7:9" ht="15" x14ac:dyDescent="0.2">
      <c r="G109" s="22" t="s">
        <v>909</v>
      </c>
      <c r="H109" s="10" t="s">
        <v>214</v>
      </c>
      <c r="I109" s="4" t="s">
        <v>329</v>
      </c>
    </row>
    <row r="110" spans="7:9" ht="15" x14ac:dyDescent="0.2">
      <c r="G110" s="22" t="s">
        <v>584</v>
      </c>
      <c r="H110" s="10" t="s">
        <v>215</v>
      </c>
      <c r="I110" s="4" t="s">
        <v>329</v>
      </c>
    </row>
    <row r="111" spans="7:9" ht="15" x14ac:dyDescent="0.2">
      <c r="G111" s="22" t="s">
        <v>585</v>
      </c>
      <c r="H111" s="10" t="s">
        <v>216</v>
      </c>
      <c r="I111" s="4" t="s">
        <v>330</v>
      </c>
    </row>
    <row r="112" spans="7:9" ht="15" x14ac:dyDescent="0.2">
      <c r="G112" s="22" t="s">
        <v>586</v>
      </c>
      <c r="H112" s="10" t="s">
        <v>217</v>
      </c>
      <c r="I112" s="4" t="s">
        <v>331</v>
      </c>
    </row>
    <row r="113" spans="7:9" ht="15" x14ac:dyDescent="0.2">
      <c r="G113" s="22" t="s">
        <v>587</v>
      </c>
      <c r="H113" s="10" t="s">
        <v>218</v>
      </c>
      <c r="I113" s="4" t="s">
        <v>1019</v>
      </c>
    </row>
    <row r="114" spans="7:9" ht="15" x14ac:dyDescent="0.2">
      <c r="G114" s="22" t="s">
        <v>588</v>
      </c>
      <c r="H114" s="10" t="s">
        <v>219</v>
      </c>
      <c r="I114" s="4" t="s">
        <v>1020</v>
      </c>
    </row>
    <row r="115" spans="7:9" ht="15" x14ac:dyDescent="0.2">
      <c r="G115" s="22" t="s">
        <v>589</v>
      </c>
      <c r="H115" s="10" t="s">
        <v>220</v>
      </c>
      <c r="I115" s="4" t="s">
        <v>1021</v>
      </c>
    </row>
    <row r="116" spans="7:9" ht="15" x14ac:dyDescent="0.2">
      <c r="G116" s="22" t="s">
        <v>590</v>
      </c>
      <c r="H116" s="10" t="s">
        <v>221</v>
      </c>
      <c r="I116" s="4" t="s">
        <v>1022</v>
      </c>
    </row>
    <row r="117" spans="7:9" ht="15" x14ac:dyDescent="0.2">
      <c r="G117" s="22" t="s">
        <v>910</v>
      </c>
      <c r="H117" s="10" t="s">
        <v>222</v>
      </c>
      <c r="I117" s="4" t="s">
        <v>1023</v>
      </c>
    </row>
    <row r="118" spans="7:9" ht="15" x14ac:dyDescent="0.2">
      <c r="G118" s="22" t="s">
        <v>911</v>
      </c>
      <c r="H118" s="10" t="s">
        <v>223</v>
      </c>
      <c r="I118" s="4" t="s">
        <v>332</v>
      </c>
    </row>
    <row r="119" spans="7:9" ht="15" x14ac:dyDescent="0.2">
      <c r="G119" s="22" t="s">
        <v>591</v>
      </c>
      <c r="H119" s="10" t="s">
        <v>224</v>
      </c>
      <c r="I119" s="4" t="s">
        <v>333</v>
      </c>
    </row>
    <row r="120" spans="7:9" ht="15" x14ac:dyDescent="0.2">
      <c r="G120" s="22" t="s">
        <v>592</v>
      </c>
      <c r="H120" s="10" t="s">
        <v>225</v>
      </c>
      <c r="I120" s="4" t="s">
        <v>334</v>
      </c>
    </row>
    <row r="121" spans="7:9" ht="15" x14ac:dyDescent="0.2">
      <c r="G121" s="22" t="s">
        <v>912</v>
      </c>
      <c r="H121" s="10" t="s">
        <v>226</v>
      </c>
      <c r="I121" s="4" t="s">
        <v>335</v>
      </c>
    </row>
    <row r="122" spans="7:9" ht="15" x14ac:dyDescent="0.2">
      <c r="G122" s="22" t="s">
        <v>913</v>
      </c>
      <c r="H122" s="10" t="s">
        <v>227</v>
      </c>
      <c r="I122" s="4" t="s">
        <v>1024</v>
      </c>
    </row>
    <row r="123" spans="7:9" ht="15" x14ac:dyDescent="0.2">
      <c r="G123" s="22" t="s">
        <v>914</v>
      </c>
      <c r="H123" s="10" t="s">
        <v>228</v>
      </c>
      <c r="I123" s="4" t="s">
        <v>1025</v>
      </c>
    </row>
    <row r="124" spans="7:9" ht="15" x14ac:dyDescent="0.2">
      <c r="G124" s="22" t="s">
        <v>690</v>
      </c>
      <c r="H124" s="10" t="s">
        <v>229</v>
      </c>
      <c r="I124" s="4" t="s">
        <v>1026</v>
      </c>
    </row>
    <row r="125" spans="7:9" ht="15" x14ac:dyDescent="0.2">
      <c r="G125" s="22" t="s">
        <v>593</v>
      </c>
      <c r="H125" s="10" t="s">
        <v>230</v>
      </c>
      <c r="I125" s="4" t="s">
        <v>336</v>
      </c>
    </row>
    <row r="126" spans="7:9" ht="15" x14ac:dyDescent="0.2">
      <c r="G126" s="22" t="s">
        <v>595</v>
      </c>
      <c r="H126" s="10" t="s">
        <v>231</v>
      </c>
      <c r="I126" s="4" t="s">
        <v>337</v>
      </c>
    </row>
    <row r="127" spans="7:9" ht="15" x14ac:dyDescent="0.2">
      <c r="G127" s="22" t="s">
        <v>599</v>
      </c>
      <c r="H127" s="10" t="s">
        <v>232</v>
      </c>
      <c r="I127" s="4" t="s">
        <v>338</v>
      </c>
    </row>
    <row r="128" spans="7:9" ht="15" x14ac:dyDescent="0.2">
      <c r="G128" s="22" t="s">
        <v>600</v>
      </c>
      <c r="H128" s="10" t="s">
        <v>233</v>
      </c>
      <c r="I128" s="4" t="s">
        <v>1027</v>
      </c>
    </row>
    <row r="129" spans="7:9" ht="15" x14ac:dyDescent="0.2">
      <c r="G129" s="22" t="s">
        <v>601</v>
      </c>
      <c r="H129" s="10" t="s">
        <v>234</v>
      </c>
      <c r="I129" s="4" t="s">
        <v>1028</v>
      </c>
    </row>
    <row r="130" spans="7:9" ht="15" x14ac:dyDescent="0.2">
      <c r="G130" s="22" t="s">
        <v>602</v>
      </c>
      <c r="H130" s="10" t="s">
        <v>235</v>
      </c>
      <c r="I130" s="4" t="s">
        <v>339</v>
      </c>
    </row>
    <row r="131" spans="7:9" ht="15" x14ac:dyDescent="0.2">
      <c r="G131" s="22" t="s">
        <v>603</v>
      </c>
      <c r="H131" s="10" t="s">
        <v>236</v>
      </c>
      <c r="I131" s="4" t="s">
        <v>1029</v>
      </c>
    </row>
    <row r="132" spans="7:9" ht="15" x14ac:dyDescent="0.2">
      <c r="G132" s="22" t="s">
        <v>604</v>
      </c>
      <c r="H132" s="10" t="s">
        <v>237</v>
      </c>
      <c r="I132" s="4" t="s">
        <v>1030</v>
      </c>
    </row>
    <row r="133" spans="7:9" ht="15" x14ac:dyDescent="0.2">
      <c r="G133" s="22" t="s">
        <v>605</v>
      </c>
      <c r="H133" s="10" t="s">
        <v>238</v>
      </c>
      <c r="I133" s="4" t="s">
        <v>1031</v>
      </c>
    </row>
    <row r="134" spans="7:9" ht="15" x14ac:dyDescent="0.2">
      <c r="G134" s="22" t="s">
        <v>606</v>
      </c>
      <c r="H134" s="10" t="s">
        <v>239</v>
      </c>
      <c r="I134" s="4" t="s">
        <v>340</v>
      </c>
    </row>
    <row r="135" spans="7:9" ht="15" x14ac:dyDescent="0.2">
      <c r="G135" s="22" t="s">
        <v>607</v>
      </c>
      <c r="H135" s="10" t="s">
        <v>240</v>
      </c>
      <c r="I135" s="4" t="s">
        <v>1032</v>
      </c>
    </row>
    <row r="136" spans="7:9" ht="15" x14ac:dyDescent="0.2">
      <c r="G136" s="22" t="s">
        <v>915</v>
      </c>
      <c r="H136" s="10" t="s">
        <v>241</v>
      </c>
      <c r="I136" s="4" t="s">
        <v>1033</v>
      </c>
    </row>
    <row r="137" spans="7:9" ht="15" x14ac:dyDescent="0.2">
      <c r="G137" s="22" t="s">
        <v>608</v>
      </c>
      <c r="H137" s="10" t="s">
        <v>242</v>
      </c>
      <c r="I137" s="4" t="s">
        <v>1034</v>
      </c>
    </row>
    <row r="138" spans="7:9" ht="15" x14ac:dyDescent="0.2">
      <c r="G138" s="22" t="s">
        <v>609</v>
      </c>
      <c r="H138" s="10" t="s">
        <v>243</v>
      </c>
      <c r="I138" s="4" t="s">
        <v>1035</v>
      </c>
    </row>
    <row r="139" spans="7:9" ht="15" x14ac:dyDescent="0.2">
      <c r="G139" s="22" t="s">
        <v>610</v>
      </c>
      <c r="H139" s="10" t="s">
        <v>244</v>
      </c>
      <c r="I139" s="4" t="s">
        <v>341</v>
      </c>
    </row>
    <row r="140" spans="7:9" ht="15" x14ac:dyDescent="0.2">
      <c r="G140" s="22" t="s">
        <v>612</v>
      </c>
      <c r="H140" s="10" t="s">
        <v>245</v>
      </c>
      <c r="I140" s="4" t="s">
        <v>342</v>
      </c>
    </row>
    <row r="141" spans="7:9" ht="15" x14ac:dyDescent="0.2">
      <c r="G141" s="22" t="s">
        <v>614</v>
      </c>
      <c r="H141" s="10" t="s">
        <v>246</v>
      </c>
      <c r="I141" s="4" t="s">
        <v>343</v>
      </c>
    </row>
    <row r="142" spans="7:9" ht="15" x14ac:dyDescent="0.2">
      <c r="G142" s="22" t="s">
        <v>615</v>
      </c>
      <c r="H142" s="10" t="s">
        <v>247</v>
      </c>
      <c r="I142" s="4" t="s">
        <v>344</v>
      </c>
    </row>
    <row r="143" spans="7:9" ht="15" x14ac:dyDescent="0.2">
      <c r="G143" s="22" t="s">
        <v>616</v>
      </c>
      <c r="H143" s="10" t="s">
        <v>248</v>
      </c>
      <c r="I143" s="4" t="s">
        <v>345</v>
      </c>
    </row>
    <row r="144" spans="7:9" ht="15" x14ac:dyDescent="0.2">
      <c r="G144" s="22" t="s">
        <v>619</v>
      </c>
      <c r="H144" s="10" t="s">
        <v>249</v>
      </c>
      <c r="I144" s="4" t="s">
        <v>346</v>
      </c>
    </row>
    <row r="145" spans="7:9" ht="15" x14ac:dyDescent="0.2">
      <c r="G145" s="22" t="s">
        <v>620</v>
      </c>
      <c r="H145" s="10" t="s">
        <v>250</v>
      </c>
      <c r="I145" s="4" t="s">
        <v>1036</v>
      </c>
    </row>
    <row r="146" spans="7:9" ht="15" x14ac:dyDescent="0.2">
      <c r="G146" s="22" t="s">
        <v>624</v>
      </c>
      <c r="H146" s="10" t="s">
        <v>251</v>
      </c>
      <c r="I146" s="4" t="s">
        <v>1037</v>
      </c>
    </row>
    <row r="147" spans="7:9" ht="15" x14ac:dyDescent="0.2">
      <c r="G147" s="22" t="s">
        <v>626</v>
      </c>
      <c r="H147" s="10" t="s">
        <v>252</v>
      </c>
      <c r="I147" s="4" t="s">
        <v>1038</v>
      </c>
    </row>
    <row r="148" spans="7:9" ht="15" x14ac:dyDescent="0.2">
      <c r="G148" s="22" t="s">
        <v>627</v>
      </c>
      <c r="H148" s="10" t="s">
        <v>253</v>
      </c>
      <c r="I148" s="4" t="s">
        <v>347</v>
      </c>
    </row>
    <row r="149" spans="7:9" ht="15" x14ac:dyDescent="0.2">
      <c r="G149" s="22" t="s">
        <v>628</v>
      </c>
      <c r="H149" s="10" t="s">
        <v>254</v>
      </c>
      <c r="I149" s="4" t="s">
        <v>1039</v>
      </c>
    </row>
    <row r="150" spans="7:9" ht="15" x14ac:dyDescent="0.2">
      <c r="G150" s="22" t="s">
        <v>629</v>
      </c>
      <c r="H150" s="10" t="s">
        <v>255</v>
      </c>
      <c r="I150" s="4" t="s">
        <v>348</v>
      </c>
    </row>
    <row r="151" spans="7:9" ht="15" x14ac:dyDescent="0.2">
      <c r="G151" s="22" t="s">
        <v>916</v>
      </c>
      <c r="H151" s="10" t="s">
        <v>256</v>
      </c>
      <c r="I151" s="4" t="s">
        <v>1040</v>
      </c>
    </row>
    <row r="152" spans="7:9" ht="15" x14ac:dyDescent="0.2">
      <c r="G152" s="22" t="s">
        <v>646</v>
      </c>
      <c r="H152" s="10" t="s">
        <v>257</v>
      </c>
      <c r="I152" s="4" t="s">
        <v>349</v>
      </c>
    </row>
    <row r="153" spans="7:9" ht="15" x14ac:dyDescent="0.2">
      <c r="G153" s="22" t="s">
        <v>667</v>
      </c>
      <c r="H153" s="10" t="s">
        <v>258</v>
      </c>
      <c r="I153" s="4" t="s">
        <v>1041</v>
      </c>
    </row>
    <row r="154" spans="7:9" ht="15" x14ac:dyDescent="0.2">
      <c r="G154" s="22" t="s">
        <v>668</v>
      </c>
      <c r="H154" s="10" t="s">
        <v>259</v>
      </c>
      <c r="I154" s="4" t="s">
        <v>1042</v>
      </c>
    </row>
    <row r="155" spans="7:9" ht="15" x14ac:dyDescent="0.2">
      <c r="G155" s="22" t="s">
        <v>669</v>
      </c>
      <c r="H155" s="10" t="s">
        <v>260</v>
      </c>
      <c r="I155" s="4" t="s">
        <v>350</v>
      </c>
    </row>
    <row r="156" spans="7:9" ht="15" x14ac:dyDescent="0.2">
      <c r="G156" s="22" t="s">
        <v>719</v>
      </c>
      <c r="H156" s="10" t="s">
        <v>261</v>
      </c>
      <c r="I156" s="4" t="s">
        <v>351</v>
      </c>
    </row>
    <row r="157" spans="7:9" ht="15" x14ac:dyDescent="0.2">
      <c r="G157" s="22" t="s">
        <v>730</v>
      </c>
      <c r="H157" s="10" t="s">
        <v>262</v>
      </c>
      <c r="I157" s="4" t="s">
        <v>352</v>
      </c>
    </row>
    <row r="158" spans="7:9" ht="15" x14ac:dyDescent="0.2">
      <c r="G158" s="22" t="s">
        <v>917</v>
      </c>
      <c r="H158" s="10" t="s">
        <v>263</v>
      </c>
      <c r="I158" s="4" t="s">
        <v>353</v>
      </c>
    </row>
    <row r="159" spans="7:9" ht="15" x14ac:dyDescent="0.2">
      <c r="G159" s="22" t="s">
        <v>918</v>
      </c>
      <c r="H159" s="10" t="s">
        <v>264</v>
      </c>
      <c r="I159" s="4" t="s">
        <v>354</v>
      </c>
    </row>
    <row r="160" spans="7:9" ht="15" x14ac:dyDescent="0.2">
      <c r="G160" s="22" t="s">
        <v>919</v>
      </c>
      <c r="H160" s="10" t="s">
        <v>265</v>
      </c>
      <c r="I160" s="4" t="s">
        <v>1043</v>
      </c>
    </row>
    <row r="161" spans="7:9" ht="15" x14ac:dyDescent="0.2">
      <c r="G161" s="22" t="s">
        <v>920</v>
      </c>
      <c r="H161" s="10" t="s">
        <v>266</v>
      </c>
      <c r="I161" s="4" t="s">
        <v>1044</v>
      </c>
    </row>
    <row r="162" spans="7:9" ht="15" x14ac:dyDescent="0.2">
      <c r="G162" s="22" t="s">
        <v>921</v>
      </c>
      <c r="I162" s="4" t="s">
        <v>1045</v>
      </c>
    </row>
    <row r="163" spans="7:9" ht="15" x14ac:dyDescent="0.2">
      <c r="G163" s="22" t="s">
        <v>922</v>
      </c>
      <c r="I163" s="4" t="s">
        <v>355</v>
      </c>
    </row>
    <row r="164" spans="7:9" ht="15" x14ac:dyDescent="0.2">
      <c r="G164" s="22" t="s">
        <v>923</v>
      </c>
      <c r="I164" s="4" t="s">
        <v>356</v>
      </c>
    </row>
    <row r="165" spans="7:9" ht="15" x14ac:dyDescent="0.2">
      <c r="G165" s="22" t="s">
        <v>924</v>
      </c>
      <c r="I165" s="4" t="s">
        <v>357</v>
      </c>
    </row>
    <row r="166" spans="7:9" ht="15" x14ac:dyDescent="0.2">
      <c r="G166" s="22" t="s">
        <v>925</v>
      </c>
      <c r="I166" s="4" t="s">
        <v>358</v>
      </c>
    </row>
    <row r="167" spans="7:9" ht="15" x14ac:dyDescent="0.2">
      <c r="G167" s="22" t="s">
        <v>926</v>
      </c>
      <c r="I167" s="4" t="s">
        <v>359</v>
      </c>
    </row>
    <row r="168" spans="7:9" ht="15" x14ac:dyDescent="0.2">
      <c r="G168" s="22" t="s">
        <v>927</v>
      </c>
      <c r="I168" s="4" t="s">
        <v>360</v>
      </c>
    </row>
    <row r="169" spans="7:9" ht="15" x14ac:dyDescent="0.2">
      <c r="G169" s="22" t="s">
        <v>928</v>
      </c>
      <c r="I169" s="4" t="s">
        <v>361</v>
      </c>
    </row>
    <row r="170" spans="7:9" ht="15" x14ac:dyDescent="0.2">
      <c r="G170" s="22" t="s">
        <v>929</v>
      </c>
      <c r="I170" s="4" t="s">
        <v>362</v>
      </c>
    </row>
    <row r="171" spans="7:9" ht="15" x14ac:dyDescent="0.2">
      <c r="G171" s="22" t="s">
        <v>930</v>
      </c>
      <c r="I171" s="4" t="s">
        <v>363</v>
      </c>
    </row>
    <row r="172" spans="7:9" ht="15" x14ac:dyDescent="0.2">
      <c r="G172" s="22" t="s">
        <v>931</v>
      </c>
      <c r="I172" s="4" t="s">
        <v>364</v>
      </c>
    </row>
    <row r="173" spans="7:9" ht="15" x14ac:dyDescent="0.2">
      <c r="G173" s="22" t="s">
        <v>932</v>
      </c>
      <c r="I173" s="4" t="s">
        <v>365</v>
      </c>
    </row>
    <row r="174" spans="7:9" ht="15" x14ac:dyDescent="0.2">
      <c r="G174" s="22" t="s">
        <v>933</v>
      </c>
      <c r="I174" s="4" t="s">
        <v>1046</v>
      </c>
    </row>
    <row r="175" spans="7:9" ht="15" x14ac:dyDescent="0.2">
      <c r="G175" s="22" t="s">
        <v>934</v>
      </c>
      <c r="I175" s="4" t="s">
        <v>366</v>
      </c>
    </row>
    <row r="176" spans="7:9" ht="15" x14ac:dyDescent="0.2">
      <c r="G176" s="22" t="s">
        <v>935</v>
      </c>
      <c r="I176" s="4" t="s">
        <v>367</v>
      </c>
    </row>
    <row r="177" spans="7:9" ht="15" x14ac:dyDescent="0.2">
      <c r="G177" s="22" t="s">
        <v>596</v>
      </c>
      <c r="I177" s="4" t="s">
        <v>1047</v>
      </c>
    </row>
    <row r="178" spans="7:9" ht="15" x14ac:dyDescent="0.2">
      <c r="G178" s="22" t="s">
        <v>597</v>
      </c>
      <c r="I178" s="4" t="s">
        <v>1048</v>
      </c>
    </row>
    <row r="179" spans="7:9" ht="15" x14ac:dyDescent="0.2">
      <c r="G179" s="22" t="s">
        <v>598</v>
      </c>
      <c r="I179" s="4" t="s">
        <v>1049</v>
      </c>
    </row>
    <row r="180" spans="7:9" ht="15" x14ac:dyDescent="0.2">
      <c r="G180" s="22" t="s">
        <v>613</v>
      </c>
      <c r="I180" s="3" t="s">
        <v>1050</v>
      </c>
    </row>
    <row r="181" spans="7:9" ht="15" x14ac:dyDescent="0.2">
      <c r="G181" s="22" t="s">
        <v>936</v>
      </c>
      <c r="I181" s="3" t="s">
        <v>1051</v>
      </c>
    </row>
    <row r="182" spans="7:9" ht="15" x14ac:dyDescent="0.2">
      <c r="G182" s="22" t="s">
        <v>937</v>
      </c>
      <c r="I182" s="3" t="s">
        <v>368</v>
      </c>
    </row>
    <row r="183" spans="7:9" ht="15" x14ac:dyDescent="0.2">
      <c r="G183" s="22" t="s">
        <v>631</v>
      </c>
      <c r="I183" s="3" t="s">
        <v>369</v>
      </c>
    </row>
    <row r="184" spans="7:9" ht="15" x14ac:dyDescent="0.2">
      <c r="G184" s="22" t="s">
        <v>632</v>
      </c>
      <c r="I184" s="3" t="s">
        <v>370</v>
      </c>
    </row>
    <row r="185" spans="7:9" ht="15" x14ac:dyDescent="0.2">
      <c r="G185" s="22" t="s">
        <v>633</v>
      </c>
      <c r="I185" s="3" t="s">
        <v>371</v>
      </c>
    </row>
    <row r="186" spans="7:9" ht="15" x14ac:dyDescent="0.2">
      <c r="G186" s="22" t="s">
        <v>634</v>
      </c>
      <c r="I186" s="3" t="s">
        <v>372</v>
      </c>
    </row>
    <row r="187" spans="7:9" ht="15" x14ac:dyDescent="0.2">
      <c r="G187" s="22" t="s">
        <v>635</v>
      </c>
      <c r="I187" s="3" t="s">
        <v>373</v>
      </c>
    </row>
    <row r="188" spans="7:9" ht="15" x14ac:dyDescent="0.2">
      <c r="G188" s="22" t="s">
        <v>636</v>
      </c>
      <c r="I188" s="3" t="s">
        <v>1052</v>
      </c>
    </row>
    <row r="189" spans="7:9" ht="15" x14ac:dyDescent="0.2">
      <c r="G189" s="22" t="s">
        <v>637</v>
      </c>
      <c r="I189" s="3" t="s">
        <v>374</v>
      </c>
    </row>
    <row r="190" spans="7:9" ht="15" x14ac:dyDescent="0.2">
      <c r="G190" s="22" t="s">
        <v>638</v>
      </c>
      <c r="I190" s="3" t="s">
        <v>375</v>
      </c>
    </row>
    <row r="191" spans="7:9" ht="15" x14ac:dyDescent="0.2">
      <c r="G191" s="22" t="s">
        <v>639</v>
      </c>
      <c r="I191" s="3" t="s">
        <v>1053</v>
      </c>
    </row>
    <row r="192" spans="7:9" ht="15" x14ac:dyDescent="0.2">
      <c r="G192" s="22" t="s">
        <v>938</v>
      </c>
      <c r="I192" s="3" t="s">
        <v>376</v>
      </c>
    </row>
    <row r="193" spans="7:9" ht="15" x14ac:dyDescent="0.2">
      <c r="G193" s="22" t="s">
        <v>640</v>
      </c>
      <c r="I193" s="3" t="s">
        <v>377</v>
      </c>
    </row>
    <row r="194" spans="7:9" ht="15" x14ac:dyDescent="0.2">
      <c r="G194" s="22" t="s">
        <v>641</v>
      </c>
      <c r="I194" s="3" t="s">
        <v>378</v>
      </c>
    </row>
    <row r="195" spans="7:9" ht="15" x14ac:dyDescent="0.2">
      <c r="G195" s="22" t="s">
        <v>642</v>
      </c>
      <c r="I195" s="3" t="s">
        <v>379</v>
      </c>
    </row>
    <row r="196" spans="7:9" ht="15" x14ac:dyDescent="0.2">
      <c r="G196" s="22" t="s">
        <v>939</v>
      </c>
      <c r="I196" s="3" t="s">
        <v>380</v>
      </c>
    </row>
    <row r="197" spans="7:9" ht="15" x14ac:dyDescent="0.2">
      <c r="G197" s="22" t="s">
        <v>643</v>
      </c>
      <c r="I197" s="3" t="s">
        <v>381</v>
      </c>
    </row>
    <row r="198" spans="7:9" ht="15" x14ac:dyDescent="0.2">
      <c r="G198" s="22" t="s">
        <v>645</v>
      </c>
      <c r="I198" s="3" t="s">
        <v>382</v>
      </c>
    </row>
    <row r="199" spans="7:9" ht="15" x14ac:dyDescent="0.2">
      <c r="G199" s="22" t="s">
        <v>940</v>
      </c>
      <c r="I199" t="s">
        <v>383</v>
      </c>
    </row>
    <row r="200" spans="7:9" ht="15" x14ac:dyDescent="0.2">
      <c r="G200" s="22" t="s">
        <v>648</v>
      </c>
      <c r="I200" t="s">
        <v>384</v>
      </c>
    </row>
    <row r="201" spans="7:9" ht="15" x14ac:dyDescent="0.2">
      <c r="G201" s="22" t="s">
        <v>941</v>
      </c>
      <c r="I201" t="s">
        <v>385</v>
      </c>
    </row>
    <row r="202" spans="7:9" ht="15" x14ac:dyDescent="0.2">
      <c r="G202" s="22" t="s">
        <v>942</v>
      </c>
      <c r="I202" t="s">
        <v>386</v>
      </c>
    </row>
    <row r="203" spans="7:9" ht="15" x14ac:dyDescent="0.2">
      <c r="G203" s="22" t="s">
        <v>630</v>
      </c>
      <c r="I203" t="s">
        <v>387</v>
      </c>
    </row>
    <row r="204" spans="7:9" ht="15" x14ac:dyDescent="0.2">
      <c r="G204" s="22" t="s">
        <v>943</v>
      </c>
      <c r="I204" t="s">
        <v>388</v>
      </c>
    </row>
    <row r="205" spans="7:9" ht="15" x14ac:dyDescent="0.2">
      <c r="G205" s="22" t="s">
        <v>944</v>
      </c>
      <c r="I205" t="s">
        <v>389</v>
      </c>
    </row>
    <row r="206" spans="7:9" ht="15" x14ac:dyDescent="0.2">
      <c r="G206" s="22" t="s">
        <v>945</v>
      </c>
      <c r="I206" t="s">
        <v>390</v>
      </c>
    </row>
    <row r="207" spans="7:9" ht="15" x14ac:dyDescent="0.2">
      <c r="G207" s="22" t="s">
        <v>647</v>
      </c>
      <c r="I207" t="s">
        <v>391</v>
      </c>
    </row>
    <row r="208" spans="7:9" ht="15" x14ac:dyDescent="0.2">
      <c r="G208" s="22" t="s">
        <v>649</v>
      </c>
      <c r="I208" t="s">
        <v>392</v>
      </c>
    </row>
    <row r="209" spans="7:9" ht="15" x14ac:dyDescent="0.2">
      <c r="G209" s="22" t="s">
        <v>946</v>
      </c>
      <c r="I209" t="s">
        <v>393</v>
      </c>
    </row>
    <row r="210" spans="7:9" ht="15" x14ac:dyDescent="0.2">
      <c r="G210" s="22" t="s">
        <v>947</v>
      </c>
      <c r="I210" t="s">
        <v>394</v>
      </c>
    </row>
    <row r="211" spans="7:9" ht="15" x14ac:dyDescent="0.2">
      <c r="G211" s="22" t="s">
        <v>948</v>
      </c>
      <c r="I211" t="s">
        <v>395</v>
      </c>
    </row>
    <row r="212" spans="7:9" ht="15" x14ac:dyDescent="0.2">
      <c r="G212" s="22" t="s">
        <v>611</v>
      </c>
      <c r="I212" t="s">
        <v>396</v>
      </c>
    </row>
    <row r="213" spans="7:9" ht="15" x14ac:dyDescent="0.2">
      <c r="G213" s="22" t="s">
        <v>617</v>
      </c>
      <c r="I213" t="s">
        <v>397</v>
      </c>
    </row>
    <row r="214" spans="7:9" ht="15" x14ac:dyDescent="0.2">
      <c r="G214" s="22" t="s">
        <v>618</v>
      </c>
      <c r="I214" t="s">
        <v>398</v>
      </c>
    </row>
    <row r="215" spans="7:9" ht="15" x14ac:dyDescent="0.2">
      <c r="G215" s="22" t="s">
        <v>621</v>
      </c>
      <c r="I215" t="s">
        <v>399</v>
      </c>
    </row>
    <row r="216" spans="7:9" ht="15" x14ac:dyDescent="0.2">
      <c r="G216" s="22" t="s">
        <v>622</v>
      </c>
      <c r="I216" t="s">
        <v>400</v>
      </c>
    </row>
    <row r="217" spans="7:9" ht="15" x14ac:dyDescent="0.2">
      <c r="G217" s="22" t="s">
        <v>623</v>
      </c>
      <c r="I217" t="s">
        <v>401</v>
      </c>
    </row>
    <row r="218" spans="7:9" ht="15" x14ac:dyDescent="0.2">
      <c r="G218" s="22" t="s">
        <v>625</v>
      </c>
      <c r="I218" t="s">
        <v>402</v>
      </c>
    </row>
    <row r="219" spans="7:9" ht="15" x14ac:dyDescent="0.2">
      <c r="G219" s="22" t="s">
        <v>644</v>
      </c>
      <c r="I219" t="s">
        <v>403</v>
      </c>
    </row>
    <row r="220" spans="7:9" ht="15" x14ac:dyDescent="0.2">
      <c r="G220" s="22" t="s">
        <v>718</v>
      </c>
      <c r="I220" t="s">
        <v>404</v>
      </c>
    </row>
    <row r="221" spans="7:9" ht="15" x14ac:dyDescent="0.2">
      <c r="G221" s="22" t="s">
        <v>726</v>
      </c>
      <c r="I221" t="s">
        <v>405</v>
      </c>
    </row>
    <row r="222" spans="7:9" ht="15" x14ac:dyDescent="0.2">
      <c r="G222" s="22" t="s">
        <v>949</v>
      </c>
      <c r="I222" t="s">
        <v>406</v>
      </c>
    </row>
    <row r="223" spans="7:9" ht="15" x14ac:dyDescent="0.2">
      <c r="G223" s="22" t="s">
        <v>950</v>
      </c>
      <c r="I223" t="s">
        <v>407</v>
      </c>
    </row>
    <row r="224" spans="7:9" ht="15" x14ac:dyDescent="0.2">
      <c r="G224" s="22" t="s">
        <v>951</v>
      </c>
      <c r="I224" t="s">
        <v>408</v>
      </c>
    </row>
    <row r="225" spans="7:9" ht="15" x14ac:dyDescent="0.2">
      <c r="G225" s="22" t="s">
        <v>650</v>
      </c>
      <c r="I225" t="s">
        <v>409</v>
      </c>
    </row>
    <row r="226" spans="7:9" ht="15" x14ac:dyDescent="0.2">
      <c r="G226" s="22" t="s">
        <v>651</v>
      </c>
      <c r="I226" t="s">
        <v>410</v>
      </c>
    </row>
    <row r="227" spans="7:9" ht="15" x14ac:dyDescent="0.2">
      <c r="G227" s="22" t="s">
        <v>652</v>
      </c>
      <c r="I227" t="s">
        <v>411</v>
      </c>
    </row>
    <row r="228" spans="7:9" ht="15" x14ac:dyDescent="0.2">
      <c r="G228" s="22" t="s">
        <v>653</v>
      </c>
      <c r="I228" t="s">
        <v>412</v>
      </c>
    </row>
    <row r="229" spans="7:9" ht="15" x14ac:dyDescent="0.2">
      <c r="G229" s="22" t="s">
        <v>654</v>
      </c>
      <c r="I229" t="s">
        <v>413</v>
      </c>
    </row>
    <row r="230" spans="7:9" ht="15" x14ac:dyDescent="0.2">
      <c r="G230" s="22" t="s">
        <v>975</v>
      </c>
      <c r="I230" t="s">
        <v>414</v>
      </c>
    </row>
    <row r="231" spans="7:9" ht="15" x14ac:dyDescent="0.2">
      <c r="G231" s="22" t="s">
        <v>655</v>
      </c>
      <c r="I231" t="s">
        <v>1054</v>
      </c>
    </row>
    <row r="232" spans="7:9" ht="15" x14ac:dyDescent="0.2">
      <c r="G232" s="22" t="s">
        <v>656</v>
      </c>
      <c r="I232" t="s">
        <v>415</v>
      </c>
    </row>
    <row r="233" spans="7:9" ht="15" x14ac:dyDescent="0.2">
      <c r="G233" s="22" t="s">
        <v>657</v>
      </c>
      <c r="I233" t="s">
        <v>416</v>
      </c>
    </row>
    <row r="234" spans="7:9" ht="15" x14ac:dyDescent="0.2">
      <c r="G234" s="22" t="s">
        <v>658</v>
      </c>
      <c r="I234" t="s">
        <v>417</v>
      </c>
    </row>
    <row r="235" spans="7:9" ht="15" x14ac:dyDescent="0.2">
      <c r="G235" s="22" t="s">
        <v>952</v>
      </c>
      <c r="I235" t="s">
        <v>418</v>
      </c>
    </row>
    <row r="236" spans="7:9" ht="15" x14ac:dyDescent="0.2">
      <c r="G236" s="22" t="s">
        <v>659</v>
      </c>
      <c r="I236" t="s">
        <v>419</v>
      </c>
    </row>
    <row r="237" spans="7:9" ht="15" x14ac:dyDescent="0.2">
      <c r="G237" s="22" t="s">
        <v>660</v>
      </c>
      <c r="I237" t="s">
        <v>1055</v>
      </c>
    </row>
    <row r="238" spans="7:9" ht="15" x14ac:dyDescent="0.2">
      <c r="G238" s="22" t="s">
        <v>661</v>
      </c>
      <c r="I238" t="s">
        <v>1056</v>
      </c>
    </row>
    <row r="239" spans="7:9" ht="15" x14ac:dyDescent="0.2">
      <c r="G239" s="22" t="s">
        <v>662</v>
      </c>
      <c r="I239" t="s">
        <v>420</v>
      </c>
    </row>
    <row r="240" spans="7:9" ht="15" x14ac:dyDescent="0.2">
      <c r="G240" s="22" t="s">
        <v>663</v>
      </c>
      <c r="I240" t="s">
        <v>421</v>
      </c>
    </row>
    <row r="241" spans="7:9" ht="15" x14ac:dyDescent="0.2">
      <c r="G241" s="22" t="s">
        <v>664</v>
      </c>
      <c r="I241" t="s">
        <v>422</v>
      </c>
    </row>
    <row r="242" spans="7:9" ht="15" x14ac:dyDescent="0.2">
      <c r="G242" s="22" t="s">
        <v>665</v>
      </c>
      <c r="I242" t="s">
        <v>423</v>
      </c>
    </row>
    <row r="243" spans="7:9" ht="15" x14ac:dyDescent="0.2">
      <c r="G243" s="22" t="s">
        <v>666</v>
      </c>
      <c r="I243" t="s">
        <v>1057</v>
      </c>
    </row>
    <row r="244" spans="7:9" ht="15" x14ac:dyDescent="0.2">
      <c r="G244" s="22" t="s">
        <v>953</v>
      </c>
      <c r="I244" t="s">
        <v>424</v>
      </c>
    </row>
    <row r="245" spans="7:9" ht="15" x14ac:dyDescent="0.2">
      <c r="G245" s="22" t="s">
        <v>954</v>
      </c>
      <c r="I245" t="s">
        <v>425</v>
      </c>
    </row>
    <row r="246" spans="7:9" ht="15" x14ac:dyDescent="0.2">
      <c r="G246" s="22" t="s">
        <v>670</v>
      </c>
      <c r="I246" t="s">
        <v>426</v>
      </c>
    </row>
    <row r="247" spans="7:9" ht="15" x14ac:dyDescent="0.2">
      <c r="G247" s="22" t="s">
        <v>671</v>
      </c>
      <c r="I247" t="s">
        <v>427</v>
      </c>
    </row>
    <row r="248" spans="7:9" ht="15" x14ac:dyDescent="0.2">
      <c r="G248" s="22" t="s">
        <v>672</v>
      </c>
      <c r="I248" t="s">
        <v>428</v>
      </c>
    </row>
    <row r="249" spans="7:9" ht="15" x14ac:dyDescent="0.2">
      <c r="G249" s="22" t="s">
        <v>673</v>
      </c>
      <c r="I249" t="s">
        <v>429</v>
      </c>
    </row>
    <row r="250" spans="7:9" ht="15" x14ac:dyDescent="0.2">
      <c r="G250" s="22" t="s">
        <v>674</v>
      </c>
      <c r="I250" t="s">
        <v>430</v>
      </c>
    </row>
    <row r="251" spans="7:9" ht="15" x14ac:dyDescent="0.2">
      <c r="G251" s="22" t="s">
        <v>675</v>
      </c>
      <c r="I251" t="s">
        <v>431</v>
      </c>
    </row>
    <row r="252" spans="7:9" ht="15" x14ac:dyDescent="0.2">
      <c r="G252" s="22" t="s">
        <v>955</v>
      </c>
      <c r="I252" t="s">
        <v>432</v>
      </c>
    </row>
    <row r="253" spans="7:9" ht="15" x14ac:dyDescent="0.2">
      <c r="G253" s="22" t="s">
        <v>676</v>
      </c>
      <c r="I253" t="s">
        <v>433</v>
      </c>
    </row>
    <row r="254" spans="7:9" ht="15" x14ac:dyDescent="0.2">
      <c r="G254" s="22" t="s">
        <v>677</v>
      </c>
      <c r="I254" t="s">
        <v>434</v>
      </c>
    </row>
    <row r="255" spans="7:9" ht="15" x14ac:dyDescent="0.2">
      <c r="G255" s="22" t="s">
        <v>678</v>
      </c>
      <c r="I255" t="s">
        <v>435</v>
      </c>
    </row>
    <row r="256" spans="7:9" ht="15" x14ac:dyDescent="0.2">
      <c r="G256" s="22" t="s">
        <v>679</v>
      </c>
      <c r="I256" t="s">
        <v>436</v>
      </c>
    </row>
    <row r="257" spans="7:9" ht="15" x14ac:dyDescent="0.2">
      <c r="G257" s="22" t="s">
        <v>956</v>
      </c>
      <c r="I257" t="s">
        <v>437</v>
      </c>
    </row>
    <row r="258" spans="7:9" ht="15" x14ac:dyDescent="0.2">
      <c r="G258" s="22" t="s">
        <v>957</v>
      </c>
      <c r="I258" t="s">
        <v>438</v>
      </c>
    </row>
    <row r="259" spans="7:9" ht="15" x14ac:dyDescent="0.2">
      <c r="G259" s="22" t="s">
        <v>680</v>
      </c>
      <c r="I259" t="s">
        <v>439</v>
      </c>
    </row>
    <row r="260" spans="7:9" ht="15" x14ac:dyDescent="0.2">
      <c r="G260" s="22" t="s">
        <v>681</v>
      </c>
      <c r="I260" t="s">
        <v>1058</v>
      </c>
    </row>
    <row r="261" spans="7:9" ht="15" x14ac:dyDescent="0.2">
      <c r="G261" s="22" t="s">
        <v>682</v>
      </c>
      <c r="I261" t="s">
        <v>440</v>
      </c>
    </row>
    <row r="262" spans="7:9" ht="15" x14ac:dyDescent="0.2">
      <c r="G262" s="22" t="s">
        <v>683</v>
      </c>
      <c r="I262" t="s">
        <v>441</v>
      </c>
    </row>
    <row r="263" spans="7:9" ht="15" x14ac:dyDescent="0.2">
      <c r="G263" s="22" t="s">
        <v>684</v>
      </c>
      <c r="I263" t="s">
        <v>442</v>
      </c>
    </row>
    <row r="264" spans="7:9" ht="15" x14ac:dyDescent="0.2">
      <c r="G264" s="22" t="s">
        <v>685</v>
      </c>
      <c r="I264" t="s">
        <v>443</v>
      </c>
    </row>
    <row r="265" spans="7:9" ht="15" x14ac:dyDescent="0.2">
      <c r="G265" s="22" t="s">
        <v>686</v>
      </c>
      <c r="I265" t="s">
        <v>444</v>
      </c>
    </row>
    <row r="266" spans="7:9" ht="15" x14ac:dyDescent="0.2">
      <c r="G266" s="22" t="s">
        <v>687</v>
      </c>
      <c r="I266" t="s">
        <v>1059</v>
      </c>
    </row>
    <row r="267" spans="7:9" ht="15" x14ac:dyDescent="0.2">
      <c r="G267" s="22" t="s">
        <v>688</v>
      </c>
      <c r="I267" t="s">
        <v>1060</v>
      </c>
    </row>
    <row r="268" spans="7:9" ht="15" x14ac:dyDescent="0.2">
      <c r="G268" s="22" t="s">
        <v>958</v>
      </c>
      <c r="I268" t="s">
        <v>445</v>
      </c>
    </row>
    <row r="269" spans="7:9" ht="15" x14ac:dyDescent="0.2">
      <c r="G269" s="22" t="s">
        <v>959</v>
      </c>
      <c r="I269" t="s">
        <v>1061</v>
      </c>
    </row>
    <row r="270" spans="7:9" ht="15" x14ac:dyDescent="0.2">
      <c r="G270" s="22" t="s">
        <v>689</v>
      </c>
      <c r="I270" t="s">
        <v>445</v>
      </c>
    </row>
    <row r="271" spans="7:9" ht="15" x14ac:dyDescent="0.2">
      <c r="G271" s="22" t="s">
        <v>594</v>
      </c>
      <c r="I271" t="s">
        <v>446</v>
      </c>
    </row>
    <row r="272" spans="7:9" ht="15" x14ac:dyDescent="0.2">
      <c r="G272" s="22" t="s">
        <v>691</v>
      </c>
      <c r="I272" t="s">
        <v>447</v>
      </c>
    </row>
    <row r="273" spans="7:9" ht="15" x14ac:dyDescent="0.2">
      <c r="G273" s="22" t="s">
        <v>692</v>
      </c>
      <c r="I273" t="s">
        <v>448</v>
      </c>
    </row>
    <row r="274" spans="7:9" ht="15" x14ac:dyDescent="0.2">
      <c r="G274" s="22" t="s">
        <v>693</v>
      </c>
      <c r="I274" t="s">
        <v>1062</v>
      </c>
    </row>
    <row r="275" spans="7:9" ht="15" x14ac:dyDescent="0.2">
      <c r="G275" s="22" t="s">
        <v>694</v>
      </c>
      <c r="I275" t="s">
        <v>449</v>
      </c>
    </row>
    <row r="276" spans="7:9" ht="15" x14ac:dyDescent="0.2">
      <c r="G276" s="22" t="s">
        <v>960</v>
      </c>
      <c r="I276" t="s">
        <v>450</v>
      </c>
    </row>
    <row r="277" spans="7:9" ht="15" x14ac:dyDescent="0.2">
      <c r="G277" s="22" t="s">
        <v>695</v>
      </c>
      <c r="I277" t="s">
        <v>451</v>
      </c>
    </row>
    <row r="278" spans="7:9" ht="15" x14ac:dyDescent="0.2">
      <c r="G278" s="22" t="s">
        <v>696</v>
      </c>
      <c r="I278" t="s">
        <v>452</v>
      </c>
    </row>
    <row r="279" spans="7:9" ht="15" x14ac:dyDescent="0.2">
      <c r="G279" s="22" t="s">
        <v>697</v>
      </c>
      <c r="I279" t="s">
        <v>453</v>
      </c>
    </row>
    <row r="280" spans="7:9" ht="15" x14ac:dyDescent="0.2">
      <c r="G280" s="22" t="s">
        <v>698</v>
      </c>
      <c r="I280" t="s">
        <v>454</v>
      </c>
    </row>
    <row r="281" spans="7:9" ht="15" x14ac:dyDescent="0.2">
      <c r="G281" s="22" t="s">
        <v>699</v>
      </c>
      <c r="I281" t="s">
        <v>455</v>
      </c>
    </row>
    <row r="282" spans="7:9" ht="15" x14ac:dyDescent="0.2">
      <c r="G282" s="22" t="s">
        <v>700</v>
      </c>
      <c r="I282" t="s">
        <v>456</v>
      </c>
    </row>
    <row r="283" spans="7:9" ht="15" x14ac:dyDescent="0.2">
      <c r="G283" s="22" t="s">
        <v>701</v>
      </c>
      <c r="I283" t="s">
        <v>457</v>
      </c>
    </row>
    <row r="284" spans="7:9" ht="15" x14ac:dyDescent="0.2">
      <c r="G284" s="22" t="s">
        <v>702</v>
      </c>
      <c r="I284" t="s">
        <v>458</v>
      </c>
    </row>
    <row r="285" spans="7:9" ht="15" x14ac:dyDescent="0.2">
      <c r="G285" s="22" t="s">
        <v>703</v>
      </c>
      <c r="I285" t="s">
        <v>459</v>
      </c>
    </row>
    <row r="286" spans="7:9" ht="15" x14ac:dyDescent="0.2">
      <c r="G286" s="22" t="s">
        <v>704</v>
      </c>
      <c r="I286" t="s">
        <v>460</v>
      </c>
    </row>
    <row r="287" spans="7:9" ht="15" x14ac:dyDescent="0.2">
      <c r="G287" s="22" t="s">
        <v>705</v>
      </c>
      <c r="I287" t="s">
        <v>461</v>
      </c>
    </row>
    <row r="288" spans="7:9" ht="15" x14ac:dyDescent="0.2">
      <c r="G288" s="22" t="s">
        <v>706</v>
      </c>
      <c r="I288" t="s">
        <v>462</v>
      </c>
    </row>
    <row r="289" spans="7:9" ht="15" x14ac:dyDescent="0.2">
      <c r="G289" s="22" t="s">
        <v>707</v>
      </c>
      <c r="I289" t="s">
        <v>463</v>
      </c>
    </row>
    <row r="290" spans="7:9" ht="15" x14ac:dyDescent="0.2">
      <c r="G290" s="22" t="s">
        <v>708</v>
      </c>
      <c r="I290" t="s">
        <v>1063</v>
      </c>
    </row>
    <row r="291" spans="7:9" ht="15" x14ac:dyDescent="0.2">
      <c r="G291" s="22" t="s">
        <v>709</v>
      </c>
      <c r="I291" t="s">
        <v>1064</v>
      </c>
    </row>
    <row r="292" spans="7:9" ht="15" x14ac:dyDescent="0.2">
      <c r="G292" s="22" t="s">
        <v>710</v>
      </c>
      <c r="I292" t="s">
        <v>464</v>
      </c>
    </row>
    <row r="293" spans="7:9" ht="15" x14ac:dyDescent="0.2">
      <c r="G293" s="22" t="s">
        <v>711</v>
      </c>
      <c r="I293" t="s">
        <v>465</v>
      </c>
    </row>
    <row r="294" spans="7:9" ht="15" x14ac:dyDescent="0.2">
      <c r="G294" s="22" t="s">
        <v>712</v>
      </c>
      <c r="I294" t="s">
        <v>466</v>
      </c>
    </row>
    <row r="295" spans="7:9" ht="15" x14ac:dyDescent="0.2">
      <c r="G295" s="22" t="s">
        <v>713</v>
      </c>
      <c r="I295" t="s">
        <v>467</v>
      </c>
    </row>
    <row r="296" spans="7:9" ht="15" x14ac:dyDescent="0.2">
      <c r="G296" s="22" t="s">
        <v>714</v>
      </c>
      <c r="I296" t="s">
        <v>468</v>
      </c>
    </row>
    <row r="297" spans="7:9" ht="15" x14ac:dyDescent="0.2">
      <c r="G297" s="22" t="s">
        <v>715</v>
      </c>
      <c r="I297" t="s">
        <v>469</v>
      </c>
    </row>
    <row r="298" spans="7:9" ht="15" x14ac:dyDescent="0.2">
      <c r="G298" s="22" t="s">
        <v>716</v>
      </c>
      <c r="I298" t="s">
        <v>469</v>
      </c>
    </row>
    <row r="299" spans="7:9" ht="15" x14ac:dyDescent="0.2">
      <c r="G299" s="22" t="s">
        <v>717</v>
      </c>
      <c r="I299" t="s">
        <v>1065</v>
      </c>
    </row>
    <row r="300" spans="7:9" ht="15" x14ac:dyDescent="0.2">
      <c r="G300" s="22" t="s">
        <v>720</v>
      </c>
      <c r="I300" t="s">
        <v>1065</v>
      </c>
    </row>
    <row r="301" spans="7:9" ht="15" x14ac:dyDescent="0.2">
      <c r="G301" s="22" t="s">
        <v>721</v>
      </c>
      <c r="I301" t="s">
        <v>1066</v>
      </c>
    </row>
    <row r="302" spans="7:9" ht="15" x14ac:dyDescent="0.2">
      <c r="G302" s="22" t="s">
        <v>722</v>
      </c>
      <c r="I302" t="s">
        <v>1066</v>
      </c>
    </row>
    <row r="303" spans="7:9" ht="15" x14ac:dyDescent="0.2">
      <c r="G303" s="22" t="s">
        <v>723</v>
      </c>
      <c r="I303" t="s">
        <v>1067</v>
      </c>
    </row>
    <row r="304" spans="7:9" ht="15" x14ac:dyDescent="0.2">
      <c r="G304" s="22" t="s">
        <v>724</v>
      </c>
      <c r="I304" t="s">
        <v>1067</v>
      </c>
    </row>
    <row r="305" spans="7:9" ht="15" x14ac:dyDescent="0.2">
      <c r="G305" s="22" t="s">
        <v>725</v>
      </c>
      <c r="I305" t="s">
        <v>1068</v>
      </c>
    </row>
    <row r="306" spans="7:9" ht="15" x14ac:dyDescent="0.2">
      <c r="G306" s="22" t="s">
        <v>727</v>
      </c>
      <c r="I306" t="s">
        <v>1068</v>
      </c>
    </row>
    <row r="307" spans="7:9" ht="15" x14ac:dyDescent="0.2">
      <c r="G307" s="22" t="s">
        <v>961</v>
      </c>
      <c r="I307" t="s">
        <v>1069</v>
      </c>
    </row>
    <row r="308" spans="7:9" ht="15" x14ac:dyDescent="0.2">
      <c r="G308" s="22" t="s">
        <v>728</v>
      </c>
      <c r="I308" t="s">
        <v>1069</v>
      </c>
    </row>
    <row r="309" spans="7:9" ht="15" x14ac:dyDescent="0.2">
      <c r="G309" s="22" t="s">
        <v>729</v>
      </c>
      <c r="I309" t="s">
        <v>1070</v>
      </c>
    </row>
    <row r="310" spans="7:9" ht="15" x14ac:dyDescent="0.2">
      <c r="G310" s="22" t="s">
        <v>731</v>
      </c>
      <c r="I310" t="s">
        <v>1070</v>
      </c>
    </row>
    <row r="311" spans="7:9" ht="15" x14ac:dyDescent="0.2">
      <c r="G311" s="22" t="s">
        <v>732</v>
      </c>
      <c r="I311" t="s">
        <v>1071</v>
      </c>
    </row>
    <row r="312" spans="7:9" ht="15" x14ac:dyDescent="0.2">
      <c r="G312" s="22" t="s">
        <v>733</v>
      </c>
      <c r="I312" t="s">
        <v>1071</v>
      </c>
    </row>
    <row r="313" spans="7:9" ht="15" x14ac:dyDescent="0.2">
      <c r="G313" s="22" t="s">
        <v>734</v>
      </c>
      <c r="I313" t="s">
        <v>1072</v>
      </c>
    </row>
    <row r="314" spans="7:9" ht="15" x14ac:dyDescent="0.2">
      <c r="G314" s="22" t="s">
        <v>735</v>
      </c>
      <c r="I314" t="s">
        <v>1072</v>
      </c>
    </row>
    <row r="315" spans="7:9" ht="15" x14ac:dyDescent="0.2">
      <c r="G315" s="22" t="s">
        <v>736</v>
      </c>
      <c r="I315" t="s">
        <v>470</v>
      </c>
    </row>
    <row r="316" spans="7:9" ht="15" x14ac:dyDescent="0.2">
      <c r="G316" s="22" t="s">
        <v>962</v>
      </c>
      <c r="I316" t="s">
        <v>471</v>
      </c>
    </row>
    <row r="317" spans="7:9" ht="15" x14ac:dyDescent="0.2">
      <c r="G317" s="22" t="s">
        <v>737</v>
      </c>
    </row>
    <row r="318" spans="7:9" ht="15" x14ac:dyDescent="0.2">
      <c r="G318" s="22" t="s">
        <v>738</v>
      </c>
    </row>
    <row r="319" spans="7:9" ht="15" x14ac:dyDescent="0.2">
      <c r="G319" s="22" t="s">
        <v>739</v>
      </c>
    </row>
    <row r="320" spans="7:9" ht="15" x14ac:dyDescent="0.2">
      <c r="G320" s="22" t="s">
        <v>741</v>
      </c>
    </row>
    <row r="321" spans="7:7" ht="15" x14ac:dyDescent="0.2">
      <c r="G321" s="22" t="s">
        <v>742</v>
      </c>
    </row>
    <row r="322" spans="7:7" ht="15" x14ac:dyDescent="0.2">
      <c r="G322" s="22" t="s">
        <v>743</v>
      </c>
    </row>
    <row r="323" spans="7:7" ht="15" x14ac:dyDescent="0.2">
      <c r="G323" s="22" t="s">
        <v>744</v>
      </c>
    </row>
    <row r="324" spans="7:7" ht="15" x14ac:dyDescent="0.2">
      <c r="G324" s="22" t="s">
        <v>745</v>
      </c>
    </row>
    <row r="325" spans="7:7" ht="15" x14ac:dyDescent="0.2">
      <c r="G325" s="22" t="s">
        <v>746</v>
      </c>
    </row>
    <row r="326" spans="7:7" ht="15" x14ac:dyDescent="0.2">
      <c r="G326" s="22" t="s">
        <v>747</v>
      </c>
    </row>
    <row r="327" spans="7:7" ht="15" x14ac:dyDescent="0.2">
      <c r="G327" s="22" t="s">
        <v>748</v>
      </c>
    </row>
    <row r="328" spans="7:7" ht="15" x14ac:dyDescent="0.2">
      <c r="G328" s="22" t="s">
        <v>963</v>
      </c>
    </row>
    <row r="329" spans="7:7" ht="15" x14ac:dyDescent="0.2">
      <c r="G329" s="22" t="s">
        <v>749</v>
      </c>
    </row>
    <row r="330" spans="7:7" ht="15" x14ac:dyDescent="0.2">
      <c r="G330" s="22" t="s">
        <v>750</v>
      </c>
    </row>
    <row r="331" spans="7:7" ht="15" x14ac:dyDescent="0.2">
      <c r="G331" s="22" t="s">
        <v>751</v>
      </c>
    </row>
    <row r="332" spans="7:7" ht="15" x14ac:dyDescent="0.2">
      <c r="G332" s="22" t="s">
        <v>752</v>
      </c>
    </row>
    <row r="333" spans="7:7" ht="15" x14ac:dyDescent="0.2">
      <c r="G333" s="22" t="s">
        <v>753</v>
      </c>
    </row>
    <row r="334" spans="7:7" ht="15" x14ac:dyDescent="0.2">
      <c r="G334" s="22" t="s">
        <v>754</v>
      </c>
    </row>
    <row r="335" spans="7:7" ht="15" x14ac:dyDescent="0.2">
      <c r="G335" s="22" t="s">
        <v>755</v>
      </c>
    </row>
    <row r="336" spans="7:7" ht="15" x14ac:dyDescent="0.2">
      <c r="G336" s="22" t="s">
        <v>756</v>
      </c>
    </row>
    <row r="337" spans="7:7" ht="15" x14ac:dyDescent="0.2">
      <c r="G337" s="22" t="s">
        <v>964</v>
      </c>
    </row>
    <row r="338" spans="7:7" ht="15" x14ac:dyDescent="0.2">
      <c r="G338" s="22" t="s">
        <v>965</v>
      </c>
    </row>
    <row r="339" spans="7:7" ht="15" x14ac:dyDescent="0.2">
      <c r="G339" s="22" t="s">
        <v>757</v>
      </c>
    </row>
    <row r="340" spans="7:7" ht="15" x14ac:dyDescent="0.2">
      <c r="G340" s="22" t="s">
        <v>758</v>
      </c>
    </row>
    <row r="341" spans="7:7" ht="15" x14ac:dyDescent="0.2">
      <c r="G341" s="22" t="s">
        <v>759</v>
      </c>
    </row>
    <row r="342" spans="7:7" ht="15" x14ac:dyDescent="0.2">
      <c r="G342" s="22" t="s">
        <v>760</v>
      </c>
    </row>
    <row r="343" spans="7:7" ht="15" x14ac:dyDescent="0.2">
      <c r="G343" s="22" t="s">
        <v>761</v>
      </c>
    </row>
    <row r="344" spans="7:7" ht="15" x14ac:dyDescent="0.2">
      <c r="G344" s="22" t="s">
        <v>966</v>
      </c>
    </row>
    <row r="345" spans="7:7" ht="15" x14ac:dyDescent="0.2">
      <c r="G345" s="22" t="s">
        <v>762</v>
      </c>
    </row>
    <row r="346" spans="7:7" ht="15" x14ac:dyDescent="0.2">
      <c r="G346" s="22" t="s">
        <v>763</v>
      </c>
    </row>
    <row r="347" spans="7:7" ht="15" x14ac:dyDescent="0.2">
      <c r="G347" s="22" t="s">
        <v>764</v>
      </c>
    </row>
    <row r="348" spans="7:7" ht="15" x14ac:dyDescent="0.2">
      <c r="G348" s="22" t="s">
        <v>765</v>
      </c>
    </row>
    <row r="349" spans="7:7" ht="15" x14ac:dyDescent="0.2">
      <c r="G349" s="22" t="s">
        <v>766</v>
      </c>
    </row>
    <row r="350" spans="7:7" ht="15" x14ac:dyDescent="0.2">
      <c r="G350" s="22" t="s">
        <v>767</v>
      </c>
    </row>
    <row r="351" spans="7:7" ht="15" x14ac:dyDescent="0.2">
      <c r="G351" s="22" t="s">
        <v>768</v>
      </c>
    </row>
    <row r="352" spans="7:7" ht="15" x14ac:dyDescent="0.2">
      <c r="G352" s="22" t="s">
        <v>769</v>
      </c>
    </row>
    <row r="353" spans="7:7" ht="15" x14ac:dyDescent="0.2">
      <c r="G353" s="22" t="s">
        <v>770</v>
      </c>
    </row>
    <row r="354" spans="7:7" ht="15" x14ac:dyDescent="0.2">
      <c r="G354" s="22" t="s">
        <v>771</v>
      </c>
    </row>
    <row r="355" spans="7:7" ht="15" x14ac:dyDescent="0.2">
      <c r="G355" s="22" t="s">
        <v>772</v>
      </c>
    </row>
    <row r="356" spans="7:7" ht="15" x14ac:dyDescent="0.2">
      <c r="G356" s="22" t="s">
        <v>773</v>
      </c>
    </row>
    <row r="357" spans="7:7" ht="15" x14ac:dyDescent="0.2">
      <c r="G357" s="22" t="s">
        <v>967</v>
      </c>
    </row>
    <row r="358" spans="7:7" ht="15" x14ac:dyDescent="0.2">
      <c r="G358" s="22" t="s">
        <v>968</v>
      </c>
    </row>
    <row r="359" spans="7:7" ht="15" x14ac:dyDescent="0.2">
      <c r="G359" s="22" t="s">
        <v>969</v>
      </c>
    </row>
    <row r="360" spans="7:7" ht="15" x14ac:dyDescent="0.2">
      <c r="G360" s="22" t="s">
        <v>970</v>
      </c>
    </row>
    <row r="361" spans="7:7" ht="15" x14ac:dyDescent="0.2">
      <c r="G361" s="22" t="s">
        <v>971</v>
      </c>
    </row>
    <row r="362" spans="7:7" ht="15" x14ac:dyDescent="0.2">
      <c r="G362" s="22" t="s">
        <v>774</v>
      </c>
    </row>
    <row r="363" spans="7:7" ht="15" x14ac:dyDescent="0.2">
      <c r="G363" s="22" t="s">
        <v>775</v>
      </c>
    </row>
    <row r="364" spans="7:7" ht="15" x14ac:dyDescent="0.2">
      <c r="G364" s="22" t="s">
        <v>776</v>
      </c>
    </row>
    <row r="365" spans="7:7" ht="15" x14ac:dyDescent="0.2">
      <c r="G365" s="22" t="s">
        <v>777</v>
      </c>
    </row>
    <row r="366" spans="7:7" ht="15" x14ac:dyDescent="0.2">
      <c r="G366" s="22" t="s">
        <v>740</v>
      </c>
    </row>
    <row r="367" spans="7:7" ht="15" x14ac:dyDescent="0.2">
      <c r="G367" s="22" t="s">
        <v>972</v>
      </c>
    </row>
    <row r="368" spans="7:7" ht="15" x14ac:dyDescent="0.2">
      <c r="G368" s="22" t="s">
        <v>973</v>
      </c>
    </row>
    <row r="369" spans="7:7" ht="15" x14ac:dyDescent="0.2">
      <c r="G369" s="22" t="s">
        <v>778</v>
      </c>
    </row>
    <row r="370" spans="7:7" ht="15" x14ac:dyDescent="0.2">
      <c r="G370" s="22" t="s">
        <v>779</v>
      </c>
    </row>
    <row r="371" spans="7:7" ht="15" x14ac:dyDescent="0.2">
      <c r="G371" s="22" t="s">
        <v>780</v>
      </c>
    </row>
    <row r="372" spans="7:7" ht="15" x14ac:dyDescent="0.2">
      <c r="G372" s="22" t="s">
        <v>781</v>
      </c>
    </row>
    <row r="373" spans="7:7" ht="15" x14ac:dyDescent="0.2">
      <c r="G373" s="22" t="s">
        <v>782</v>
      </c>
    </row>
    <row r="374" spans="7:7" ht="15" x14ac:dyDescent="0.2">
      <c r="G374" s="22" t="s">
        <v>783</v>
      </c>
    </row>
    <row r="375" spans="7:7" ht="15" x14ac:dyDescent="0.2">
      <c r="G375" s="22" t="s">
        <v>784</v>
      </c>
    </row>
    <row r="376" spans="7:7" ht="15" x14ac:dyDescent="0.2">
      <c r="G376" s="22" t="s">
        <v>785</v>
      </c>
    </row>
    <row r="377" spans="7:7" ht="15" x14ac:dyDescent="0.2">
      <c r="G377" s="22" t="s">
        <v>786</v>
      </c>
    </row>
    <row r="378" spans="7:7" ht="15" x14ac:dyDescent="0.2">
      <c r="G378" s="22" t="s">
        <v>787</v>
      </c>
    </row>
    <row r="379" spans="7:7" ht="15" x14ac:dyDescent="0.2">
      <c r="G379" s="22" t="s">
        <v>788</v>
      </c>
    </row>
    <row r="380" spans="7:7" ht="15" x14ac:dyDescent="0.2">
      <c r="G380" s="22" t="s">
        <v>789</v>
      </c>
    </row>
    <row r="381" spans="7:7" ht="15" x14ac:dyDescent="0.2">
      <c r="G381" s="22" t="s">
        <v>790</v>
      </c>
    </row>
    <row r="382" spans="7:7" ht="15" x14ac:dyDescent="0.2">
      <c r="G382" s="22" t="s">
        <v>791</v>
      </c>
    </row>
    <row r="383" spans="7:7" ht="15" x14ac:dyDescent="0.2">
      <c r="G383" s="22" t="s">
        <v>792</v>
      </c>
    </row>
    <row r="384" spans="7:7" ht="15" x14ac:dyDescent="0.2">
      <c r="G384" s="22" t="s">
        <v>793</v>
      </c>
    </row>
    <row r="385" spans="7:7" ht="15" x14ac:dyDescent="0.2">
      <c r="G385" s="22" t="s">
        <v>794</v>
      </c>
    </row>
    <row r="386" spans="7:7" ht="15" x14ac:dyDescent="0.2">
      <c r="G386" s="22" t="s">
        <v>795</v>
      </c>
    </row>
    <row r="387" spans="7:7" ht="15" x14ac:dyDescent="0.2">
      <c r="G387" s="22" t="s">
        <v>796</v>
      </c>
    </row>
    <row r="388" spans="7:7" ht="15" x14ac:dyDescent="0.2">
      <c r="G388" s="22" t="s">
        <v>797</v>
      </c>
    </row>
    <row r="389" spans="7:7" ht="15" x14ac:dyDescent="0.2">
      <c r="G389" s="22" t="s">
        <v>798</v>
      </c>
    </row>
    <row r="390" spans="7:7" ht="15" x14ac:dyDescent="0.2">
      <c r="G390" s="22" t="s">
        <v>799</v>
      </c>
    </row>
    <row r="391" spans="7:7" ht="15" x14ac:dyDescent="0.2">
      <c r="G391" s="22" t="s">
        <v>800</v>
      </c>
    </row>
    <row r="392" spans="7:7" ht="15" x14ac:dyDescent="0.2">
      <c r="G392" s="22" t="s">
        <v>801</v>
      </c>
    </row>
    <row r="393" spans="7:7" ht="15" x14ac:dyDescent="0.2">
      <c r="G393" s="22" t="s">
        <v>802</v>
      </c>
    </row>
    <row r="394" spans="7:7" ht="15" x14ac:dyDescent="0.2">
      <c r="G394" s="22" t="s">
        <v>803</v>
      </c>
    </row>
    <row r="395" spans="7:7" ht="15" x14ac:dyDescent="0.2">
      <c r="G395" s="22" t="s">
        <v>804</v>
      </c>
    </row>
    <row r="396" spans="7:7" ht="15" x14ac:dyDescent="0.2">
      <c r="G396" s="22" t="s">
        <v>805</v>
      </c>
    </row>
    <row r="397" spans="7:7" ht="15" x14ac:dyDescent="0.2">
      <c r="G397" s="22" t="s">
        <v>974</v>
      </c>
    </row>
    <row r="398" spans="7:7" ht="15" x14ac:dyDescent="0.2">
      <c r="G398" s="22" t="s">
        <v>806</v>
      </c>
    </row>
    <row r="399" spans="7:7" ht="15" x14ac:dyDescent="0.2">
      <c r="G399" s="22" t="s">
        <v>807</v>
      </c>
    </row>
    <row r="400" spans="7:7" ht="15" x14ac:dyDescent="0.2">
      <c r="G400" s="22" t="s">
        <v>808</v>
      </c>
    </row>
    <row r="401" spans="7:7" ht="15" x14ac:dyDescent="0.2">
      <c r="G401" s="22" t="s">
        <v>809</v>
      </c>
    </row>
    <row r="402" spans="7:7" ht="15" x14ac:dyDescent="0.2">
      <c r="G402" s="22" t="s">
        <v>810</v>
      </c>
    </row>
    <row r="403" spans="7:7" ht="15" x14ac:dyDescent="0.2">
      <c r="G403" s="22" t="s">
        <v>811</v>
      </c>
    </row>
    <row r="404" spans="7:7" ht="15" x14ac:dyDescent="0.2">
      <c r="G404" s="22" t="s">
        <v>812</v>
      </c>
    </row>
    <row r="405" spans="7:7" ht="15" x14ac:dyDescent="0.2">
      <c r="G405" s="22" t="s">
        <v>813</v>
      </c>
    </row>
    <row r="406" spans="7:7" ht="15" x14ac:dyDescent="0.2">
      <c r="G406" s="22" t="s">
        <v>814</v>
      </c>
    </row>
    <row r="407" spans="7:7" ht="15" x14ac:dyDescent="0.2">
      <c r="G407" s="22" t="s">
        <v>815</v>
      </c>
    </row>
    <row r="408" spans="7:7" ht="15" x14ac:dyDescent="0.2">
      <c r="G408" s="22" t="s">
        <v>816</v>
      </c>
    </row>
    <row r="409" spans="7:7" ht="15" x14ac:dyDescent="0.2">
      <c r="G409" s="22" t="s">
        <v>817</v>
      </c>
    </row>
    <row r="410" spans="7:7" ht="15" x14ac:dyDescent="0.2">
      <c r="G410" s="22" t="s">
        <v>818</v>
      </c>
    </row>
    <row r="411" spans="7:7" ht="15" x14ac:dyDescent="0.2">
      <c r="G411" s="22" t="s">
        <v>819</v>
      </c>
    </row>
    <row r="412" spans="7:7" ht="15" x14ac:dyDescent="0.2">
      <c r="G412" s="22" t="s">
        <v>820</v>
      </c>
    </row>
    <row r="413" spans="7:7" ht="15" x14ac:dyDescent="0.2">
      <c r="G413" s="22" t="s">
        <v>821</v>
      </c>
    </row>
    <row r="414" spans="7:7" ht="15" x14ac:dyDescent="0.2">
      <c r="G414" s="22" t="s">
        <v>822</v>
      </c>
    </row>
    <row r="415" spans="7:7" ht="15" x14ac:dyDescent="0.2">
      <c r="G415" s="22" t="s">
        <v>823</v>
      </c>
    </row>
    <row r="416" spans="7:7" ht="15" x14ac:dyDescent="0.2">
      <c r="G416" s="22" t="s">
        <v>824</v>
      </c>
    </row>
    <row r="417" spans="7:7" ht="15" x14ac:dyDescent="0.2">
      <c r="G417" s="22" t="s">
        <v>825</v>
      </c>
    </row>
    <row r="418" spans="7:7" ht="15" x14ac:dyDescent="0.2">
      <c r="G418" s="22" t="s">
        <v>826</v>
      </c>
    </row>
    <row r="419" spans="7:7" ht="15" x14ac:dyDescent="0.2">
      <c r="G419" s="22" t="s">
        <v>827</v>
      </c>
    </row>
    <row r="420" spans="7:7" ht="15" x14ac:dyDescent="0.2">
      <c r="G420" s="22" t="s">
        <v>828</v>
      </c>
    </row>
    <row r="421" spans="7:7" ht="15" x14ac:dyDescent="0.2">
      <c r="G421" s="22" t="s">
        <v>829</v>
      </c>
    </row>
    <row r="422" spans="7:7" ht="15" x14ac:dyDescent="0.2">
      <c r="G422" s="22" t="s">
        <v>830</v>
      </c>
    </row>
    <row r="423" spans="7:7" ht="15" x14ac:dyDescent="0.2">
      <c r="G423" s="22" t="s">
        <v>831</v>
      </c>
    </row>
    <row r="424" spans="7:7" ht="15" x14ac:dyDescent="0.2">
      <c r="G424" s="22" t="s">
        <v>832</v>
      </c>
    </row>
    <row r="425" spans="7:7" ht="15" x14ac:dyDescent="0.2">
      <c r="G425" s="22" t="s">
        <v>833</v>
      </c>
    </row>
    <row r="426" spans="7:7" ht="15" x14ac:dyDescent="0.2">
      <c r="G426" s="22" t="s">
        <v>834</v>
      </c>
    </row>
    <row r="427" spans="7:7" ht="15" x14ac:dyDescent="0.2">
      <c r="G427" s="22" t="s">
        <v>835</v>
      </c>
    </row>
    <row r="428" spans="7:7" ht="15" x14ac:dyDescent="0.2">
      <c r="G428" s="22" t="s">
        <v>836</v>
      </c>
    </row>
    <row r="429" spans="7:7" ht="15" x14ac:dyDescent="0.2">
      <c r="G429" s="22" t="s">
        <v>837</v>
      </c>
    </row>
    <row r="430" spans="7:7" ht="15" x14ac:dyDescent="0.2">
      <c r="G430" s="22" t="s">
        <v>838</v>
      </c>
    </row>
    <row r="431" spans="7:7" x14ac:dyDescent="0.2">
      <c r="G431" s="23"/>
    </row>
  </sheetData>
  <autoFilter ref="G1:K1" xr:uid="{00000000-0009-0000-0000-000004000000}"/>
  <customSheetViews>
    <customSheetView guid="{8A7339EC-9D85-4DF4-8B1C-06318E02C619}" state="hidden" topLeftCell="F2">
      <selection activeCell="H107" sqref="H107"/>
      <pageMargins left="0.75" right="0.75" top="1" bottom="1" header="0.5" footer="0.5"/>
      <pageSetup paperSize="9" orientation="portrait" r:id="rId1"/>
      <headerFooter alignWithMargins="0"/>
    </customSheetView>
    <customSheetView guid="{751E64F5-A277-4A2A-A69D-FE5FE494F729}" state="hidden" topLeftCell="F2">
      <selection activeCell="H107" sqref="H107"/>
      <pageMargins left="0.75" right="0.75" top="1" bottom="1" header="0.5" footer="0.5"/>
      <pageSetup paperSize="9" orientation="portrait" r:id="rId2"/>
      <headerFooter alignWithMargins="0"/>
    </customSheetView>
  </customSheetViews>
  <phoneticPr fontId="5" type="noConversion"/>
  <dataValidations count="3">
    <dataValidation type="list" allowBlank="1" showInputMessage="1" showErrorMessage="1" sqref="G2:G430" xr:uid="{00000000-0002-0000-0400-000000000000}">
      <formula1>$G$2:$G$430</formula1>
    </dataValidation>
    <dataValidation type="list" allowBlank="1" showInputMessage="1" showErrorMessage="1" sqref="H2" xr:uid="{00000000-0002-0000-0400-000001000000}">
      <formula1>Partnerska_drzava</formula1>
    </dataValidation>
    <dataValidation type="list" allowBlank="1" showInputMessage="1" showErrorMessage="1" sqref="I2" xr:uid="{00000000-0002-0000-0400-000002000000}">
      <formula1>$I$2:$I$316</formula1>
    </dataValidation>
  </dataValidations>
  <pageMargins left="0.75" right="0.75" top="1" bottom="1" header="0.5" footer="0.5"/>
  <pageSetup paperSize="9" orientation="portrait" r:id="rId3"/>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E 2 1 E W o D / y 3 W l A A A A 9 Q A A A B I A H A B D b 2 5 m a W c v U G F j a 2 F n Z S 5 4 b W w g o h g A K K A U A A A A A A A A A A A A A A A A A A A A A A A A A A A A h Y 8 x D o I w G I W v Q r r T 1 m o M k p 8 y O J l I Y k J i X J t S o R G K o c V y N w e P 5 B X E K O r m + L 7 3 D e / d r z d I h 6 Y O L q q z u j U J m m G K A m V k W 2 h T J q h 3 x z B C K Y e d k C d R q m C U j Y 0 H W y S o c u 4 c E + K 9 x 3 6 O 2 6 4 k j N I Z O W T b X F a q E e g j 6 / 9 y q I 1 1 w k i F O O x f Y z j D q y W O F g x T I B O D T J t v z 8 a 5 z / Y H w r q v X d 8 p b u s w 3 w C Z I p D 3 B f 4 A U E s D B B Q A A g A I A B N t R F 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T b U R a K I p H u A 4 A A A A R A A A A E w A c A E Z v c m 1 1 b G F z L 1 N l Y 3 R p b 2 4 x L m 0 g o h g A K K A U A A A A A A A A A A A A A A A A A A A A A A A A A A A A K 0 5 N L s n M z 1 M I h t C G 1 g B Q S w E C L Q A U A A I A C A A T b U R a g P / L d a U A A A D 1 A A A A E g A A A A A A A A A A A A A A A A A A A A A A Q 2 9 u Z m l n L 1 B h Y 2 t h Z 2 U u e G 1 s U E s B A i 0 A F A A C A A g A E 2 1 E W g / K 6 a u k A A A A 6 Q A A A B M A A A A A A A A A A A A A A A A A 8 Q A A A F t D b 2 5 0 Z W 5 0 X 1 R 5 c G V z X S 5 4 b W x Q S w E C L Q A U A A I A C A A T b U R 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U X 4 W b p 1 O 9 U 2 b D j w d T P v E M Q A A A A A C A A A A A A A D Z g A A w A A A A B A A A A C R V S H q 4 R u J w J c p B v z 6 P x O 7 A A A A A A S A A A C g A A A A E A A A A J j D 7 w n k o g H C k 8 I O n t h w l m x Q A A A A a X w I S d 6 G X N 9 I G I F + o g r + k P g 2 T 4 T 6 T 0 M 7 z C + 3 P o r W v J a D N 5 m 5 4 s p Q 1 h g M C 2 V j d V s r m A H w z 7 E g G I r u e L F g U e 2 m 1 1 K e r B t 0 M l v K H d B 4 D a Y n 8 n I U A A A A Z T y N 7 5 z h C 3 t F 9 0 0 F K / 1 l G p G z e T E = < / D a t a M a s h u p > 
</file>

<file path=customXml/itemProps1.xml><?xml version="1.0" encoding="utf-8"?>
<ds:datastoreItem xmlns:ds="http://schemas.openxmlformats.org/officeDocument/2006/customXml" ds:itemID="{117624CF-3A03-461D-914E-6FB22BD88570}">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17</vt:i4>
      </vt:variant>
    </vt:vector>
  </HeadingPairs>
  <TitlesOfParts>
    <vt:vector size="22" baseType="lpstr">
      <vt:lpstr>Finančni načrt projekta od 2026</vt:lpstr>
      <vt:lpstr>Seznam kod</vt:lpstr>
      <vt:lpstr>Opis označevalcev</vt:lpstr>
      <vt:lpstr>PRIMER</vt:lpstr>
      <vt:lpstr>Data</vt:lpstr>
      <vt:lpstr>Data!_GoBack</vt:lpstr>
      <vt:lpstr>Bi_channels</vt:lpstr>
      <vt:lpstr>Donator</vt:lpstr>
      <vt:lpstr>Financer_RS</vt:lpstr>
      <vt:lpstr>Izvajalec</vt:lpstr>
      <vt:lpstr>Mark</vt:lpstr>
      <vt:lpstr>Nosilec_projekta</vt:lpstr>
      <vt:lpstr>Partnerska_drzava</vt:lpstr>
      <vt:lpstr>'Finančni načrt projekta od 2026'!Print_Area</vt:lpstr>
      <vt:lpstr>PRIMER!Print_Area</vt:lpstr>
      <vt:lpstr>Sedež_izvajalca</vt:lpstr>
      <vt:lpstr>Stevilka_pogodbe</vt:lpstr>
      <vt:lpstr>Vrsta_pomoci</vt:lpstr>
      <vt:lpstr>Vrsta_porocila</vt:lpstr>
      <vt:lpstr>Vrsta_prihodka</vt:lpstr>
      <vt:lpstr>Vsebinska_opredelitev</vt:lpstr>
      <vt:lpstr>Zaporedna_poročila</vt:lpstr>
    </vt:vector>
  </TitlesOfParts>
  <Company>Ministrstvo za zunanje zadeve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a719</dc:creator>
  <cp:lastModifiedBy>mzz</cp:lastModifiedBy>
  <cp:lastPrinted>2026-04-02T09:13:31Z</cp:lastPrinted>
  <dcterms:created xsi:type="dcterms:W3CDTF">2011-10-04T07:12:12Z</dcterms:created>
  <dcterms:modified xsi:type="dcterms:W3CDTF">2026-07-22T05:32:07Z</dcterms:modified>
</cp:coreProperties>
</file>