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zzdm01.dkpmzz.si\Uporabniki\MZZ\A2574\My Documents\Javni razpis za NVO 2025-2028\"/>
    </mc:Choice>
  </mc:AlternateContent>
  <bookViews>
    <workbookView xWindow="60" yWindow="15" windowWidth="25185" windowHeight="15060" tabRatio="836" activeTab="1"/>
  </bookViews>
  <sheets>
    <sheet name="Finančni načrt projekta 2025" sheetId="7" r:id="rId1"/>
    <sheet name="FN primer izračuna 2025" sheetId="8" r:id="rId2"/>
    <sheet name="Seznam kod" sheetId="4" r:id="rId3"/>
    <sheet name="Opis zaznamovalcev" sheetId="5" r:id="rId4"/>
    <sheet name="Data"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4" hidden="1">Data!$G$1:$K$1</definedName>
    <definedName name="_GoBack" localSheetId="4">Data!$G$2</definedName>
    <definedName name="_Npu80" localSheetId="0">[1]Data!#REF!</definedName>
    <definedName name="_Npu80" localSheetId="1">[1]Data!#REF!</definedName>
    <definedName name="_Npu80">[1]Data!#REF!</definedName>
    <definedName name="_Npu81" localSheetId="0">[1]Data!#REF!</definedName>
    <definedName name="_Npu81" localSheetId="1">[1]Data!#REF!</definedName>
    <definedName name="_Npu81">[1]Data!#REF!</definedName>
    <definedName name="Bi_channels" localSheetId="3">[2]Data!$G$2:$G$381</definedName>
    <definedName name="Bi_channels">Data!$G$2:$G$340</definedName>
    <definedName name="Countries">[2]Data!$H$2:$H$164</definedName>
    <definedName name="Donator">Data!$F$2:$F$2</definedName>
    <definedName name="End_date">[1]Data!$I$2</definedName>
    <definedName name="Extending_agency">[1]Data!$J$2:$J$76</definedName>
    <definedName name="Financer_RS" localSheetId="3">[2]Data!$Q$2:$Q$5</definedName>
    <definedName name="Financer_RS">Data!$Q$2:$Q$5</definedName>
    <definedName name="Izvajalec" localSheetId="1">[3]Data!$G$2:$G$381</definedName>
    <definedName name="Izvajalec" localSheetId="3">[2]Data!$M$2:$M$5</definedName>
    <definedName name="Izvajalec" localSheetId="2">[4]Data!$G$2:$G$381</definedName>
    <definedName name="Izvajalec">Data!$G$2:$G$381</definedName>
    <definedName name="Kategorija_izdatka" localSheetId="0">Data!#REF!</definedName>
    <definedName name="Kategorija_izdatka" localSheetId="1">[3]Data!#REF!</definedName>
    <definedName name="Kategorija_izdatka" localSheetId="3">[2]Data!#REF!</definedName>
    <definedName name="Kategorija_izdatka" localSheetId="2">[4]Data!#REF!</definedName>
    <definedName name="Kategorija_izdatka">Data!#REF!</definedName>
    <definedName name="Mark" localSheetId="1">[3]Data!$K$2:$K$4</definedName>
    <definedName name="Mark" localSheetId="3">[2]Data!$K$2:$K$4</definedName>
    <definedName name="Mark" localSheetId="2">[4]Data!$K$2:$K$4</definedName>
    <definedName name="Mark">Data!$K$2:$K$4</definedName>
    <definedName name="Markers">[1]Data!$G$2:$G$4</definedName>
    <definedName name="Multi_channels">[1]Data!$D$2:$D$122</definedName>
    <definedName name="nameLookup">[1]Data!$J$2:$K$89</definedName>
    <definedName name="Nosilec_projekta">Data!$C$6:$C$43</definedName>
    <definedName name="Partnerska_drzava" localSheetId="1">[3]Data!$H$2:$H$161</definedName>
    <definedName name="Partnerska_drzava" localSheetId="3">[5]Data!$H$2:$H$164</definedName>
    <definedName name="Partnerska_drzava" localSheetId="2">[4]Data!$H$2:$H$161</definedName>
    <definedName name="Partnerska_drzava">Data!$H$2:$H$161</definedName>
    <definedName name="Poročilo">[6]Data!$A$29:$A$38</definedName>
    <definedName name="_xlnm.Print_Area" localSheetId="0">'Finančni načrt projekta 2025'!$A$1:$AC$96</definedName>
    <definedName name="_xlnm.Print_Area" localSheetId="1">'FN primer izračuna 2025'!$A$1:$Z$96</definedName>
    <definedName name="Purpose_codes">[1]Data!$B$2:$B$198</definedName>
    <definedName name="Sedež_izvajalca" localSheetId="3">[2]Data!$O$2:$O$5</definedName>
    <definedName name="Sedež_izvajalca">Data!$O$2:$O$5</definedName>
    <definedName name="Start_date">[1]Data!$H$2</definedName>
    <definedName name="Stevilka_pogodbe">Data!$B$2:$B$11</definedName>
    <definedName name="Type_aid">[2]Data!$J$2:$J$16</definedName>
    <definedName name="Vrsta_pomoci" localSheetId="1">[3]Data!$J$2:$J$19</definedName>
    <definedName name="Vrsta_pomoci" localSheetId="3">[5]Data!$J$2:$J$16</definedName>
    <definedName name="Vrsta_pomoci" localSheetId="2">[4]Data!$J$2:$J$19</definedName>
    <definedName name="Vrsta_pomoci">Data!$J$2:$J$19</definedName>
    <definedName name="Vrsta_porocila">Data!$A$2:$A$7</definedName>
    <definedName name="Vrsta_prihodka">Data!$E$2:$E$3</definedName>
    <definedName name="vsdv">[7]Data!$K$2:$K$4</definedName>
    <definedName name="Vsebinska_opredelitev" localSheetId="1">[3]Data!$I$2:$I$224</definedName>
    <definedName name="Vsebinska_opredelitev" localSheetId="3">[5]Data!$I$2:$I$210</definedName>
    <definedName name="Vsebinska_opredelitev">Data!$I$2:$I$224</definedName>
    <definedName name="Vsebinska_opredelitev_1" localSheetId="3">[2]Data!$I$2:$I$210</definedName>
    <definedName name="Vsebinska_opredelitev_1" localSheetId="2">[4]Data!$I$2:$I$224</definedName>
    <definedName name="Vsebinska_opredelitev_1">[8]Data!$I$2:$I$224</definedName>
    <definedName name="xx" localSheetId="1">[3]Data!#REF!</definedName>
    <definedName name="xx">Data!#REF!</definedName>
    <definedName name="Z_751E64F5_A277_4A2A_A69D_FE5FE494F729_.wvu.PrintArea" localSheetId="0" hidden="1">'Finančni načrt projekta 2025'!$A$1:$AC$96</definedName>
    <definedName name="Z_751E64F5_A277_4A2A_A69D_FE5FE494F729_.wvu.PrintArea" localSheetId="1" hidden="1">'FN primer izračuna 2025'!$A$1:$Z$96</definedName>
    <definedName name="Z_8A7339EC_9D85_4DF4_8B1C_06318E02C619_.wvu.PrintArea" localSheetId="0" hidden="1">'Finančni načrt projekta 2025'!$A$1:$AC$96</definedName>
    <definedName name="Z_8A7339EC_9D85_4DF4_8B1C_06318E02C619_.wvu.PrintArea" localSheetId="1" hidden="1">'FN primer izračuna 2025'!$A$1:$Z$96</definedName>
    <definedName name="Zaporedna_poročila" localSheetId="3">[2]Data!$A$30:$A$39</definedName>
    <definedName name="Zaporedna_poročila" localSheetId="2">[4]Data!$A$30:$A$39</definedName>
    <definedName name="Zaporedna_poročila">Data!$A$30:$A$39</definedName>
  </definedNames>
  <calcPr calcId="162913"/>
  <customWorkbookViews>
    <customWorkbookView name="Brigita Smole - Personal View" guid="{751E64F5-A277-4A2A-A69D-FE5FE494F729}" mergeInterval="0" personalView="1" maximized="1" xWindow="-8" yWindow="-8" windowWidth="1696" windowHeight="1026" tabRatio="836" activeSheetId="3"/>
    <customWorkbookView name="Katja Huzjak - Personal View" guid="{8A7339EC-9D85-4DF4-8B1C-06318E02C619}" mergeInterval="0" personalView="1" maximized="1" xWindow="-8" yWindow="-8" windowWidth="1696" windowHeight="1026" tabRatio="8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1" i="8" l="1"/>
  <c r="D82" i="8" s="1"/>
  <c r="M73" i="8"/>
  <c r="K73" i="8"/>
  <c r="M72" i="8"/>
  <c r="K72" i="8"/>
  <c r="M71" i="8"/>
  <c r="K71" i="8"/>
  <c r="M70" i="8"/>
  <c r="K70" i="8"/>
  <c r="M69" i="8"/>
  <c r="K69" i="8"/>
  <c r="M68" i="8"/>
  <c r="K68" i="8"/>
  <c r="M67" i="8"/>
  <c r="K67" i="8"/>
  <c r="L66" i="8"/>
  <c r="J66" i="8"/>
  <c r="F66" i="8"/>
  <c r="B66" i="8"/>
  <c r="M65" i="8"/>
  <c r="K65" i="8"/>
  <c r="M64" i="8"/>
  <c r="K64" i="8"/>
  <c r="M63" i="8"/>
  <c r="K63" i="8"/>
  <c r="L62" i="8"/>
  <c r="J62" i="8"/>
  <c r="F62" i="8"/>
  <c r="B62" i="8"/>
  <c r="M61" i="8"/>
  <c r="K61" i="8"/>
  <c r="M60" i="8"/>
  <c r="K60" i="8"/>
  <c r="M59" i="8"/>
  <c r="K59" i="8"/>
  <c r="M58" i="8"/>
  <c r="K58" i="8"/>
  <c r="L57" i="8"/>
  <c r="J57" i="8"/>
  <c r="F57" i="8"/>
  <c r="G57" i="8" s="1"/>
  <c r="B57" i="8"/>
  <c r="G50" i="8"/>
  <c r="G48" i="8"/>
  <c r="G43" i="8"/>
  <c r="D31" i="8"/>
  <c r="D30" i="8"/>
  <c r="K57" i="8" l="1"/>
  <c r="G51" i="8"/>
  <c r="L74" i="8"/>
  <c r="M62" i="8"/>
  <c r="K66" i="8"/>
  <c r="G66" i="8"/>
  <c r="K62" i="8"/>
  <c r="M66" i="8"/>
  <c r="G62" i="8"/>
  <c r="G74" i="8" s="1"/>
  <c r="B74" i="8"/>
  <c r="K74" i="8"/>
  <c r="K75" i="8" s="1"/>
  <c r="F74" i="8"/>
  <c r="M57" i="8"/>
  <c r="J74" i="8"/>
  <c r="M74" i="8" l="1"/>
  <c r="M75" i="8" s="1"/>
  <c r="F77" i="8"/>
  <c r="F81" i="8"/>
  <c r="E81" i="8"/>
  <c r="G77" i="8" l="1"/>
  <c r="E82" i="8"/>
  <c r="E83" i="8" s="1"/>
  <c r="E85" i="8"/>
  <c r="F82" i="8"/>
  <c r="C62" i="8" l="1"/>
  <c r="C57" i="8"/>
  <c r="C66" i="8"/>
  <c r="C74" i="8" l="1"/>
  <c r="D83" i="7" l="1"/>
  <c r="D81" i="7" l="1"/>
  <c r="D82" i="7" s="1"/>
  <c r="O73" i="7" l="1"/>
  <c r="M73" i="7"/>
  <c r="O72" i="7"/>
  <c r="M72" i="7"/>
  <c r="O71" i="7"/>
  <c r="M71" i="7"/>
  <c r="O70" i="7"/>
  <c r="M70" i="7"/>
  <c r="O69" i="7"/>
  <c r="M69" i="7"/>
  <c r="O68" i="7"/>
  <c r="M68" i="7"/>
  <c r="O67" i="7"/>
  <c r="M67" i="7"/>
  <c r="N66" i="7"/>
  <c r="L66" i="7"/>
  <c r="F66" i="7"/>
  <c r="B66" i="7"/>
  <c r="O65" i="7"/>
  <c r="M65" i="7"/>
  <c r="O64" i="7"/>
  <c r="M64" i="7"/>
  <c r="O63" i="7"/>
  <c r="M63" i="7"/>
  <c r="N62" i="7"/>
  <c r="L62" i="7"/>
  <c r="F62" i="7"/>
  <c r="B62" i="7"/>
  <c r="O61" i="7"/>
  <c r="M61" i="7"/>
  <c r="O60" i="7"/>
  <c r="M60" i="7"/>
  <c r="O59" i="7"/>
  <c r="M59" i="7"/>
  <c r="O58" i="7"/>
  <c r="M58" i="7"/>
  <c r="N57" i="7"/>
  <c r="L57" i="7"/>
  <c r="F57" i="7"/>
  <c r="B57" i="7"/>
  <c r="G50" i="7"/>
  <c r="G48" i="7"/>
  <c r="G43" i="7"/>
  <c r="D31" i="7"/>
  <c r="D30" i="7"/>
  <c r="M57" i="7" l="1"/>
  <c r="M62" i="7"/>
  <c r="O62" i="7"/>
  <c r="G51" i="7"/>
  <c r="B74" i="7"/>
  <c r="F74" i="7"/>
  <c r="F77" i="7" s="1"/>
  <c r="O66" i="7"/>
  <c r="G57" i="7"/>
  <c r="G66" i="7"/>
  <c r="N74" i="7"/>
  <c r="G62" i="7"/>
  <c r="M66" i="7"/>
  <c r="O57" i="7"/>
  <c r="L74" i="7"/>
  <c r="M74" i="7" l="1"/>
  <c r="M75" i="7" s="1"/>
  <c r="G74" i="7"/>
  <c r="O74" i="7"/>
  <c r="O75" i="7" s="1"/>
  <c r="F81" i="7"/>
  <c r="E81" i="7"/>
  <c r="G77" i="7" l="1"/>
  <c r="E82" i="7"/>
  <c r="E83" i="7" s="1"/>
  <c r="E85" i="7"/>
  <c r="F82" i="7"/>
  <c r="C66" i="7" l="1"/>
  <c r="C57" i="7"/>
  <c r="C62" i="7"/>
  <c r="C74" i="7" l="1"/>
</calcChain>
</file>

<file path=xl/comments1.xml><?xml version="1.0" encoding="utf-8"?>
<comments xmlns="http://schemas.openxmlformats.org/spreadsheetml/2006/main">
  <authors>
    <author>Nataša Adlešič-Barba</author>
  </authors>
  <commentList>
    <comment ref="L56" authorId="0" shapeId="0">
      <text>
        <r>
          <rPr>
            <sz val="9"/>
            <color indexed="81"/>
            <rFont val="Tahoma"/>
            <family val="2"/>
            <charset val="238"/>
          </rPr>
          <t>v belo polje vnesti novo vrednost po spremembi po vrsti stroškov v EUR
vrednosti stroškov, ki se ne spreminjajo, se prepiše</t>
        </r>
        <r>
          <rPr>
            <sz val="9"/>
            <color indexed="10"/>
            <rFont val="Tahoma"/>
            <family val="2"/>
            <charset val="238"/>
          </rPr>
          <t xml:space="preserve">  </t>
        </r>
        <r>
          <rPr>
            <sz val="9"/>
            <color indexed="81"/>
            <rFont val="Tahoma"/>
            <family val="2"/>
            <charset val="238"/>
          </rPr>
          <t xml:space="preserve">
v zelenem polju se avtomatično izračuna nova vrednost kategorije glede na spremembe</t>
        </r>
      </text>
    </comment>
    <comment ref="M56" authorId="0" shapeId="0">
      <text>
        <r>
          <rPr>
            <sz val="9"/>
            <color indexed="81"/>
            <rFont val="Tahoma"/>
            <family val="2"/>
            <charset val="238"/>
          </rPr>
          <t>avtomatično se izračuna vrednost sprememb v EUR, ki je lahko pozitivna (+) ali negativna (-) glede na predviden odhodek MZZ</t>
        </r>
      </text>
    </comment>
    <comment ref="N56" authorId="0" shapeId="0">
      <text>
        <r>
          <rPr>
            <sz val="9"/>
            <color indexed="81"/>
            <rFont val="Tahoma"/>
            <family val="2"/>
            <charset val="238"/>
          </rPr>
          <t>v belo polje vnesti novo vrednost po spremembi po vrsti stroškov v EUR
vrednosti stroškov, ki se ne spreminjajo, se prepiše
v zelenem polju se avtomatično izračuna nova vrednost kategorije glede na spremembe</t>
        </r>
      </text>
    </comment>
    <comment ref="O56" authorId="0" shapeId="0">
      <text>
        <r>
          <rPr>
            <sz val="9"/>
            <color indexed="81"/>
            <rFont val="Tahoma"/>
            <family val="2"/>
            <charset val="238"/>
          </rPr>
          <t>avtomatično se izračuna vrednost sprememb v EUR, ki je lahko pozitivna (+) ali negativna (-) glede na predviden odhodek MZZ</t>
        </r>
      </text>
    </comment>
  </commentList>
</comments>
</file>

<file path=xl/comments2.xml><?xml version="1.0" encoding="utf-8"?>
<comments xmlns="http://schemas.openxmlformats.org/spreadsheetml/2006/main">
  <authors>
    <author>Nataša Adlešič-Barba</author>
  </authors>
  <commentList>
    <comment ref="J56" authorId="0" shapeId="0">
      <text>
        <r>
          <rPr>
            <sz val="9"/>
            <color indexed="81"/>
            <rFont val="Tahoma"/>
            <family val="2"/>
            <charset val="238"/>
          </rPr>
          <t>v belo polje vnesti novo vrednost po spremembi po vrsti stroškov v EUR
vrednosti stroškov, ki se ne spreminjajo, se prepiše</t>
        </r>
        <r>
          <rPr>
            <sz val="9"/>
            <color indexed="10"/>
            <rFont val="Tahoma"/>
            <family val="2"/>
            <charset val="238"/>
          </rPr>
          <t xml:space="preserve">  </t>
        </r>
        <r>
          <rPr>
            <sz val="9"/>
            <color indexed="81"/>
            <rFont val="Tahoma"/>
            <family val="2"/>
            <charset val="238"/>
          </rPr>
          <t xml:space="preserve">
v zelenem polju se avtomatično izračuna nova vrednost kategorije glede na spremembe</t>
        </r>
      </text>
    </comment>
    <comment ref="K56" authorId="0" shapeId="0">
      <text>
        <r>
          <rPr>
            <sz val="9"/>
            <color indexed="81"/>
            <rFont val="Tahoma"/>
            <family val="2"/>
            <charset val="238"/>
          </rPr>
          <t>avtomatično se izračuna vrednost sprememb v EUR, ki je lahko pozitivna (+) ali negativna (-) glede na predviden odhodek MZZ</t>
        </r>
      </text>
    </comment>
    <comment ref="L56" authorId="0" shapeId="0">
      <text>
        <r>
          <rPr>
            <sz val="9"/>
            <color indexed="81"/>
            <rFont val="Tahoma"/>
            <family val="2"/>
            <charset val="238"/>
          </rPr>
          <t>v belo polje vnesti novo vrednost po spremembi po vrsti stroškov v EUR
vrednosti stroškov, ki se ne spreminjajo, se prepiše
v zelenem polju se avtomatično izračuna nova vrednost kategorije glede na spremembe</t>
        </r>
      </text>
    </comment>
    <comment ref="M56" authorId="0" shapeId="0">
      <text>
        <r>
          <rPr>
            <sz val="9"/>
            <color indexed="81"/>
            <rFont val="Tahoma"/>
            <family val="2"/>
            <charset val="238"/>
          </rPr>
          <t>avtomatično se izračuna vrednost sprememb v EUR, ki je lahko pozitivna (+) ali negativna (-) glede na predviden odhodek MZZ</t>
        </r>
      </text>
    </comment>
  </commentList>
</comments>
</file>

<file path=xl/sharedStrings.xml><?xml version="1.0" encoding="utf-8"?>
<sst xmlns="http://schemas.openxmlformats.org/spreadsheetml/2006/main" count="1275" uniqueCount="1172">
  <si>
    <t>KONČNO</t>
  </si>
  <si>
    <t>1811-11-</t>
  </si>
  <si>
    <t>1811-12-</t>
  </si>
  <si>
    <t>1811-13-</t>
  </si>
  <si>
    <t>Stevilka pogodbe</t>
  </si>
  <si>
    <t>Nosilec projekta</t>
  </si>
  <si>
    <t>Vrsta prihodka</t>
  </si>
  <si>
    <t>finančni</t>
  </si>
  <si>
    <t>Skupaj</t>
  </si>
  <si>
    <t>Bi_channels</t>
  </si>
  <si>
    <t>denarni</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</si>
  <si>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</si>
  <si>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</si>
  <si>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</si>
  <si>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</si>
  <si>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</si>
  <si>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</si>
  <si>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</si>
  <si>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</si>
  <si>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</si>
  <si>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</si>
  <si>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</si>
  <si>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</si>
  <si>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</si>
  <si>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</si>
  <si>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</si>
  <si>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</si>
  <si>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</si>
  <si>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</si>
  <si>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</si>
  <si>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</si>
  <si>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</si>
  <si>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</si>
  <si>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</si>
  <si>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</si>
  <si>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1811-14-</t>
  </si>
  <si>
    <t>1811-15-</t>
  </si>
  <si>
    <t>1811-16-</t>
  </si>
  <si>
    <t>1811-17-</t>
  </si>
  <si>
    <t>1811-18-</t>
  </si>
  <si>
    <t>1811-19-</t>
  </si>
  <si>
    <t>1811-20-</t>
  </si>
  <si>
    <t>stroški dela</t>
  </si>
  <si>
    <t>stroški potovanj</t>
  </si>
  <si>
    <t>produkcijski stroški</t>
  </si>
  <si>
    <t>Vrsta izdatka</t>
  </si>
  <si>
    <t>1a: Ministrstvo za gospodarski razvoj in tehnologijo</t>
  </si>
  <si>
    <t>2a: Ministrstvo za infrastrukturo in prostor</t>
  </si>
  <si>
    <t>5a: Ministrstvo za pravosodje in javno upravo</t>
  </si>
  <si>
    <t>Od</t>
  </si>
  <si>
    <t>Do</t>
  </si>
  <si>
    <t>ŽIG</t>
  </si>
  <si>
    <t>Neposredni odhodki</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</si>
  <si>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</si>
  <si>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</si>
  <si>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</si>
  <si>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</si>
  <si>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</si>
  <si>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</si>
  <si>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</si>
  <si>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</si>
  <si>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</si>
  <si>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</si>
  <si>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Podatki o projektu (obvezno izpolniti vse rubrike)</t>
  </si>
  <si>
    <t>Partnerska država</t>
  </si>
  <si>
    <t>Vrsta pomoči</t>
  </si>
  <si>
    <t>Prihodki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</si>
  <si>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</si>
  <si>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</si>
  <si>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</si>
  <si>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</si>
  <si>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Vsebinska opredelitev projekta</t>
  </si>
  <si>
    <t>1. poročilo</t>
  </si>
  <si>
    <t>Zaporedna št. poročila</t>
  </si>
  <si>
    <t>2. poročilo</t>
  </si>
  <si>
    <t>3. poročilo</t>
  </si>
  <si>
    <t>4. poročilo</t>
  </si>
  <si>
    <t>5. poročilo</t>
  </si>
  <si>
    <t>6. poročilo</t>
  </si>
  <si>
    <t>7. poročilo</t>
  </si>
  <si>
    <t>8. poročilo</t>
  </si>
  <si>
    <t>9. poročilo</t>
  </si>
  <si>
    <t>FINANČNI  NAČRT PROJEKTA</t>
  </si>
  <si>
    <t>Načrtovani odhodki projekta</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</si>
  <si>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t>
    </r>
  </si>
  <si>
    <t>Vrsta predvidenega odhodka</t>
  </si>
  <si>
    <t>Predvideni odhodek v EUR</t>
  </si>
  <si>
    <r>
      <rPr>
        <b/>
        <sz val="10"/>
        <rFont val="Arial"/>
        <family val="2"/>
        <charset val="238"/>
      </rPr>
      <t>Predvideni odhodek v EUR</t>
    </r>
    <r>
      <rPr>
        <sz val="10"/>
        <rFont val="Arial"/>
        <family val="2"/>
        <charset val="238"/>
      </rPr>
      <t xml:space="preserve"> predstavlja skupno višino </t>
    </r>
    <r>
      <rPr>
        <b/>
        <sz val="10"/>
        <rFont val="Arial"/>
        <family val="2"/>
        <charset val="238"/>
      </rPr>
      <t>vseh</t>
    </r>
    <r>
      <rPr>
        <sz val="10"/>
        <rFont val="Arial"/>
        <family val="2"/>
        <charset val="238"/>
      </rPr>
      <t xml:space="preserve"> odhodkov </t>
    </r>
    <r>
      <rPr>
        <b/>
        <sz val="10"/>
        <rFont val="Arial"/>
        <family val="2"/>
        <charset val="238"/>
      </rPr>
      <t>vseh</t>
    </r>
    <r>
      <rPr>
        <sz val="10"/>
        <rFont val="Arial"/>
        <family val="2"/>
        <charset val="238"/>
      </rPr>
      <t xml:space="preserve"> financerjev (brez posrednih odhodkov).</t>
    </r>
  </si>
  <si>
    <t>Vpliv na podnebne spremembe (prilagajanje)</t>
  </si>
  <si>
    <t>Vpliv na podnebne spremembe (blaženje)</t>
  </si>
  <si>
    <t>Vpliv na enakost spolov</t>
  </si>
  <si>
    <t>Vpliv na okolje</t>
  </si>
  <si>
    <t>Predvideni prihodki iz finančnega načrta v EUR</t>
  </si>
  <si>
    <t>1: Ministrstvo za delo, družino, socialne zadeve in enake možnosti</t>
  </si>
  <si>
    <t>2: Ministrstvo za finance</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</si>
  <si>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</si>
  <si>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</si>
  <si>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</si>
  <si>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</si>
  <si>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</si>
  <si>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</si>
  <si>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</si>
  <si>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</si>
  <si>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3a: Ministrstvo za izobraževanje, znanost in šport</t>
  </si>
  <si>
    <t>14: Ministrstvo za zdravje</t>
  </si>
  <si>
    <t>15: Ministrstvo za zunanje zadeve</t>
  </si>
  <si>
    <t>18: Služba Vlade RS za evropsko kohezijsko politiko in razvoj</t>
  </si>
  <si>
    <t>19: Služba Vlade RS za zakonodajo</t>
  </si>
  <si>
    <t>Partnerska_drzava</t>
  </si>
  <si>
    <t>Vsebinska_opredelitev</t>
  </si>
  <si>
    <t>Vrsta_pomoci</t>
  </si>
  <si>
    <t>Izvajalec</t>
  </si>
  <si>
    <t>Koda izvajalca</t>
  </si>
  <si>
    <t>Vrednost financiranja RS v EUR</t>
  </si>
  <si>
    <t>Vrednost financiranja RS v EUR po letih</t>
  </si>
  <si>
    <t>Financer RS</t>
  </si>
  <si>
    <r>
      <rPr>
        <b/>
        <sz val="10"/>
        <rFont val="Arial"/>
        <family val="2"/>
        <charset val="238"/>
      </rPr>
      <t>Vrednost financiranja RS v EUR</t>
    </r>
    <r>
      <rPr>
        <sz val="10"/>
        <rFont val="Arial"/>
        <family val="2"/>
        <charset val="238"/>
      </rPr>
      <t xml:space="preserve"> je vrednost, ki jo financira RS.</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</si>
  <si>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</si>
  <si>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</si>
  <si>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</si>
  <si>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</si>
  <si>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</si>
  <si>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</si>
  <si>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</si>
  <si>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</si>
  <si>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</si>
  <si>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</si>
  <si>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</si>
  <si>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</si>
  <si>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</si>
  <si>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</si>
  <si>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</si>
  <si>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</si>
  <si>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</si>
  <si>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</si>
  <si>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</si>
  <si>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</si>
  <si>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</si>
  <si>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</si>
  <si>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</si>
  <si>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</si>
  <si>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</si>
  <si>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</si>
  <si>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</si>
  <si>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</si>
  <si>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</si>
  <si>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</si>
  <si>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</si>
  <si>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</si>
  <si>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</si>
  <si>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</si>
  <si>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</si>
  <si>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</si>
  <si>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</si>
  <si>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</si>
  <si>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</si>
  <si>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</si>
  <si>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</si>
  <si>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</si>
  <si>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</si>
  <si>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</si>
  <si>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</si>
  <si>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</si>
  <si>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</si>
  <si>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</si>
  <si>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</si>
  <si>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</si>
  <si>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</si>
  <si>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</si>
  <si>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</si>
  <si>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</si>
  <si>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</si>
  <si>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</si>
  <si>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</si>
  <si>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</si>
  <si>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</si>
  <si>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</si>
  <si>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</si>
  <si>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</si>
  <si>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</si>
  <si>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</si>
  <si>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</si>
  <si>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</si>
  <si>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</si>
  <si>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</si>
  <si>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</si>
  <si>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</si>
  <si>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</si>
  <si>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</si>
  <si>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</si>
  <si>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</si>
  <si>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</si>
  <si>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</si>
  <si>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</si>
  <si>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</si>
  <si>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</si>
  <si>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</si>
  <si>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</si>
  <si>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</si>
  <si>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</si>
  <si>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</si>
  <si>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</si>
  <si>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</si>
  <si>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</si>
  <si>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</si>
  <si>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</si>
  <si>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</si>
  <si>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</si>
  <si>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</si>
  <si>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</si>
  <si>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</si>
  <si>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</si>
  <si>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</si>
  <si>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</si>
  <si>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</si>
  <si>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</si>
  <si>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</si>
  <si>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</si>
  <si>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</si>
  <si>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</si>
  <si>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</si>
  <si>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</si>
  <si>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</si>
  <si>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</si>
  <si>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</si>
  <si>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</si>
  <si>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</si>
  <si>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</si>
  <si>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</si>
  <si>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</si>
  <si>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</si>
  <si>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</si>
  <si>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</si>
  <si>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</si>
  <si>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</si>
  <si>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</si>
  <si>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</si>
  <si>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</si>
  <si>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</si>
  <si>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</si>
  <si>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</si>
  <si>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</si>
  <si>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</si>
  <si>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</si>
  <si>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</si>
  <si>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</si>
  <si>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</si>
  <si>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</si>
  <si>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</si>
  <si>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</si>
  <si>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</si>
  <si>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</si>
  <si>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</si>
  <si>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</si>
  <si>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</si>
  <si>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</si>
  <si>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</si>
  <si>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</si>
  <si>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</si>
  <si>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</si>
  <si>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</si>
  <si>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</si>
  <si>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</si>
  <si>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</si>
  <si>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</si>
  <si>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</si>
  <si>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</si>
  <si>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</si>
  <si>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</si>
  <si>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</si>
  <si>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</si>
  <si>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</si>
  <si>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</si>
  <si>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</si>
  <si>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</si>
  <si>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</si>
  <si>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</si>
  <si>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11110 - Education policy and administrative management</t>
  </si>
  <si>
    <t>11120 - Education facilities and training</t>
  </si>
  <si>
    <t>11130 - Teacher training</t>
  </si>
  <si>
    <t>11182 - Educational research</t>
  </si>
  <si>
    <t>11220 - Primary education</t>
  </si>
  <si>
    <t>11240 - Early childhood education</t>
  </si>
  <si>
    <t>11250 - School feeding</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</si>
  <si>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</si>
  <si>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</si>
  <si>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</si>
  <si>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</si>
  <si>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</si>
  <si>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</si>
  <si>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</si>
  <si>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</si>
  <si>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</si>
  <si>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</si>
  <si>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</si>
  <si>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</si>
  <si>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</si>
  <si>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</si>
  <si>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</si>
  <si>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</si>
  <si>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</si>
  <si>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</si>
  <si>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</si>
  <si>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</si>
  <si>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</si>
  <si>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</si>
  <si>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</si>
  <si>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</si>
  <si>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</si>
  <si>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</si>
  <si>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</si>
  <si>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</si>
  <si>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</si>
  <si>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</si>
  <si>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</si>
  <si>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</si>
  <si>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</si>
  <si>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</si>
  <si>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</si>
  <si>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</si>
  <si>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</si>
  <si>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</si>
  <si>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</si>
  <si>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</si>
  <si>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</si>
  <si>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</si>
  <si>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</si>
  <si>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</si>
  <si>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</si>
  <si>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</si>
  <si>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</si>
  <si>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</si>
  <si>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</si>
  <si>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</si>
  <si>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</si>
  <si>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</si>
  <si>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</si>
  <si>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</si>
  <si>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</si>
  <si>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</si>
  <si>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</si>
  <si>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</si>
  <si>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</si>
  <si>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</si>
  <si>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</si>
  <si>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</si>
  <si>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16062 - Statistical capacity building</t>
  </si>
  <si>
    <t>16063 - Narcotics control</t>
  </si>
  <si>
    <t>16064 - Social mitigation of HIV/AIDS</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</si>
  <si>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</si>
  <si>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</si>
  <si>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</si>
  <si>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</si>
  <si>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</si>
  <si>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</si>
  <si>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</si>
  <si>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</si>
  <si>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</si>
  <si>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</si>
  <si>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</si>
  <si>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</si>
  <si>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</si>
  <si>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</si>
  <si>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</si>
  <si>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</si>
  <si>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</si>
  <si>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</si>
  <si>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</si>
  <si>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</si>
  <si>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</si>
  <si>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</si>
  <si>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</si>
  <si>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</si>
  <si>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</si>
  <si>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</si>
  <si>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</si>
  <si>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23610 - Heat plants</t>
  </si>
  <si>
    <t>23620 - District heating and cooling</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</si>
  <si>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</si>
  <si>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</si>
  <si>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</si>
  <si>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</si>
  <si>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</si>
  <si>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</si>
  <si>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25020 - Privatisation</t>
  </si>
  <si>
    <t>25030 - Business development services</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</si>
  <si>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</si>
  <si>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</si>
  <si>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</si>
  <si>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</si>
  <si>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</si>
  <si>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</si>
  <si>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</si>
  <si>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</si>
  <si>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</si>
  <si>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</si>
  <si>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</si>
  <si>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</si>
  <si>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</si>
  <si>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</si>
  <si>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</si>
  <si>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</si>
  <si>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</si>
  <si>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</si>
  <si>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</si>
  <si>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</si>
  <si>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</si>
  <si>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</si>
  <si>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</si>
  <si>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</si>
  <si>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</si>
  <si>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</si>
  <si>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</si>
  <si>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</si>
  <si>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</si>
  <si>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</si>
  <si>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</si>
  <si>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</si>
  <si>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</si>
  <si>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</si>
  <si>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</si>
  <si>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</si>
  <si>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</si>
  <si>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</si>
  <si>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</si>
  <si>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</si>
  <si>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</si>
  <si>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</si>
  <si>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</si>
  <si>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</si>
  <si>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</si>
  <si>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</si>
  <si>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</si>
  <si>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</si>
  <si>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</si>
  <si>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</si>
  <si>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</si>
  <si>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</si>
  <si>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</si>
  <si>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</si>
  <si>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</si>
  <si>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</si>
  <si>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</si>
  <si>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</si>
  <si>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</si>
  <si>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</si>
  <si>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</si>
  <si>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</si>
  <si>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</si>
  <si>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</si>
  <si>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</si>
  <si>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</si>
  <si>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</si>
  <si>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</si>
  <si>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</si>
  <si>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</si>
  <si>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</si>
  <si>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</si>
  <si>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</si>
  <si>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</si>
  <si>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</si>
  <si>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</si>
  <si>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</si>
  <si>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</si>
  <si>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</si>
  <si>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</si>
  <si>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</si>
  <si>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</si>
  <si>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</si>
  <si>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</si>
  <si>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</si>
  <si>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</si>
  <si>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</si>
  <si>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</si>
  <si>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</si>
  <si>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</si>
  <si>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</si>
  <si>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</si>
  <si>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</si>
  <si>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</si>
  <si>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</si>
  <si>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</si>
  <si>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</si>
  <si>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</si>
  <si>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</si>
  <si>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</si>
  <si>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</si>
  <si>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</si>
  <si>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</si>
  <si>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</si>
  <si>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</si>
  <si>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</si>
  <si>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</si>
  <si>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</si>
  <si>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</si>
  <si>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</si>
  <si>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</si>
  <si>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</si>
  <si>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</si>
  <si>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</si>
  <si>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</si>
  <si>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</si>
  <si>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</si>
  <si>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</si>
  <si>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</si>
  <si>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</si>
  <si>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</si>
  <si>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</si>
  <si>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</si>
  <si>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</si>
  <si>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</si>
  <si>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</si>
  <si>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</si>
  <si>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</si>
  <si>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</si>
  <si>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</si>
  <si>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</si>
  <si>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</si>
  <si>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</si>
  <si>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</si>
  <si>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</si>
  <si>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</si>
  <si>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</si>
  <si>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</si>
  <si>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</si>
  <si>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</si>
  <si>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</si>
  <si>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</si>
  <si>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</si>
  <si>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</si>
  <si>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</si>
  <si>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</si>
  <si>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</si>
  <si>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</si>
  <si>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</si>
  <si>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</si>
  <si>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</si>
  <si>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</si>
  <si>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</si>
  <si>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</si>
  <si>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</si>
  <si>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</si>
  <si>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</si>
  <si>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</si>
  <si>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</si>
  <si>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</si>
  <si>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</si>
  <si>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</si>
  <si>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</si>
  <si>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</si>
  <si>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</si>
  <si>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</si>
  <si>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</si>
  <si>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</si>
  <si>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</si>
  <si>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</si>
  <si>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</si>
  <si>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</si>
  <si>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</si>
  <si>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</si>
  <si>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</si>
  <si>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</si>
  <si>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</si>
  <si>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</si>
  <si>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</si>
  <si>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</si>
  <si>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</si>
  <si>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</si>
  <si>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</si>
  <si>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</si>
  <si>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</si>
  <si>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</si>
  <si>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</si>
  <si>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</si>
  <si>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</si>
  <si>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23501 - National Red Cross and Red Crescent Societies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</si>
  <si>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</si>
  <si>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</si>
  <si>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</si>
  <si>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</si>
  <si>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</si>
  <si>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</si>
  <si>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</si>
  <si>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</si>
  <si>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</si>
  <si>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</si>
  <si>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</si>
  <si>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</si>
  <si>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</si>
  <si>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</si>
  <si>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</si>
  <si>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</si>
  <si>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</si>
  <si>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</si>
  <si>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</si>
  <si>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</si>
  <si>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</si>
  <si>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</si>
  <si>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</si>
  <si>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</si>
  <si>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</si>
  <si>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 xml:space="preserve">47010 - Commonwealth Agency for Public Administration and Management </t>
  </si>
  <si>
    <t xml:space="preserve">47028 - Commonwealth Partnership for Technical Management </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</si>
  <si>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</si>
  <si>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</si>
  <si>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</si>
  <si>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</si>
  <si>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</si>
  <si>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</si>
  <si>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</si>
  <si>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</si>
  <si>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</si>
  <si>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</si>
  <si>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</si>
  <si>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</si>
  <si>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</si>
  <si>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</si>
  <si>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</si>
  <si>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</si>
  <si>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</si>
  <si>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</si>
  <si>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</si>
  <si>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</si>
  <si>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</si>
  <si>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</si>
  <si>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</si>
  <si>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</si>
  <si>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</si>
  <si>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</si>
  <si>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</si>
  <si>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</si>
  <si>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</si>
  <si>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</si>
  <si>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</si>
  <si>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</si>
  <si>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</si>
  <si>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</si>
  <si>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</si>
  <si>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</si>
  <si>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</si>
  <si>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</si>
  <si>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</si>
  <si>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</si>
  <si>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</si>
  <si>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</si>
  <si>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</si>
  <si>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</si>
  <si>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</si>
  <si>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</si>
  <si>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</si>
  <si>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41312 - International Atomic Energy Agency - assessed contributions</t>
  </si>
  <si>
    <t>41313 - United Nations High Commissioner for Human Rights (extrabudgetary contributions only)</t>
  </si>
  <si>
    <t>41314 - United Nations Economic Commission for Europe (extrabudgetary contributions only)</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</si>
  <si>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</si>
  <si>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</si>
  <si>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</si>
  <si>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</si>
  <si>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</si>
  <si>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</si>
  <si>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</si>
  <si>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</si>
  <si>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</si>
  <si>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</si>
  <si>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</si>
  <si>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</si>
  <si>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</si>
  <si>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</si>
  <si>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</si>
  <si>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</si>
  <si>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</si>
  <si>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</si>
  <si>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</si>
  <si>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</si>
  <si>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</si>
  <si>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</si>
  <si>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</si>
  <si>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</si>
  <si>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 xml:space="preserve">45001 - World Trade Organisation - International Trade Centre </t>
  </si>
  <si>
    <t>45002 - World Trade Organisation - Advisory Centre on WTO Law</t>
  </si>
  <si>
    <t xml:space="preserve">45003 - World Trade Organisation - Doha Development Agenda Global Trust Fund </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</si>
  <si>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</si>
  <si>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</si>
  <si>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</si>
  <si>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</si>
  <si>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</si>
  <si>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</si>
  <si>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</si>
  <si>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</si>
  <si>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</si>
  <si>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</si>
  <si>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</si>
  <si>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</si>
  <si>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</si>
  <si>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</si>
  <si>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</si>
  <si>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</si>
  <si>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</si>
  <si>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</si>
  <si>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</si>
  <si>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</si>
  <si>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</si>
  <si>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</si>
  <si>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 xml:space="preserve">47001 - African Capacity Building Foundation </t>
  </si>
  <si>
    <t xml:space="preserve">47002 - Asian Productivity Organisation </t>
  </si>
  <si>
    <t xml:space="preserve">47003 - Association of South East Asian Nations: Economic Co-operation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</si>
  <si>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</si>
  <si>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</si>
  <si>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</si>
  <si>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</si>
  <si>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</si>
  <si>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</si>
  <si>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</si>
  <si>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</si>
  <si>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</si>
  <si>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</si>
  <si>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</si>
  <si>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</si>
  <si>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</si>
  <si>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</si>
  <si>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</si>
  <si>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</si>
  <si>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</si>
  <si>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</si>
  <si>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</si>
  <si>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</si>
  <si>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</si>
  <si>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</si>
  <si>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</si>
  <si>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</si>
  <si>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</si>
  <si>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</si>
  <si>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</si>
  <si>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</si>
  <si>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</si>
  <si>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</si>
  <si>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</si>
  <si>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</si>
  <si>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</si>
  <si>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</si>
  <si>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</si>
  <si>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</si>
  <si>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</si>
  <si>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</si>
  <si>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</si>
  <si>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</si>
  <si>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</si>
  <si>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</si>
  <si>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</si>
  <si>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</si>
  <si>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</si>
  <si>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</si>
  <si>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</si>
  <si>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</si>
  <si>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</si>
  <si>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</si>
  <si>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</si>
  <si>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</si>
  <si>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</si>
  <si>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</si>
  <si>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</si>
  <si>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</si>
  <si>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</si>
  <si>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</si>
  <si>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</si>
  <si>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</si>
  <si>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</si>
  <si>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</si>
  <si>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</si>
  <si>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</si>
  <si>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</si>
  <si>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</si>
  <si>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</si>
  <si>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</si>
  <si>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</si>
  <si>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</si>
  <si>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</si>
  <si>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</si>
  <si>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</si>
  <si>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</si>
  <si>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</si>
  <si>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</si>
  <si>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</si>
  <si>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</si>
  <si>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</si>
  <si>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</si>
  <si>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</si>
  <si>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</si>
  <si>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</si>
  <si>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</si>
  <si>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</si>
  <si>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</si>
  <si>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</si>
  <si>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</si>
  <si>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</si>
  <si>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</si>
  <si>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</si>
  <si>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</si>
  <si>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</si>
  <si>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</si>
  <si>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</si>
  <si>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</si>
  <si>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</si>
  <si>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</si>
  <si>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</si>
  <si>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</si>
  <si>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</si>
  <si>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</si>
  <si>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</si>
  <si>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</si>
  <si>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</si>
  <si>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</si>
  <si>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</si>
  <si>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</si>
  <si>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</si>
  <si>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</si>
  <si>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51001 - International Food Policy Research Institute</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</si>
  <si>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</si>
  <si>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</si>
  <si>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</si>
  <si>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</si>
  <si>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</si>
  <si>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</si>
  <si>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</si>
  <si>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</si>
  <si>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</si>
  <si>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</si>
  <si>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</si>
  <si>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</si>
  <si>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</si>
  <si>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</si>
  <si>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</si>
  <si>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</si>
  <si>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</si>
  <si>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</si>
  <si>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</si>
  <si>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</si>
  <si>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</si>
  <si>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</si>
  <si>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</si>
  <si>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</si>
  <si>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</si>
  <si>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</si>
  <si>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</si>
  <si>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</si>
  <si>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</si>
  <si>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</si>
  <si>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</si>
  <si>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</si>
  <si>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</si>
  <si>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r>
      <rPr>
        <b/>
        <sz val="10"/>
        <rFont val="Arial"/>
        <family val="2"/>
        <charset val="238"/>
      </rPr>
      <t xml:space="preserve">Stroški dela </t>
    </r>
    <r>
      <rPr>
        <sz val="10"/>
        <rFont val="Arial"/>
        <family val="2"/>
        <charset val="238"/>
      </rPr>
      <t xml:space="preserve">se nanašajo </t>
    </r>
    <r>
      <rPr>
        <u/>
        <sz val="10"/>
        <rFont val="Arial"/>
        <family val="2"/>
        <charset val="238"/>
      </rPr>
      <t>samo</t>
    </r>
    <r>
      <rPr>
        <sz val="10"/>
        <rFont val="Arial"/>
        <family val="2"/>
        <charset val="238"/>
      </rPr>
      <t xml:space="preserve"> na stroške zaposlenih pri izvajalcu, ki sodelujejo pri projektu.</t>
    </r>
  </si>
  <si>
    <r>
      <rPr>
        <b/>
        <sz val="10"/>
        <rFont val="Arial"/>
        <family val="2"/>
        <charset val="238"/>
      </rPr>
      <t>Stroški potovanj</t>
    </r>
    <r>
      <rPr>
        <sz val="10"/>
        <rFont val="Arial"/>
        <family val="2"/>
        <charset val="238"/>
      </rPr>
      <t xml:space="preserve"> se nanašajo </t>
    </r>
    <r>
      <rPr>
        <u/>
        <sz val="10"/>
        <rFont val="Arial"/>
        <family val="2"/>
        <charset val="238"/>
      </rPr>
      <t>samo</t>
    </r>
    <r>
      <rPr>
        <sz val="10"/>
        <rFont val="Arial"/>
        <family val="2"/>
        <charset val="238"/>
      </rPr>
      <t xml:space="preserve"> na stroške zaposlenih pri izvajalcu, ki sodelujejo pri projektu.</t>
    </r>
  </si>
  <si>
    <t>Skupna vrednost projekta v EUR</t>
  </si>
  <si>
    <t>Aktualen seznam DAC in CRS kod je na voljo na povezavi:</t>
  </si>
  <si>
    <t>PODPIS ZAKONITEGA ZASTOPNIKA IN ŽIG IZVAJALCA</t>
  </si>
  <si>
    <r>
      <t>Obvezno navesti</t>
    </r>
    <r>
      <rPr>
        <b/>
        <sz val="10"/>
        <rFont val="Arial"/>
        <family val="2"/>
        <charset val="238"/>
      </rPr>
      <t xml:space="preserve"> vse prihodke v EUR od vseh sofinancerjev.</t>
    </r>
    <r>
      <rPr>
        <sz val="10"/>
        <rFont val="Arial"/>
        <family val="2"/>
        <charset val="238"/>
      </rPr>
      <t xml:space="preserve"> </t>
    </r>
  </si>
  <si>
    <t>1. razlika sprememb predvidenih odhodkov v EUR</t>
  </si>
  <si>
    <t>2. sprememba predvidenih odhodkov v EUR</t>
  </si>
  <si>
    <t>2. razlika sprememb predvidenih odhodkov v EUR</t>
  </si>
  <si>
    <t>Ime in priimek:</t>
  </si>
  <si>
    <t>Podpis:</t>
  </si>
  <si>
    <t xml:space="preserve">OPISOV ZAZNAMOVALCEV PO POSAMEZNIH POLITIKAH </t>
  </si>
  <si>
    <t>METODOLOGIJA DOLOČANJA ZAZNAMOVALCEV</t>
  </si>
  <si>
    <t>Z zaznamovalci ovrednotimo vpliv posameznega projekta v podporo pomembnejšim politikam mednarodnega razvojnega sodelovanja (skrb za okolje, prilagajanje podnebnim spremembam, blaženje podnebnih sprememb, enakost spolov).</t>
  </si>
  <si>
    <t>Izvajalec v vsebinskem načrtu projekta opredeli cilj projekta s kazalniki, pričakovane rezultate projekta s kazalniki in aktivnosti v okviru posameznih rezultatov. Izvajalec v finančnem načrtu navede vrednosti posameznih zaznamovalcev, upoštevajoč predlog projekta. Ministrstvo ima pri pregledu projektne dokumentacije pravico, da vrednost zaznamovalca po dogovoru z izvajalcem spremeni, če za to obstajajo tehtni razlogi.</t>
  </si>
  <si>
    <t>Sistem vrednotenja zaznamovalcev</t>
  </si>
  <si>
    <t>Zaznamovalec 2: doseganje ciljev posamezne politike je poglavitni cilj projekta. Zaznamovalec 2 se uporabi pri projektih, kjer je cilj projekta neposredno doseganje ciljev posamezne politike. Specifični cilj projekta, kot je določen v projektu, je v tem primeru enak ciljem posamezne politike.</t>
  </si>
  <si>
    <t>Zaznamovalec 1: doseganje ciljev posamezne politike je pomemben cilj projekta. Zaznamovalec 1 se uporabi za projekte, za katere so cilji posamezne politike pomembni, ne pa tudi poglavitni za izvedbo projekta.</t>
  </si>
  <si>
    <t>Zaznamovalec 0: projekt ne vpliva na doseganje ciljev posamezne politike. Zaznamovalec 0 se uporabi za projekte, katerih specifični cilj ne prispeva k ciljem posamezne politike.</t>
  </si>
  <si>
    <t>Vrednost 0 se ne more uporabiti kot privzeta vrednost. Analizo je potrebno opraviti za vse projekte, saj nudi zagotovilo, da projekt ni v nasprotju s cilji posamezne politike. V primeru, da le-ta ne bi bila narejena, bi polje ostalo neoznačeno, kar vzpostavlja jasno ločnico med projekti, ki nimajo vpliva na cilje po posamezni politiki in tistimi, za katere vpliv ni znan.</t>
  </si>
  <si>
    <t>SKRB ZA OKOLJE</t>
  </si>
  <si>
    <t>Cilj politike: prispevati k fizičnemu izboljšanju (zaščita in obnova) naravnega okolja v državah v razvoju, vključno z razvojem in krepitvijo politik, zakonodaje in institucij s področja zaščite okolja v državah v razvoju.</t>
  </si>
  <si>
    <t>Primeri aktivnosti:</t>
  </si>
  <si>
    <t></t>
  </si>
  <si>
    <t>s področja družbene infrastrukture in storitev: (i) zaščita vodnih virov, (ii) oblikovanja in izvajanja politik, ki upoštevajo okoljske in družbene omejitve rabe voda, (iii) zdravstvenih praks (sanitacija) in načinov urejanja odpadnih voda s pozitivnimi učinki na okolje;</t>
  </si>
  <si>
    <t>s področja gospodarske infrastrukture in storitev: (i) infrastrukturni projekti z elementi zaščite in urejanja okolja, (ii) trajnostna raba energetskih virov (obnovljivi viri energije), zmanjševanje rabe energije;</t>
  </si>
  <si>
    <t>s področij: (i) trajnostna raba kmetijskih in vodnih površin, (ii) programi trajnostne rabe gozdov ter zmanjševanja deforestacije in degradacije tal, (iii) trajnostno ravnanje z morskimi viri, (iv) uvajanje in spodbujanje bolj čistih in učinkovitih proizvodnih procesov, (v) zmanjševanje onesnaževanja/onesnaženja tal, vode in zraka (npr. filtri), (vi) zviševanje energetske učinkovitosti v industriji, (vii) trajnostna turistična raba občutljivih naravnih območij.</t>
  </si>
  <si>
    <t>Izvajalec ob pripravi projekta oceni vpliv projektnih aktivnosti na okolje, na podlagi katerih utemelji izbrano vrednost zaznamovalca 0, 1 ali 2. Če sta zaznamovalca za podnebne spremembe 2 ali 1, je tudi zaznamovalec za okolje 2 ali 1.</t>
  </si>
  <si>
    <t>Izvajalec lahko izbere vrednost zaznamovalca 1 tudi v primeru, če pri izvajanju vključi vsaj eno od naštetih aktivnosti in na ta način spodbuja ciljne skupine k spremembi navad za ohranjanje okolja: čistilne akcije, ločevanje odpadkov, izobraževalni program z okoljsko tematiko, elektronska komunikacija, kjer je to le možno, uporaba recikliranega papirja, uporaba stekla namesto plastike, spodbujanje uporabe lokalnih prevozov oziroma prevozov z avtomobili namesto letalskih prevozov, lokalni prevoz s kolesi, varčevanje z energijo, uporaba obnovljivih virov energije, spodbujanje odgovornega potrošništva, uporabo lokalno pridelanih proizvodov in drugo.</t>
  </si>
  <si>
    <t>VPLIV NA PODNEBNE SPREMEMBE / PRILAGAJANJE</t>
  </si>
  <si>
    <t xml:space="preserve">Cilj politike: prispevati k ciljem Okvirne konvencije Združenih narodov o spremembi podnebja. </t>
  </si>
  <si>
    <t>Z zaznamovalcem se označuje oceno vpliva projekta na zmanjševanje izpostavljenosti naravnih ali človekovih sistemov na pričakovane podnebne spremembe: zbiranje in širjenje informacij, oblikovanje in širjenje znanja, izgradnja zmogljivosti, načrtovanja in izvajanja aktivnosti za prilagoditev na negativne učinke podnebnih sprememb. Če je zaznamovalec za podnebne spremembe / prilagajanje 2 ali 1, je tudi zaznamovalec za okolje 2 ali 1.</t>
  </si>
  <si>
    <t>vključevanje prilagajanja na podnebne spremembe v nacionalne in mednarodne politike in programe držav v razvoju;</t>
  </si>
  <si>
    <t>spodbujanje prilagajanja preko zakonodaje in regulative;</t>
  </si>
  <si>
    <t>izobraževanje, usposabljanje in ozaveščanje o vzrokih in posledicah podnebnih sprememb ter pomenu prilagajanja;</t>
  </si>
  <si>
    <t>opazovanje in napovedovanje posledic podnebnih sprememb, študije ranljivosti zaradi podnebnih sprememb, sistemi hitrega opozarjanja na posledice podnebnih sprememb ipd.;</t>
  </si>
  <si>
    <t>ukrepi za nadzor nad malarijo in drugimi boleznimi na področjih, ki jim zaradi podnebnih sprememb grozi porast v obolelosti;</t>
  </si>
  <si>
    <t>skrb za ohranjanje vodnih virov na območjih, ki jim grozi pomanjkanje vode zaradi podnebnih sprememb;</t>
  </si>
  <si>
    <t>spodbujanje poljščin, odpornih na suše, ter izgradnja namakalnih sistemov za soočanje s podnebnimi spremembami;</t>
  </si>
  <si>
    <t>spodbujanje raznolikosti gozdnega biotopa kot ukrepa za prilagajanje na posledice podnebnih sprememb;</t>
  </si>
  <si>
    <t>ukrepi za zaščito pred poplavami;</t>
  </si>
  <si>
    <t>razvoj preventivnih ukrepov, vključno z zavarovanji za posledice podnebnih sprememb, itd.</t>
  </si>
  <si>
    <t>VPLIV NA PODNEBNE SPREMEMBE / BLAŽENJE</t>
  </si>
  <si>
    <t>Cilj politike: prispevati k ciljem Okvirne konvencije Združenih narodov o spremembi podnebja.</t>
  </si>
  <si>
    <t>Z zaznamovalcem se označuje oceno vpliva projekta na stabilizacijo koncentracije toplogrednih plinov v ozračju (zmanjšanje izpustov in / ali njihovo izločanje iz ozračja). Če je zaznamovalec za podnebne spremembe / blaženje 2 ali 1, je tudi zaznamovalec za okolje 2 ali 1.</t>
  </si>
  <si>
    <t>Aktivnosti morajo prispevati vsaj k enemu od naslednjih ciljev:</t>
  </si>
  <si>
    <t>omejevanje antropogenih izpustov toplogrednih plinov (predvsem CO2, CH4 in N2O, HFC-ji, PFC-ji in SF6), vključno s plini, ki jih regulira Montrealski protokol (CFC-ji in HCFC-ji). Primeri: namestitev obnovljivih virov energije, učinkovitejša raba energije, zmanjševanje rabe energije, ravnanje z odpadki in upravljanje z odpadnimi vodami, s ciljem zmanjševanja izpustov CH4;</t>
  </si>
  <si>
    <t>zaščita in obnova ponorov (npr.: trajnostno upravljanje z gozdovi, pogozdovanje);</t>
  </si>
  <si>
    <t>vključevanje podnebnih sprememb v politike držav v razvoju (krepitev pravnih in regulativnih okvirjev, izgradnja zmogljivosti, izobraževanje, raziskave, prenos tehnologij, ozaveščanje);</t>
  </si>
  <si>
    <t>podpora državam v razvoju pri doseganju ciljev Okvirne konvencije Združenih narodov o spremembi podnebja.</t>
  </si>
  <si>
    <t xml:space="preserve">ENAKOST SPOLOV </t>
  </si>
  <si>
    <t xml:space="preserve">Cilji politike: prispevati k enakosti spolov in krepitvi moči žensk in deklic ter zmanjševanja diskriminacije ali neenakosti. </t>
  </si>
  <si>
    <t>Izvajalec ob pripravi projekta oceni vpliv projektnih aktivnosti na enakost spolov, na podlagi katerih utemelji izbrano vrednost zaznamovalca 0, 1 ali 2.</t>
  </si>
  <si>
    <t xml:space="preserve">Izvajalec izbere vrednost zaznamovalca 0, če aktivnosti projekta prispevajo k doseganju enakosti spolov, kar je bilo ugotovljeno na podlagi opravljene analize. Analizo na podlagi spola je potrebno opraviti za vse projekte. Analiza na podlagi spola zajema analizo razlik med ženskami in moškimi, deklicami in dečki glede porazdelitve virov, priložnosti, omejitev in moči v določenem kontekstu. Ugotovitve analize so vključene v načrtovanje projekta z namenom, da aktivnosti projekta ne bi škodile ženskam / deklicam ali moškim / dečkom, ne bi povečevale neenakosti med spoloma ter da bi zagotovile enake koristi projekta tako za ženske kot za moške. Podatki za aktivnosti se zbirajo tudi po spolu. V okviru projekta je podana zaveza k spremljanju in poročanju o rezultatih z vidika enakosti spolov, tudi v fazi evalvacije. </t>
  </si>
  <si>
    <t>Izvajalec izbere vrednost zaznamovalca 1, če je vidik spola vključen v projekt, , ni pa specifičen cilj projekta. Projekt je načrtovan tako, da ima pozitiven vpliv na povečanje enakosti spolov in opolnomočenje žensk in deklet, na zmanjšanje diskriminacije ali neenakosti ali na zadovoljevanje posebnih potreb glede na spol. Ugotovitve ocene vključenosti spola na podlagi ustrezne analize, so vključene v načrtovanje projekta, z namenom, da aktivnosti projekta ne bi škodile ženskam / deklicam ali moškim / dečkom; ne bi povečevale neenakosti med spoloma ter da bi zagotovile enake koristi projekta tako za ženske kot za moške. V okviru projekta se mora izvajati vsaj ena aktivnost, namenjena krepitvi moči žensk oziroma deklic, na kar kaže vsaj en kazalnik. V aktivnosti se enakovredno vključujejo ženske in moški.</t>
  </si>
  <si>
    <t>Izvajalec izbere vrednost zaznamovalca 2, če je enakost spolov specifični cilj projekta in je podlaga za zasnovo in pričakovane rezultate. Zasnovan je s poglavitnim namenom uveljavljanja enakosti spolov in / ali krepitve moči žensk in deklic, zmanjševanja diskriminacije ali neenakosti oziroma zadovoljevanja posebnih potreb glede na spol. Projekta brez tega cilja ne bi bilo mogoče izvesti. Minimalna merila morajo biti za vrednost zaznamovalca 2 izpolnjena v celoti, in sicer: opravljena je bila ocena vključenosti spola na podlagi ustrezne analize; ugotovitve ocene so bile vključene v načrtovanje projekta z namenom, da aktivnosti projekta ne bi škodile  ženskam / deklicam ali moškim / dečkom ali povečale neenakosti med spoloma;  vidik spola je pozitivno vključen v projekt, zgolj če aktivnosti projekta pripomorejo k premagovanju ovir za polno vključenost žensk, če se v aktivnosti enakovredno vključuje ženske in moške, če se zagotavlja enake koristi projekta tako za ženske kot za moške in če prispeva k spodbujanju enakosti med spoloma po končanju projekta. O rezultatih z vidika spola se ustrezno poroča.</t>
  </si>
  <si>
    <t xml:space="preserve"> Primera projektov, ki bosta označena z vrednostjo zaznamovalca 0:</t>
  </si>
  <si>
    <t>opismenjevanje in izobraževanje, ki je zasnovano tako za dečke kot za deklice, brez ciljev in aktivnosti, ki bi naslavljali spolne prepreke v izobraževanju;</t>
  </si>
  <si>
    <t>izgradnja športne dvorane z ločenimi sanitarijami, a brez posebnih ukrepov, ki bi spodbujali vključevanje deklic in žensk v športne aktivnosti.</t>
  </si>
  <si>
    <t>Primeri projektov, ki bodo označeni z vrednostjo zaznamovalca 1:</t>
  </si>
  <si>
    <t>opismenjevanje in izobraževanje, ki je zasnovano tako za dečke kot za deklice, vendar s posebnim ciljem in aktivnostmi, ki naslavljajo spolne prepreke v izobraževanju deklet, na primer s finančnimi spodbudami revnim družinam, da vključijo deklice v šolo;</t>
  </si>
  <si>
    <t>projekt, ki naslavlja potrebe mladostnikov na področju spolnega in reproduktivnega zdravja in pravic z vzpostavitvijo klinike, kjer imajo mladostniki dostop do informacij, testiranja na virus HIV, svetovanja o načrtovanju družine, in ki vključuje diferencirano ponudbo glede na spol;</t>
  </si>
  <si>
    <t>infrastrukturni projekt nove linije podzemne železnice, ki upošteva prilagajanje transportnega sistema ženskam tako, da upošteva njihove varnostne potrebe in umesti prostore za podjetja, katerih lastnice so ženske.</t>
  </si>
  <si>
    <t>Primeri projektov, ki bodo označeni z vrednostjo zaznamovalca 2:</t>
  </si>
  <si>
    <t>projekt, ki se osredotoča na dostop deklic do izobrazbe in njihovo uspešnost, z glavnim ciljem zmanjšati razlike med deklicami in dečki;</t>
  </si>
  <si>
    <t>projekt, katerega cilj je preprečevati ali odgovoriti na nasilje na podlagi spola;</t>
  </si>
  <si>
    <t>projekt socialnega varstva, ki ima specifični namen opolnomočiti ženske in deklice, ki so pripoznane kot prikrajšana skupina v družbi.</t>
  </si>
  <si>
    <t>Obdobje trajanja projekta</t>
  </si>
  <si>
    <r>
      <rPr>
        <b/>
        <sz val="10"/>
        <rFont val="Arial"/>
        <family val="2"/>
        <charset val="238"/>
      </rPr>
      <t xml:space="preserve">Vpliv na okolje </t>
    </r>
    <r>
      <rPr>
        <sz val="10"/>
        <rFont val="Arial"/>
        <family val="2"/>
        <charset val="238"/>
      </rPr>
      <t>se izbere iz seznama, do katerega izvajalec dostopi s klikom na drsnik na koncu vrstice. Podrobnejša navodila so v zavihku Opis zaznamovalcev.</t>
    </r>
  </si>
  <si>
    <r>
      <rPr>
        <b/>
        <sz val="10"/>
        <rFont val="Arial"/>
        <family val="2"/>
        <charset val="238"/>
      </rPr>
      <t>Vpliv na podnebne spremembe (prilagajanje)</t>
    </r>
    <r>
      <rPr>
        <sz val="10"/>
        <rFont val="Arial"/>
        <family val="2"/>
        <charset val="238"/>
      </rPr>
      <t xml:space="preserve"> se izbere iz seznama, do katerega izvajalec dostopi s klikom na drsnik na desni strani na koncu vrstice. Podrobnejša navodila so v zavihku Opis zaznamovalcev.</t>
    </r>
  </si>
  <si>
    <r>
      <rPr>
        <b/>
        <sz val="10"/>
        <rFont val="Arial"/>
        <family val="2"/>
        <charset val="238"/>
      </rPr>
      <t>Vpliv na podnebne spremembe (blaženje)</t>
    </r>
    <r>
      <rPr>
        <sz val="10"/>
        <rFont val="Arial"/>
        <family val="2"/>
        <charset val="238"/>
      </rPr>
      <t xml:space="preserve"> se izbere iz seznama, do katerega izvajalec dostopi s klikom na drsnik na desni strani na koncu vrstice. Podrobnejša navodila so v zavihku Opis zaznamovalcev.</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</si>
  <si>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so v zavihku Opis zaznamovalcev.</t>
    </r>
  </si>
  <si>
    <t>Drugi financerji</t>
  </si>
  <si>
    <t>Ministrstvo za zunanje in evropske zadeve</t>
  </si>
  <si>
    <t>SKUPAJ PRIHODKI OD MZEZ</t>
  </si>
  <si>
    <t>Predvideni odhodek, ki ga krije MZEZ</t>
  </si>
  <si>
    <t>1. sprememba predvidenih odhodkov MZEZ  v EUR</t>
  </si>
  <si>
    <r>
      <rPr>
        <b/>
        <sz val="10"/>
        <rFont val="Arial"/>
        <family val="2"/>
        <charset val="238"/>
      </rPr>
      <t xml:space="preserve">Drugi financerji: </t>
    </r>
    <r>
      <rPr>
        <sz val="10"/>
        <rFont val="Arial"/>
        <family val="2"/>
        <charset val="238"/>
      </rPr>
      <t>izvajalec navede financerje, ki bodo sofinancirali projekt, npr. državo, mednarodno organizacijo, podjetje, NVO.</t>
    </r>
  </si>
  <si>
    <r>
      <rPr>
        <b/>
        <sz val="10"/>
        <rFont val="Arial"/>
        <family val="2"/>
        <charset val="238"/>
      </rPr>
      <t>Skupaj prihodki:</t>
    </r>
    <r>
      <rPr>
        <sz val="10"/>
        <rFont val="Arial"/>
        <family val="2"/>
        <charset val="238"/>
      </rPr>
      <t xml:space="preserve"> seštevek prihodkov v denarju in materialnih vložkih.</t>
    </r>
  </si>
  <si>
    <r>
      <rPr>
        <b/>
        <sz val="10"/>
        <rFont val="Arial"/>
        <family val="2"/>
        <charset val="238"/>
      </rPr>
      <t>Vrsta predvidenega odhodka:</t>
    </r>
    <r>
      <rPr>
        <sz val="10"/>
        <rFont val="Arial"/>
        <family val="2"/>
        <charset val="238"/>
      </rPr>
      <t xml:space="preserve"> pod vsako kategorijo stroškov (zeleno) izvajalec navede vse predvidene stroške projekta. </t>
    </r>
  </si>
  <si>
    <r>
      <rPr>
        <b/>
        <sz val="10"/>
        <rFont val="Arial"/>
        <family val="2"/>
        <charset val="238"/>
      </rPr>
      <t>Skupna vrednost projekta v EUR</t>
    </r>
    <r>
      <rPr>
        <sz val="10"/>
        <rFont val="Arial"/>
        <family val="2"/>
        <charset val="238"/>
      </rPr>
      <t xml:space="preserve"> je skupna vrednost projekta, ki vključuje vse financerje.</t>
    </r>
  </si>
  <si>
    <t>NEPOSREDNI ODHODKI MZEZ</t>
  </si>
  <si>
    <t>SKUPNA VREDNOST FINANCIRANJA MZEZ</t>
  </si>
  <si>
    <t>SKUPNA VREDNOST PROJEKTA</t>
  </si>
  <si>
    <r>
      <t xml:space="preserve">POSREDNI ODHODKI MZEZ </t>
    </r>
    <r>
      <rPr>
        <sz val="10"/>
        <rFont val="Arial"/>
        <family val="2"/>
        <charset val="238"/>
      </rPr>
      <t>(do 12 % vrednosti neposrednih odhodkov)</t>
    </r>
  </si>
  <si>
    <r>
      <t>Posredni odhodki</t>
    </r>
    <r>
      <rPr>
        <b/>
        <sz val="10"/>
        <color rgb="FFFF0000"/>
        <rFont val="Arial"/>
        <family val="2"/>
        <charset val="238"/>
      </rPr>
      <t xml:space="preserve"> </t>
    </r>
    <r>
      <rPr>
        <b/>
        <sz val="10"/>
        <rFont val="Arial"/>
        <family val="2"/>
        <charset val="238"/>
      </rPr>
      <t>(do 12 % vrednosti financiranja MZEZ za neposredne odhodke)</t>
    </r>
  </si>
  <si>
    <t>KONTROLNI IZRAČUN</t>
  </si>
  <si>
    <r>
      <rPr>
        <b/>
        <sz val="10"/>
        <rFont val="Arial"/>
        <family val="2"/>
        <charset val="238"/>
      </rPr>
      <t>Posredni odhodki</t>
    </r>
    <r>
      <rPr>
        <sz val="10"/>
        <rFont val="Arial"/>
        <family val="2"/>
        <charset val="238"/>
      </rPr>
      <t xml:space="preserve"> višina posrednih odhodkov je </t>
    </r>
    <r>
      <rPr>
        <u/>
        <sz val="10"/>
        <rFont val="Arial"/>
        <family val="2"/>
        <charset val="238"/>
      </rPr>
      <t>dogovorjen odstotek</t>
    </r>
    <r>
      <rPr>
        <sz val="10"/>
        <rFont val="Arial"/>
        <family val="2"/>
        <charset val="238"/>
      </rPr>
      <t xml:space="preserve"> vrednosti financiranja MZEZ za neposredne odhodke, tj. do 12 %. Za posredne stroške izvajalcu pri poročanju ni treba priložiti dokazil. </t>
    </r>
  </si>
  <si>
    <t>Delež celotne vrednosti financiranja MZEZ  v %</t>
  </si>
  <si>
    <t>NAVODILA ZA IZPOLNJEVANJE OBRAZCA FINANČNI NAČRT PROJEKTA</t>
  </si>
  <si>
    <t>Delež celotne vrednosti projekta v %</t>
  </si>
  <si>
    <t>10000 - Public Sector Institutions</t>
  </si>
  <si>
    <t>20000 - Non-Governmental Organisation (NGO) and Civil Society</t>
  </si>
  <si>
    <t>21000 - International NGO</t>
  </si>
  <si>
    <t>21064 - Clinton Health Access Initiative, Inc.</t>
  </si>
  <si>
    <t>21508 - Sustainable Energy for All</t>
  </si>
  <si>
    <t>21509 - AmplifyChange</t>
  </si>
  <si>
    <t>21027 - ITF Enhancing Human Security</t>
  </si>
  <si>
    <t>23000 - Developing country-based NGO</t>
  </si>
  <si>
    <t>30000 - Public-Private Partnerships (PPP) and Networks</t>
  </si>
  <si>
    <t>31000 - Public-Private Partnerships (PPP)</t>
  </si>
  <si>
    <t>30018 - Africa Finance Corporation</t>
  </si>
  <si>
    <t>30019 - Currency Exchange Fund N.V.</t>
  </si>
  <si>
    <t>30020 - Global Energy Efficiency and Renewable Energy Fund II</t>
  </si>
  <si>
    <t>32000 - Networks</t>
  </si>
  <si>
    <t>31007 - Drugs for Neglected Diseases initative</t>
  </si>
  <si>
    <t>31008 - Foundation for Innovative New Diagnostics</t>
  </si>
  <si>
    <t>40000 - Multilateral Organisations</t>
  </si>
  <si>
    <t>41000 - United Nations (UN) agency, fund or commission</t>
  </si>
  <si>
    <t>41100 - UN entities (core contributions reportable in full)</t>
  </si>
  <si>
    <t>41121 - United Nations Office of the High Commissioner for Refugees</t>
  </si>
  <si>
    <t>41149 - United Nations Development Coordination Office</t>
  </si>
  <si>
    <t>41200 - UN entities (core contributions reportable in TOSSD only)</t>
  </si>
  <si>
    <t>41201 - Comprehensive Nuclear Test Ban Treaty Organization</t>
  </si>
  <si>
    <t>41202 - International Civil Aviation Organization</t>
  </si>
  <si>
    <t>41203 - International Criminal Court</t>
  </si>
  <si>
    <t>41204 - International Residual Mechanism for Criminal Tribunals</t>
  </si>
  <si>
    <t>41205 - International Seabed Authority</t>
  </si>
  <si>
    <t>41206 - International Tribunal for the Law of the Sea</t>
  </si>
  <si>
    <t>41207 - Organization for the Prohibition of Chemical Weapons</t>
  </si>
  <si>
    <t>41208 - Department of Economic and Social Affairs</t>
  </si>
  <si>
    <t>41209 - Department of General Assembly and Conference Management</t>
  </si>
  <si>
    <t>41210 - Department of Global Communications</t>
  </si>
  <si>
    <t>41211 - Department of Management Strategy, Policy and Compliance, including UNOG, UNOV and UNON</t>
  </si>
  <si>
    <t>41212 - Department of Operational Support</t>
  </si>
  <si>
    <t>41213 - Department of Safety and Security</t>
  </si>
  <si>
    <t>41214 - Office of Counter-Terrorism</t>
  </si>
  <si>
    <t>41215 - United Nations Interregional Crime and Justice Research Institute</t>
  </si>
  <si>
    <t>41216 - International Maritime Organization</t>
  </si>
  <si>
    <t>41217 - World Trade Organisation</t>
  </si>
  <si>
    <t>41300 - Other UN (Core Contributions Reportable in Part)</t>
  </si>
  <si>
    <t>41150 - United Nations Institute for Disarmament Research</t>
  </si>
  <si>
    <t>41151 - International Agency for Research on Cancer</t>
  </si>
  <si>
    <t>41310 - United Nations Department of Peace Operations - UN peacekeeping operations [only MINURSO, MINUSCA, MINUSMA, MINUJUSTH, MONUSCO, UNAMID, UNIFIL, UNISFA, UNMIK, UNMIL, UNMISS, UNOCI]. Report contributions mission by mission in CRS++.</t>
  </si>
  <si>
    <t>41315 - United Nations Office for Disaster Risk Reduction</t>
  </si>
  <si>
    <t>41321 - World Health Organisation - Strategic Preparedness and Response Plan</t>
  </si>
  <si>
    <t>41400 - UN inter-agency pooled funds</t>
  </si>
  <si>
    <t>41141 - United Nations Peacebuilding Fund</t>
  </si>
  <si>
    <t>41401 - UN-Multi Partner Trust Fund Office</t>
  </si>
  <si>
    <t>41402 - Joint Sustainable Development Goals Fund</t>
  </si>
  <si>
    <t>41403 - COVID-19 Response and Recovery Multi-Partner Trust Fund</t>
  </si>
  <si>
    <t>41500 - UN single-agency thematic funds</t>
  </si>
  <si>
    <t>41148 - United Nations Department of Political and Peacebuilding Affairs, Trust Fund in Support of Political Affairs</t>
  </si>
  <si>
    <t>41600 - Existing UN channels not included in Standard I - UN entity- of the UN Data Cube reporting framework</t>
  </si>
  <si>
    <t>41700 - UN entities, non-core contributions</t>
  </si>
  <si>
    <t>41701 - International Labour Organisation - non-core</t>
  </si>
  <si>
    <t>42000 - European Union Institutions</t>
  </si>
  <si>
    <t>43007 - IMF’s Resilience and Sustainability Trust</t>
  </si>
  <si>
    <t>44008 - Partnership for Market Implementation</t>
  </si>
  <si>
    <t>46000 - Regional Development Banks</t>
  </si>
  <si>
    <t>46008 - Development Bank of Latin America</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</si>
  <si>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</si>
  <si>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</si>
  <si>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46027 - Financial Fund for the Development of the River Plate Basin</t>
  </si>
  <si>
    <t>47000 - Other multilateral institutions</t>
  </si>
  <si>
    <t>47005 - African Union</t>
  </si>
  <si>
    <t>47080 - Organisation for Economic Co-operation and Development</t>
  </si>
  <si>
    <t>47095 - Educational Quality and Assessment Programme</t>
  </si>
  <si>
    <t>47114 - Asian Forest Cooperation Organisation</t>
  </si>
  <si>
    <t>47124 - International Anti-Corruption Academy</t>
  </si>
  <si>
    <t>47125 - International Centre for Genetic Engineering and Biotechnology</t>
  </si>
  <si>
    <t>47132 - Commonwealth Secretariat</t>
  </si>
  <si>
    <t>47146 - International Investment Bank</t>
  </si>
  <si>
    <t>47147 - International Finance Facility for Education</t>
  </si>
  <si>
    <t>47148 - World Organisation for Animal Health</t>
  </si>
  <si>
    <t>47149 - International Commission on Missing Persons</t>
  </si>
  <si>
    <t>47150 - Secretaría General Iberoamericana</t>
  </si>
  <si>
    <t>47400 - European Space Agency (ESA) programme 'Space in support of International Development Aid'</t>
  </si>
  <si>
    <t>51000 - University, college or other teaching institution, research institute or think-tank</t>
  </si>
  <si>
    <t>60000 - Private Sector Institutions</t>
  </si>
  <si>
    <t>43002 - International Monetary Fund - Poverty Reduction and Growth - Heavily Indebted Poor Countries Debt Relief Initiative Trust Fund [includes HIPC, Extended Credit Facility (ECF), and ECF-HIPC sub-accounts]</t>
  </si>
  <si>
    <t>11230 - Basic life skills for adults</t>
  </si>
  <si>
    <t>11231 - Basic life skills for youth</t>
  </si>
  <si>
    <t>11232 - Primary education equivalent for adults</t>
  </si>
  <si>
    <t>11260 - Lower secondary education</t>
  </si>
  <si>
    <t>11320 - Upper Secondary Education (modified and includes data from 11322)</t>
  </si>
  <si>
    <t>12110 - Health statistics and data</t>
  </si>
  <si>
    <t>12264 - COVID-19 control</t>
  </si>
  <si>
    <t>12340 - Promotion of mental health and well-being</t>
  </si>
  <si>
    <t>13010 - Population statistics and data</t>
  </si>
  <si>
    <t>15110 - Foreign affairs</t>
  </si>
  <si>
    <t>15110 - Diplomatic missions</t>
  </si>
  <si>
    <t>15110 - Administration of developing countries' foreign aid</t>
  </si>
  <si>
    <t>15110 - General personnel services</t>
  </si>
  <si>
    <t>15110 - Other general public services</t>
  </si>
  <si>
    <t>15110 - National monitoring and evaluation</t>
  </si>
  <si>
    <t>15110 - Meteorological services</t>
  </si>
  <si>
    <t>15110 - National standards development</t>
  </si>
  <si>
    <t>15110 - Executive office</t>
  </si>
  <si>
    <t>15110 - Government and civil society statistics and data</t>
  </si>
  <si>
    <t>15111 - Budget planning</t>
  </si>
  <si>
    <t>15111 - National audit</t>
  </si>
  <si>
    <t>15111 - Debt and aid management</t>
  </si>
  <si>
    <t>15112 - Local government finance</t>
  </si>
  <si>
    <t>15112 - Other central transfers to institutions</t>
  </si>
  <si>
    <t>15112 - Local government administration</t>
  </si>
  <si>
    <t>15114 - Tax collection</t>
  </si>
  <si>
    <t>15114 - Tax policy and administration support</t>
  </si>
  <si>
    <t>15114 - Other non-tax revenue mobilisation</t>
  </si>
  <si>
    <t>15130 - Justice, law and order policy, planning and administration</t>
  </si>
  <si>
    <t>15130 - Police</t>
  </si>
  <si>
    <t>15130 - Fire and rescue services</t>
  </si>
  <si>
    <t>15130 - Judicial affairs</t>
  </si>
  <si>
    <t>15130 - Ombudsman</t>
  </si>
  <si>
    <t>15130 - Immigration</t>
  </si>
  <si>
    <t>15130 - Prisons</t>
  </si>
  <si>
    <t>1513010 - Fight against transnational organised crime</t>
  </si>
  <si>
    <t>1513020 - Countering violent extremism</t>
  </si>
  <si>
    <t>1513030 - Cyber security</t>
  </si>
  <si>
    <t>1516010 - Transitional justice</t>
  </si>
  <si>
    <t>1516020 - International criminal justice</t>
  </si>
  <si>
    <t>15170 - Women's rights organisations and movements, and government institutions</t>
  </si>
  <si>
    <t>1520010 - Disarmament of Weapons of Mass Destruction (WMD)</t>
  </si>
  <si>
    <t>1520020 - Prevention of Violent Extremism</t>
  </si>
  <si>
    <t>16010 - Social protection and welfare services policy, planning and administration</t>
  </si>
  <si>
    <t>16010 - Social security (excl pensions)</t>
  </si>
  <si>
    <t>16010 - General pensions</t>
  </si>
  <si>
    <t>16010 - Civil service pensions</t>
  </si>
  <si>
    <t>16010 - Social services (incl youth development and women+ children)</t>
  </si>
  <si>
    <t>16061 - Culture and cultural diversity</t>
  </si>
  <si>
    <t>16061 - Recreation and sport</t>
  </si>
  <si>
    <t>16061 - Culture</t>
  </si>
  <si>
    <t>16070 - Labour rights</t>
  </si>
  <si>
    <t>16080 - Social dialogue</t>
  </si>
  <si>
    <t>21010 - Transport policy, planning and administration</t>
  </si>
  <si>
    <t>21010 - Public transport services</t>
  </si>
  <si>
    <t>21010 - Transport regulation</t>
  </si>
  <si>
    <t>21020 - Feeder road construction</t>
  </si>
  <si>
    <t>21020 - Feeder road maintenance</t>
  </si>
  <si>
    <t>21020 - National road construction</t>
  </si>
  <si>
    <t>21020 - National road maintenance</t>
  </si>
  <si>
    <t>22010 - Communications policy, planning and administration</t>
  </si>
  <si>
    <t>22010 - Postal services</t>
  </si>
  <si>
    <t>22010 - Information services</t>
  </si>
  <si>
    <t>22030 - Radio, television, print and online media</t>
  </si>
  <si>
    <t>22081 - Education and training in ICT, telecommunications and media</t>
  </si>
  <si>
    <t>23110 - Energy sector policy, planning and administration</t>
  </si>
  <si>
    <t>23110 - Energy regulation</t>
  </si>
  <si>
    <t>23230 - Solar energy for centralised grids</t>
  </si>
  <si>
    <t>23231 - Solar energy for isolated grids and standalone systems</t>
  </si>
  <si>
    <t>23232 - Solar energy - thermal applications</t>
  </si>
  <si>
    <t>23510 - Nuclear energy electric power plants and nuclear safety</t>
  </si>
  <si>
    <t>23630 - Electric power transmission and distribution (centralised grids)</t>
  </si>
  <si>
    <t>23631 - Electric power transmission and distribution (isolated mini-grids)</t>
  </si>
  <si>
    <t>23640 - Retail gas distribution</t>
  </si>
  <si>
    <t>23641 - Retail distribution of liquid or solid fossil fuels</t>
  </si>
  <si>
    <t>23642 - Electric mobility infrastructures</t>
  </si>
  <si>
    <t>25010 - Business policy and administration</t>
  </si>
  <si>
    <t>25040 - Responsible business conduct</t>
  </si>
  <si>
    <t>32167 - Energy manufacturing (fossil fuels)</t>
  </si>
  <si>
    <t>32173 - Modern biofuels manufacturing</t>
  </si>
  <si>
    <t>32174 - Clean cooking appliances manufacturing</t>
  </si>
  <si>
    <t>32262 - Oil and gas (upstream)</t>
  </si>
  <si>
    <t>41030 - Biodiversity</t>
  </si>
  <si>
    <t>43030 - Urban land policy and management</t>
  </si>
  <si>
    <t>43030 - Urban development</t>
  </si>
  <si>
    <t>43040 - Rural land policy and management</t>
  </si>
  <si>
    <t>43072 - Household food security programmes</t>
  </si>
  <si>
    <t>72010 - Basic Health Care Services in Emergencies</t>
  </si>
  <si>
    <t>72010 - Education in emergencies</t>
  </si>
  <si>
    <t xml:space="preserve">93010 - Refugees/asylum seekers in donor countries - food and shelter </t>
  </si>
  <si>
    <t>93010 - Refugees/asylum seekers in donor countries - training</t>
  </si>
  <si>
    <t>93010 - Refugees/asylum seekers in donor countries - health</t>
  </si>
  <si>
    <t>93010 - Refugees/asylum seekers in donor countries - other temporary sustenance</t>
  </si>
  <si>
    <t>93010 - Refugees/asylum seekers in donor countries - voluntary repatriation</t>
  </si>
  <si>
    <t>93010 - Refugees/asylum seekers in donor countries - transport</t>
  </si>
  <si>
    <t>93010 - Refugees/asylum seekers in donor countries - rescue at sea</t>
  </si>
  <si>
    <t>93010 - Refugees/asylum seekers in donor countries - administrative costs</t>
  </si>
  <si>
    <t>I01 - Support to refugees/protected persons in the provider country (up to 12 months of their stay) </t>
  </si>
  <si>
    <t>I02 - Support to refugees/protected persons in the provider country (beyond the 12-month period)</t>
  </si>
  <si>
    <t>I05 - Support to refugees/protected persons/migrants for their integration in the economy of provider countries</t>
  </si>
  <si>
    <t>J01 - (for SSC providers only) In-kind donations</t>
  </si>
  <si>
    <t>K01 - (for SSC providers only) Research and development</t>
  </si>
  <si>
    <t>K011 - (for SSC providers only) Scientific-related infrastructure</t>
  </si>
  <si>
    <t xml:space="preserve">K012 - (for SSC providers only) Research personnel </t>
  </si>
  <si>
    <t>K02 - RESEARCH AND DEVELOPMENT (R&amp;D)</t>
  </si>
  <si>
    <t>L01 - (for SSC providers only) Direct cash transfers under social development public programmes in partner countries</t>
  </si>
  <si>
    <r>
      <t xml:space="preserve">Skupna vrednost projekta </t>
    </r>
    <r>
      <rPr>
        <sz val="10"/>
        <rFont val="Arial"/>
        <family val="2"/>
        <charset val="238"/>
      </rPr>
      <t>v stolpcu E bo izračunana samodejno in vključuje vrednosti vseh financerjev.</t>
    </r>
  </si>
  <si>
    <t>https://webfs.oecd.org/oda/DataCollection/Resources/DAC-CRS-CODES.xls</t>
  </si>
  <si>
    <r>
      <rPr>
        <b/>
        <sz val="10"/>
        <rFont val="Arial"/>
        <family val="2"/>
        <charset val="238"/>
      </rPr>
      <t xml:space="preserve">Kontrolni izračun </t>
    </r>
    <r>
      <rPr>
        <sz val="10"/>
        <rFont val="Arial"/>
        <family val="2"/>
        <charset val="238"/>
      </rPr>
      <t>prikazuje najvišjo vrednost financiranja MZEZ za neposredne in posredne odhodke (stolpec D) in vrednost načrtovanih odhodkov izvajalca (stolpec E) za sredstva MZEZ. Stolpec F prikazuje razliko med načrtovanimi odhodki  in najvišjo vrednostjo financiranja MZEZ.</t>
    </r>
  </si>
  <si>
    <r>
      <rPr>
        <b/>
        <sz val="10"/>
        <rFont val="Arial"/>
        <family val="2"/>
        <charset val="238"/>
      </rPr>
      <t>Prihodki v denarju:</t>
    </r>
    <r>
      <rPr>
        <sz val="10"/>
        <rFont val="Arial"/>
        <family val="2"/>
        <charset val="238"/>
      </rPr>
      <t xml:space="preserve"> izvajalec ločeno navede prihodke v denarju, ki jih zagotovi MZEZ, prihodke drugih javnih in zasebnih virov ter prihodke iz lastnih virov. Kot lastnih virov </t>
    </r>
    <r>
      <rPr>
        <b/>
        <u/>
        <sz val="10"/>
        <rFont val="Arial"/>
        <family val="2"/>
        <charset val="238"/>
      </rPr>
      <t>ne sme</t>
    </r>
    <r>
      <rPr>
        <sz val="10"/>
        <rFont val="Arial"/>
        <family val="2"/>
        <charset val="238"/>
      </rPr>
      <t xml:space="preserve"> prikazovati sredstev, ki jih je za isti namen pridobil iz drugih javnih sredstev.</t>
    </r>
  </si>
  <si>
    <t>drugi</t>
  </si>
  <si>
    <t>prostovoljci</t>
  </si>
  <si>
    <t xml:space="preserve">skupno število predvidenih opravljenih mesecev/ur po poziciji (vodja projekta 3 mesece x 3.500, strokovni sodelavec 2 meseca x 2.500, računovodja 2 meseca 1.500, etc) 
</t>
  </si>
  <si>
    <t>obisk na terenu</t>
  </si>
  <si>
    <t>3x letalska vozovnica, 1x viza, 6x nočitev, takse, lokalni prevoz</t>
  </si>
  <si>
    <t>R1A1 delavnice</t>
  </si>
  <si>
    <t>4x najem dvorane, predavatelji, 8x pogostitev, …</t>
  </si>
  <si>
    <t xml:space="preserve">R1A2 študijski obisk </t>
  </si>
  <si>
    <t>R2A1 okrogla miza</t>
  </si>
  <si>
    <t>Razdelati stroške in navesti okvirne vrednosti</t>
  </si>
  <si>
    <t xml:space="preserve">Ključni (pod)cilji trajnostnega razvoja iz Agende za trajnostni razvoj do leta 2030 (na prvem mestu primarni, na drugem in tretjem mestu ostali (pod)cilji) </t>
  </si>
  <si>
    <t>Ministrstvo za zunanje in evropske zadeve Republike Slovenije</t>
  </si>
  <si>
    <t xml:space="preserve"> Razdelitev stroškov in navedba okvirne vrednosti</t>
  </si>
  <si>
    <t>Stroški dela</t>
  </si>
  <si>
    <t xml:space="preserve">Stroški potovanj </t>
  </si>
  <si>
    <t>Produkcijski stroški</t>
  </si>
  <si>
    <t xml:space="preserve">Posredni stroški </t>
  </si>
  <si>
    <t>Najvišja vrednost financiranja MZEZ</t>
  </si>
  <si>
    <t>Vvrednost načrtovanih odhodkov izvajalca</t>
  </si>
  <si>
    <t>Razlika do vrednosti financiranja MZEZ</t>
  </si>
  <si>
    <t>Dodatna navodila za razvrstitev prihodkov in odhodkov so v Navodilih za pripravo projektnih predlogov in vsebinskih ter finančnih poročil o izvajanju projektov mednarodnega razvojnega sodelovanja in humanitarne pomoči, ki so objavljena na spletni strani https://www.gov.si/teme/nacrtovanje-in-izvajanje-mednarodnega-razvojnega-sodelovanja-in-humanitarne-pomoci-slovenije/.</t>
  </si>
  <si>
    <r>
      <rPr>
        <b/>
        <sz val="10"/>
        <rFont val="Arial"/>
        <family val="2"/>
        <charset val="238"/>
      </rPr>
      <t xml:space="preserve">Naslov projekta </t>
    </r>
    <r>
      <rPr>
        <sz val="10"/>
        <rFont val="Arial"/>
        <family val="2"/>
        <charset val="238"/>
      </rPr>
      <t>mora biti enak naslovu v vsebinskem načrtu projekta.</t>
    </r>
  </si>
  <si>
    <r>
      <rPr>
        <b/>
        <sz val="10"/>
        <rFont val="Arial"/>
        <family val="2"/>
        <charset val="238"/>
      </rPr>
      <t xml:space="preserve">Vsebinska opredelitev projekta: </t>
    </r>
    <r>
      <rPr>
        <sz val="10"/>
        <rFont val="Arial"/>
        <family val="2"/>
        <charset val="238"/>
      </rPr>
      <t>iz seznama se izbere samo eno kodo, do katere izvajalec dostopi s klikom na drsnik na desni strani na koncu vrstice. Vsebinsko področje izhaja iz OECD-jeve klasifikacije uradne razvojne pomoči, ki je na voljo tudi v zavihku Seznam kod.</t>
    </r>
  </si>
  <si>
    <r>
      <rPr>
        <b/>
        <sz val="10"/>
        <rFont val="Arial"/>
        <family val="2"/>
        <charset val="238"/>
      </rPr>
      <t xml:space="preserve">Vrsta pomoči: </t>
    </r>
    <r>
      <rPr>
        <sz val="10"/>
        <rFont val="Arial"/>
        <family val="2"/>
        <charset val="238"/>
      </rPr>
      <t>iz seznama se izbere samo eno kodo, do katere izvajalec dostopi s klikom na drsnik na desni strani na koncu vrstice. OECD-jeve klasifikacije uradne razvojne pomoči so na voljo tudi v zavihku Seznam kod.</t>
    </r>
  </si>
  <si>
    <r>
      <rPr>
        <b/>
        <sz val="10"/>
        <rFont val="Arial"/>
        <family val="2"/>
        <charset val="238"/>
      </rPr>
      <t>Ključni (pod)cilji</t>
    </r>
    <r>
      <rPr>
        <sz val="10"/>
        <rFont val="Arial"/>
        <family val="2"/>
        <charset val="238"/>
      </rPr>
      <t xml:space="preserve"> trajnostnega razvoja iz Agende za trajnostni razvoj do leta 2030 se izberejo iz seznama, do katerega izvajalec dostopa preko spletne strani https://www.gov.si/assets/ministrstva/MZEZ/Dokumenti/multilaterala/razvojno-sodelovanje/publikacije/Agenda_za_trajnostni_razvoj_2030.pdf.</t>
    </r>
  </si>
  <si>
    <r>
      <t xml:space="preserve">Obdobje trajanja projekta </t>
    </r>
    <r>
      <rPr>
        <sz val="10"/>
        <rFont val="Arial"/>
        <family val="2"/>
        <charset val="238"/>
      </rPr>
      <t>se vpiše v obliki od DD. MM. LLLL. do  DD. MM. LLLL.</t>
    </r>
  </si>
  <si>
    <r>
      <rPr>
        <b/>
        <sz val="10"/>
        <rFont val="Arial"/>
        <family val="2"/>
        <charset val="238"/>
      </rPr>
      <t>Skupaj prihodki od MZEZ:</t>
    </r>
    <r>
      <rPr>
        <sz val="10"/>
        <rFont val="Arial"/>
        <family val="2"/>
        <charset val="238"/>
      </rPr>
      <t xml:space="preserve"> seštevek vseh prihodkov, predvidenih za financiranje od MZEZ, v denarju.</t>
    </r>
  </si>
  <si>
    <r>
      <t>Navesti</t>
    </r>
    <r>
      <rPr>
        <b/>
        <sz val="10"/>
        <rFont val="Arial"/>
        <family val="2"/>
        <charset val="238"/>
      </rPr>
      <t xml:space="preserve"> vse odhodke</t>
    </r>
    <r>
      <rPr>
        <sz val="10"/>
        <rFont val="Arial"/>
        <family val="2"/>
        <charset val="238"/>
      </rPr>
      <t xml:space="preserve"> projekta vseh financerjev. Dodatne informacije so v Navodilih za pripravo projektnih predlogov in vsebinskih ter finančnih poročil o izvajanju projektov mednarodnega razvojnega sodelovanja in humanitarne pomoči, ki so objavljena na spletni strani https://www.gov.si/teme/nacrtovanje-in-izvajanje-mednarodnega-razvojnega-sodelovanja-in-humanitarne-pomoci-slovenije/.  </t>
    </r>
  </si>
  <si>
    <r>
      <rPr>
        <b/>
        <sz val="10"/>
        <rFont val="Arial"/>
        <family val="2"/>
        <charset val="238"/>
      </rPr>
      <t>Razdelati stroške in navesti okvirne vrednosti:</t>
    </r>
    <r>
      <rPr>
        <sz val="10"/>
        <rFont val="Arial"/>
        <family val="2"/>
        <charset val="238"/>
      </rPr>
      <t xml:space="preserve"> izvajalec navede skupno število predvidenih opravljenih mesecev/ur po poziciji (vodja projekta tri mesece x 3.500, strokovni sodelavec dva meseca x 2.500, računovodja dva meseca 1.500, itd.).</t>
    </r>
  </si>
  <si>
    <r>
      <rPr>
        <b/>
        <sz val="10"/>
        <rFont val="Arial"/>
        <family val="2"/>
        <charset val="238"/>
      </rPr>
      <t xml:space="preserve">Produkcijski stroški: </t>
    </r>
    <r>
      <rPr>
        <sz val="10"/>
        <rFont val="Arial"/>
        <family val="2"/>
        <charset val="238"/>
      </rPr>
      <t>delo zunanjih sodelavcev po avtorski, podjemni ali drugi pogodbi; študentsko delo; nabava, priprava in tisk gradiva, povezanega s projektom (promocijski material, gradivo za konference, seminarje in delavnice, publikacije itd.); najem prostorov in postrežba pri dogodkih, ki so del izvajanja projekta (npr. na delavnicah, konferencah, seminarjih); material (npr. gradbeni) in oprema, elektronska oprema, najem opreme itd.; storitve (npr. zdravstvene, vizumske, prevajalske); nagrade za prostovoljce.</t>
    </r>
  </si>
  <si>
    <r>
      <t>Posredni stroški</t>
    </r>
    <r>
      <rPr>
        <sz val="10"/>
        <rFont val="Arial"/>
        <family val="2"/>
        <charset val="238"/>
      </rPr>
      <t xml:space="preserve"> v stoplcu F "Predvideni odhodek, ki ga krije MZEZ", se bo znesek posrednih stroškov v celici F80 izračunal samodejno glede na dogovorjeni delež v stolpcu G.</t>
    </r>
  </si>
  <si>
    <t>Vrednost načrtovanih odhodkov izvajalca</t>
  </si>
  <si>
    <t>Materialni (in-kind / stvarni) vložki</t>
  </si>
  <si>
    <r>
      <rPr>
        <b/>
        <sz val="10"/>
        <rFont val="Arial"/>
        <family val="2"/>
        <charset val="238"/>
      </rPr>
      <t>Predvideni odhodek, ki ga krije MZEZ</t>
    </r>
    <r>
      <rPr>
        <sz val="10"/>
        <rFont val="Arial"/>
        <family val="2"/>
        <charset val="238"/>
      </rPr>
      <t xml:space="preserve">: izvajalec navede zneske/stroške, ki jih v okviru posameznih odhodkov krije MZEZ. Samodejno se sešteje znesek znotraj posamezne kategorije stroškov: stroški dela, stroški potovanj, produkcijski stroški (zelena). Ti pa se nato seštejejo v vrstici "Skupaj" in predstavljajo skupne predvidene odhodke, ki jih krije MZEZ. </t>
    </r>
    <r>
      <rPr>
        <b/>
        <sz val="10"/>
        <rFont val="Arial"/>
        <family val="2"/>
        <charset val="238"/>
      </rPr>
      <t>Izvajalec vedno izpolni ta stolpec, tudi če je financer samo MZEZ.</t>
    </r>
  </si>
  <si>
    <r>
      <rPr>
        <b/>
        <sz val="10"/>
        <rFont val="Arial"/>
        <family val="2"/>
        <charset val="238"/>
      </rPr>
      <t xml:space="preserve">Koda izvajalca: </t>
    </r>
    <r>
      <rPr>
        <sz val="10"/>
        <rFont val="Arial"/>
        <family val="2"/>
        <charset val="238"/>
      </rPr>
      <t xml:space="preserve">iz seznama se izbere samo eno kodo, do katere izvajalec dostopi s klikom na drsnik na desni strani na koncu vrstice. OECD-jeve klasifikacije uradne razvojne pomoči so na voljo tudi v zavihku Seznam kod. </t>
    </r>
  </si>
  <si>
    <r>
      <rPr>
        <b/>
        <sz val="10"/>
        <rFont val="Arial"/>
        <family val="2"/>
        <charset val="238"/>
      </rPr>
      <t>Skupna vrednost financiranja MZEZ:</t>
    </r>
    <r>
      <rPr>
        <sz val="10"/>
        <rFont val="Arial"/>
        <family val="2"/>
        <charset val="238"/>
      </rPr>
      <t xml:space="preserve"> izvajalec vnese najvišjo vrednost MZEZ.</t>
    </r>
  </si>
  <si>
    <t>Materialni vložki (in-kind/stvarni)</t>
  </si>
  <si>
    <r>
      <rPr>
        <b/>
        <sz val="10"/>
        <rFont val="Arial"/>
        <family val="2"/>
        <charset val="238"/>
      </rPr>
      <t>Materialni vložki (in-kind/stvarni):</t>
    </r>
    <r>
      <rPr>
        <sz val="10"/>
        <rFont val="Arial"/>
        <family val="2"/>
        <charset val="238"/>
      </rPr>
      <t xml:space="preserve"> izvajalec navede vse materialne vložke (in-kind/stvarne) v ocenjeni denarni protivrednosti. Te vložke se prikaže tudi na odhodkovni strani finančnega načrta.</t>
    </r>
  </si>
  <si>
    <r>
      <rPr>
        <b/>
        <sz val="10"/>
        <rFont val="Arial"/>
        <family val="2"/>
        <charset val="238"/>
      </rPr>
      <t xml:space="preserve">Partnerska država </t>
    </r>
    <r>
      <rPr>
        <sz val="10"/>
        <rFont val="Arial"/>
        <family val="2"/>
        <charset val="238"/>
      </rPr>
      <t>se</t>
    </r>
    <r>
      <rPr>
        <b/>
        <sz val="10"/>
        <rFont val="Arial"/>
        <family val="2"/>
        <charset val="238"/>
      </rPr>
      <t xml:space="preserve"> </t>
    </r>
    <r>
      <rPr>
        <sz val="10"/>
        <rFont val="Arial"/>
        <family val="2"/>
        <charset val="238"/>
      </rPr>
      <t>izbere iz seznama, do katerega izvajalec dostopi s klikom na drsnik na desni strani na koncu vrstice. Država prejemnica je iz OECD-jevega seznama prejemnic uradne razvojne pomoči.
https://www.oecd.org/content/dam/oecd/en/topics/policy-sub-issues/oda-eligibility-and-conditions/DAC-List-of-ODA-Recipients-for-reporting-2024-25-flows.pdf.</t>
    </r>
  </si>
  <si>
    <r>
      <t xml:space="preserve">Navede se lahko </t>
    </r>
    <r>
      <rPr>
        <u/>
        <sz val="10"/>
        <rFont val="Arial"/>
        <family val="2"/>
        <charset val="238"/>
      </rPr>
      <t>do</t>
    </r>
    <r>
      <rPr>
        <sz val="10"/>
        <rFont val="Arial"/>
        <family val="2"/>
        <charset val="238"/>
      </rPr>
      <t xml:space="preserve"> tri (pod)cilje, ki so povezani z vsebino projekta, pri čemer je prvi navedeni primarni (pod)cilj.  </t>
    </r>
  </si>
  <si>
    <t xml:space="preserve">Tabela ima pri vseh seštevkih in odstotkih formule. Izvajalec naj dodaja vrstice med obstoječe vrstice. Formule za izračune je treba pri dodajanju vrstic preveriti oz. ustrezno popraviti. </t>
  </si>
  <si>
    <r>
      <t>Spremembe finančnega načrta po podpisu pogodbe:</t>
    </r>
    <r>
      <rPr>
        <sz val="10"/>
        <rFont val="Arial"/>
        <family val="2"/>
        <charset val="238"/>
      </rPr>
      <t xml:space="preserve"> če izvajalec predvidi spremembo finančnega načrta po podpisu pogodbe (sredstva MZEZ), izpolni stolpec L, pri čemer se vrednosti v stolpcu M samodejno izpolnijo (skrita stolpca). Predlog pošlje skrbniku pogodbe v odobritev. Pri naslednji spremembi se za osnovo vzame predhodno spremembo (vrednosti v stolpcu L) in izpolni stolpec N, pri čemer se vrednosti v stolpcu O samodejno izpolnijo. Za vsako naslednjo spremembo, izvajalec vstavi nova stolpca, pri čemer mora biti pozoren na formule:
stolpec B (celotna vrednost stroška): pri spremembi vrednosti stroška izvajalec uporabi formulo (=načrtovana vrednost stroška + / - spremenjena vrednost stroška);
stolpec L (belo polje): ročni vnos nove vrednosti stroška, ki se spreminja; vrednosti stroškov, ki se ne spreminjajo, se prepiše; 
stolpec M (belo polje): se izračuna samodejno (formula: Lxx minus Fxx);
stolpec L (svetlo zeleno polje): vsota belih polj v okviru posamezne kategorije stroškov (formula: SUMLxx:Lxx);
stolpec M (svetlo zeleno polje): se izračuna samodejno (formula: zeleno polje L v okviru posamezne kategorije stroškov minus zeleno polje F v okviru posamezne kategorije stroškov).
Navodilo za prikaz skritih stolpcev (Unhide): označite celotna stolpca K in P, kliknite na desni gumb miške in izberite ukaz Razkrij/Unhide. Spremembe vrednosti stroškov, ki jih krijejo drugi sofinancerji, se v stolpcih L in M, N in O, itd. ne prikazujejo. Se pa te spremembe morajo prikazati med prihodki projekta v tabeli "Prihodki v denarju" in tabeli "Materialni vložki (in-kind/stvarni)'' ter v stolpcu B, ki prikazuje vse stroške projekta. Spremembe prikažejo v drugi barvi.
Spremembe besedila v stolpcu A (vrsta predvidenega odhodka) ter v stolpcu D in E ( razdelitev stroškov in navedba okvirne vrednosti) se navedejo na način, da je razvidno prvotno besedilo načrtovanega stroška in popravek besedila, ki izraža novo stanje (prečrtano besedilo, uporaba različnih barv).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</si>
</sst>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_ ;[Red]\-#,##0\ "/>
  </numFmts>
  <fonts count="45" x14ac:knownFonts="1">
    <font>
      <sz val="10"/>
      <name val="Arial"/>
      <charset val="238"/>
    </font>
    <font>
      <sz val="10"/>
      <color theme="1"/>
      <name val="Arial"/>
      <family val="2"/>
      <charset val="238"/>
    </font>
    <font>
      <sz val="10"/>
      <color theme="1"/>
      <name val="Arial"/>
      <family val="2"/>
      <charset val="238"/>
    </font>
    <font>
      <sz val="10"/>
      <name val="Arial"/>
      <family val="2"/>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sz val="11"/>
      <name val="Arial"/>
      <family val="2"/>
      <charset val="238"/>
    </font>
    <font>
      <sz val="9"/>
      <color indexed="81"/>
      <name val="Tahoma"/>
      <family val="2"/>
      <charset val="238"/>
    </font>
    <font>
      <sz val="10"/>
      <color theme="1"/>
      <name val="Arial"/>
      <family val="2"/>
    </font>
    <font>
      <sz val="10"/>
      <color rgb="FFFF0000"/>
      <name val="Arial"/>
      <family val="2"/>
      <charset val="238"/>
    </font>
    <font>
      <b/>
      <sz val="10"/>
      <color theme="1"/>
      <name val="Arial"/>
      <family val="2"/>
      <charset val="238"/>
    </font>
    <font>
      <sz val="10"/>
      <color theme="1"/>
      <name val="Arial"/>
      <family val="2"/>
      <charset val="238"/>
    </font>
    <font>
      <sz val="10"/>
      <name val="Calibri"/>
      <family val="2"/>
      <scheme val="minor"/>
    </font>
    <font>
      <sz val="9"/>
      <color indexed="10"/>
      <name val="Tahoma"/>
      <family val="2"/>
      <charset val="238"/>
    </font>
    <font>
      <b/>
      <sz val="10"/>
      <color rgb="FFFF0000"/>
      <name val="Arial"/>
      <family val="2"/>
      <charset val="238"/>
    </font>
    <font>
      <b/>
      <strike/>
      <sz val="10"/>
      <name val="Arial"/>
      <family val="2"/>
      <charset val="238"/>
    </font>
    <font>
      <sz val="10"/>
      <color theme="0" tint="-0.499984740745262"/>
      <name val="Arial"/>
      <family val="2"/>
      <charset val="238"/>
    </font>
    <font>
      <sz val="11"/>
      <color theme="0" tint="-0.499984740745262"/>
      <name val="Arial"/>
      <family val="2"/>
      <charset val="238"/>
    </font>
    <font>
      <b/>
      <sz val="10"/>
      <color rgb="FF00B0F0"/>
      <name val="Arial"/>
      <family val="2"/>
      <charset val="238"/>
    </font>
    <font>
      <sz val="11"/>
      <color rgb="FF000000"/>
      <name val="Calibri"/>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rgb="FFFFFF00"/>
        <bgColor indexed="64"/>
      </patternFill>
    </fill>
    <fill>
      <patternFill patternType="solid">
        <fgColor theme="6" tint="0.79998168889431442"/>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5" fillId="4" borderId="0" applyNumberFormat="0" applyBorder="0" applyAlignment="0" applyProtection="0"/>
    <xf numFmtId="0" fontId="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6" fillId="16" borderId="1" applyNumberFormat="0" applyAlignment="0" applyProtection="0"/>
    <xf numFmtId="0" fontId="17" fillId="0" borderId="0" applyNumberFormat="0" applyFill="0" applyBorder="0" applyAlignment="0" applyProtection="0"/>
    <xf numFmtId="0" fontId="9" fillId="0" borderId="0"/>
    <xf numFmtId="0" fontId="11" fillId="0" borderId="0"/>
    <xf numFmtId="0" fontId="33" fillId="0" borderId="0"/>
    <xf numFmtId="0" fontId="24" fillId="0" borderId="0"/>
    <xf numFmtId="0" fontId="5" fillId="0" borderId="0"/>
    <xf numFmtId="0" fontId="5" fillId="0" borderId="0"/>
    <xf numFmtId="0" fontId="18" fillId="0" borderId="0" applyNumberFormat="0" applyFill="0" applyBorder="0" applyAlignment="0" applyProtection="0"/>
    <xf numFmtId="0" fontId="19" fillId="16" borderId="1" applyNumberFormat="0" applyAlignment="0" applyProtection="0"/>
    <xf numFmtId="9" fontId="3" fillId="0" borderId="0" applyFont="0" applyFill="0" applyBorder="0" applyAlignment="0" applyProtection="0"/>
    <xf numFmtId="0" fontId="9" fillId="0" borderId="0"/>
    <xf numFmtId="0" fontId="20" fillId="0" borderId="0" applyNumberFormat="0" applyFill="0" applyBorder="0" applyAlignment="0" applyProtection="0"/>
    <xf numFmtId="0" fontId="21" fillId="0" borderId="0" applyNumberFormat="0" applyFill="0" applyBorder="0" applyAlignment="0" applyProtection="0"/>
    <xf numFmtId="0" fontId="3" fillId="0" borderId="0"/>
    <xf numFmtId="0" fontId="9" fillId="0" borderId="0"/>
    <xf numFmtId="0" fontId="33" fillId="0" borderId="0"/>
    <xf numFmtId="0" fontId="26" fillId="0" borderId="0" applyNumberFormat="0" applyFill="0" applyBorder="0" applyAlignment="0" applyProtection="0">
      <alignment vertical="top"/>
      <protection locked="0"/>
    </xf>
  </cellStyleXfs>
  <cellXfs count="304">
    <xf numFmtId="0" fontId="0" fillId="0" borderId="0" xfId="0"/>
    <xf numFmtId="0" fontId="4" fillId="0" borderId="0" xfId="0" applyFont="1"/>
    <xf numFmtId="0" fontId="5" fillId="0" borderId="0" xfId="0" applyFont="1"/>
    <xf numFmtId="3" fontId="0" fillId="0" borderId="0" xfId="0" applyNumberFormat="1" applyFill="1"/>
    <xf numFmtId="0" fontId="9" fillId="0" borderId="0" xfId="0" applyFont="1" applyBorder="1" applyAlignment="1"/>
    <xf numFmtId="0" fontId="0" fillId="0" borderId="0" xfId="0" applyFill="1"/>
    <xf numFmtId="0" fontId="23" fillId="0" borderId="0" xfId="0" applyFont="1" applyAlignment="1">
      <alignment vertical="center"/>
    </xf>
    <xf numFmtId="0" fontId="5" fillId="0" borderId="0" xfId="0" applyFont="1" applyAlignment="1">
      <alignment vertical="center"/>
    </xf>
    <xf numFmtId="0" fontId="4" fillId="22" borderId="0" xfId="0" applyFont="1" applyFill="1"/>
    <xf numFmtId="0" fontId="5" fillId="22" borderId="0" xfId="0" applyFont="1" applyFill="1"/>
    <xf numFmtId="0" fontId="0" fillId="22" borderId="0" xfId="0" applyFill="1"/>
    <xf numFmtId="0" fontId="37" fillId="0" borderId="2" xfId="0" applyFont="1" applyBorder="1" applyAlignment="1">
      <alignment vertical="center"/>
    </xf>
    <xf numFmtId="0" fontId="9" fillId="0" borderId="0" xfId="43"/>
    <xf numFmtId="0" fontId="9" fillId="18" borderId="10" xfId="43" applyFill="1" applyBorder="1"/>
    <xf numFmtId="0" fontId="9" fillId="18" borderId="3" xfId="43" applyFill="1" applyBorder="1"/>
    <xf numFmtId="0" fontId="9" fillId="18" borderId="4" xfId="43" applyFill="1" applyBorder="1"/>
    <xf numFmtId="0" fontId="9" fillId="18" borderId="5" xfId="43" applyFill="1" applyBorder="1"/>
    <xf numFmtId="0" fontId="9" fillId="18" borderId="6" xfId="43" applyFill="1" applyBorder="1"/>
    <xf numFmtId="0" fontId="9" fillId="18" borderId="7" xfId="43" applyFill="1" applyBorder="1"/>
    <xf numFmtId="0" fontId="9" fillId="18" borderId="8" xfId="43" applyFill="1" applyBorder="1"/>
    <xf numFmtId="0" fontId="9" fillId="18" borderId="9" xfId="43" applyFill="1" applyBorder="1"/>
    <xf numFmtId="0" fontId="4" fillId="0" borderId="0" xfId="47" applyFont="1"/>
    <xf numFmtId="0" fontId="5" fillId="0" borderId="0" xfId="47"/>
    <xf numFmtId="0" fontId="5" fillId="0" borderId="0" xfId="47" applyAlignment="1">
      <alignment wrapText="1"/>
    </xf>
    <xf numFmtId="10" fontId="3" fillId="20" borderId="2" xfId="0" applyNumberFormat="1" applyFont="1" applyFill="1" applyBorder="1" applyAlignment="1" applyProtection="1">
      <alignment vertical="top"/>
      <protection locked="0"/>
    </xf>
    <xf numFmtId="10" fontId="5" fillId="20" borderId="12" xfId="0" applyNumberFormat="1" applyFont="1" applyFill="1" applyBorder="1" applyAlignment="1" applyProtection="1">
      <alignment vertical="top"/>
      <protection locked="0"/>
    </xf>
    <xf numFmtId="164" fontId="30" fillId="0" borderId="0" xfId="0" applyNumberFormat="1" applyFont="1" applyAlignment="1">
      <alignment horizontal="left" vertical="top"/>
    </xf>
    <xf numFmtId="164" fontId="8" fillId="0" borderId="0" xfId="0" applyNumberFormat="1" applyFont="1" applyAlignment="1" applyProtection="1">
      <alignment vertical="top"/>
      <protection locked="0"/>
    </xf>
    <xf numFmtId="164" fontId="5" fillId="0" borderId="0" xfId="0" applyNumberFormat="1" applyFont="1" applyAlignment="1" applyProtection="1">
      <alignment vertical="top"/>
      <protection locked="0"/>
    </xf>
    <xf numFmtId="164" fontId="9" fillId="0" borderId="0" xfId="0" applyNumberFormat="1" applyFont="1" applyAlignment="1">
      <alignment vertical="top"/>
    </xf>
    <xf numFmtId="164" fontId="6" fillId="0" borderId="0" xfId="0" applyNumberFormat="1" applyFont="1" applyAlignment="1" applyProtection="1">
      <alignment vertical="top"/>
      <protection locked="0"/>
    </xf>
    <xf numFmtId="164" fontId="29" fillId="0" borderId="0" xfId="0" applyNumberFormat="1" applyFont="1" applyAlignment="1" applyProtection="1">
      <alignment horizontal="center" vertical="top"/>
      <protection locked="0"/>
    </xf>
    <xf numFmtId="164" fontId="4" fillId="20" borderId="2" xfId="0" applyNumberFormat="1" applyFont="1" applyFill="1" applyBorder="1" applyAlignment="1" applyProtection="1">
      <alignment vertical="top"/>
      <protection locked="0"/>
    </xf>
    <xf numFmtId="164" fontId="4" fillId="20" borderId="12" xfId="0" applyNumberFormat="1" applyFont="1" applyFill="1" applyBorder="1" applyAlignment="1" applyProtection="1">
      <alignment vertical="top"/>
      <protection locked="0"/>
    </xf>
    <xf numFmtId="164" fontId="4" fillId="20" borderId="13" xfId="0" applyNumberFormat="1" applyFont="1" applyFill="1" applyBorder="1" applyAlignment="1" applyProtection="1">
      <alignment vertical="top"/>
      <protection locked="0"/>
    </xf>
    <xf numFmtId="164" fontId="4" fillId="20" borderId="14" xfId="0" applyNumberFormat="1" applyFont="1" applyFill="1" applyBorder="1" applyAlignment="1" applyProtection="1">
      <alignment vertical="top"/>
      <protection locked="0"/>
    </xf>
    <xf numFmtId="164" fontId="0" fillId="0" borderId="0" xfId="0" applyNumberFormat="1" applyAlignment="1" applyProtection="1">
      <alignment vertical="top"/>
      <protection locked="0"/>
    </xf>
    <xf numFmtId="164" fontId="4" fillId="21" borderId="2" xfId="0" applyNumberFormat="1" applyFont="1" applyFill="1" applyBorder="1" applyAlignment="1" applyProtection="1">
      <alignment vertical="top"/>
      <protection locked="0"/>
    </xf>
    <xf numFmtId="164" fontId="5" fillId="0" borderId="2" xfId="0" applyNumberFormat="1" applyFont="1" applyFill="1" applyBorder="1" applyAlignment="1" applyProtection="1">
      <alignment horizontal="center" vertical="top"/>
      <protection locked="0"/>
    </xf>
    <xf numFmtId="164" fontId="36" fillId="0" borderId="2" xfId="0" applyNumberFormat="1" applyFont="1" applyFill="1" applyBorder="1" applyAlignment="1" applyProtection="1">
      <alignment horizontal="left" vertical="top"/>
      <protection locked="0"/>
    </xf>
    <xf numFmtId="164" fontId="27" fillId="0" borderId="0" xfId="0" applyNumberFormat="1" applyFont="1" applyAlignment="1" applyProtection="1">
      <alignment horizontal="left" vertical="top"/>
      <protection locked="0"/>
    </xf>
    <xf numFmtId="164" fontId="4" fillId="21" borderId="11" xfId="0" applyNumberFormat="1" applyFont="1" applyFill="1" applyBorder="1" applyAlignment="1" applyProtection="1">
      <alignment horizontal="center" vertical="top" wrapText="1"/>
      <protection locked="0"/>
    </xf>
    <xf numFmtId="164" fontId="8" fillId="0" borderId="2" xfId="0" applyNumberFormat="1" applyFont="1" applyFill="1" applyBorder="1" applyAlignment="1" applyProtection="1">
      <alignment vertical="top"/>
      <protection locked="0"/>
    </xf>
    <xf numFmtId="164" fontId="34" fillId="0" borderId="0" xfId="0" applyNumberFormat="1" applyFont="1" applyAlignment="1" applyProtection="1">
      <alignment vertical="top"/>
      <protection locked="0"/>
    </xf>
    <xf numFmtId="164" fontId="8" fillId="0" borderId="0" xfId="0" applyNumberFormat="1" applyFont="1" applyFill="1" applyAlignment="1" applyProtection="1">
      <alignment vertical="top"/>
      <protection locked="0"/>
    </xf>
    <xf numFmtId="164" fontId="27" fillId="0" borderId="0" xfId="0" applyNumberFormat="1" applyFont="1" applyFill="1" applyAlignment="1" applyProtection="1">
      <alignment horizontal="center" vertical="top"/>
      <protection locked="0"/>
    </xf>
    <xf numFmtId="164" fontId="5" fillId="0" borderId="0" xfId="0" applyNumberFormat="1" applyFont="1" applyFill="1" applyAlignment="1" applyProtection="1">
      <alignment vertical="top"/>
      <protection locked="0"/>
    </xf>
    <xf numFmtId="164" fontId="0" fillId="17" borderId="0" xfId="0" applyNumberFormat="1" applyFill="1" applyBorder="1" applyAlignment="1" applyProtection="1">
      <alignment vertical="top"/>
      <protection locked="0"/>
    </xf>
    <xf numFmtId="164" fontId="6" fillId="0" borderId="0" xfId="0" applyNumberFormat="1" applyFont="1" applyFill="1" applyAlignment="1" applyProtection="1">
      <alignment vertical="top" wrapText="1"/>
      <protection locked="0"/>
    </xf>
    <xf numFmtId="164" fontId="5" fillId="0" borderId="0" xfId="0" applyNumberFormat="1" applyFont="1" applyAlignment="1" applyProtection="1">
      <alignment vertical="top" wrapText="1"/>
      <protection locked="0"/>
    </xf>
    <xf numFmtId="164" fontId="5" fillId="19" borderId="2" xfId="0" applyNumberFormat="1" applyFont="1" applyFill="1" applyBorder="1" applyAlignment="1" applyProtection="1">
      <alignment vertical="top"/>
      <protection locked="0"/>
    </xf>
    <xf numFmtId="164" fontId="5" fillId="0" borderId="2" xfId="0" applyNumberFormat="1" applyFont="1" applyFill="1" applyBorder="1" applyAlignment="1" applyProtection="1">
      <alignment vertical="top"/>
      <protection locked="0"/>
    </xf>
    <xf numFmtId="164" fontId="34" fillId="0" borderId="2" xfId="0" applyNumberFormat="1" applyFont="1" applyFill="1" applyBorder="1" applyAlignment="1" applyProtection="1">
      <alignment vertical="top"/>
      <protection locked="0"/>
    </xf>
    <xf numFmtId="164" fontId="34" fillId="0" borderId="0" xfId="0" applyNumberFormat="1" applyFont="1" applyFill="1" applyAlignment="1" applyProtection="1">
      <alignment vertical="top"/>
      <protection locked="0"/>
    </xf>
    <xf numFmtId="164" fontId="3" fillId="0" borderId="2" xfId="0" applyNumberFormat="1" applyFont="1" applyFill="1" applyBorder="1" applyAlignment="1" applyProtection="1">
      <alignment vertical="top"/>
      <protection locked="0"/>
    </xf>
    <xf numFmtId="164" fontId="5" fillId="18" borderId="2" xfId="0" applyNumberFormat="1" applyFont="1" applyFill="1" applyBorder="1" applyAlignment="1" applyProtection="1">
      <alignment vertical="top"/>
      <protection locked="0"/>
    </xf>
    <xf numFmtId="164" fontId="5" fillId="18" borderId="2" xfId="0" applyNumberFormat="1" applyFont="1" applyFill="1" applyBorder="1" applyAlignment="1" applyProtection="1">
      <alignment horizontal="right" vertical="top"/>
      <protection locked="0"/>
    </xf>
    <xf numFmtId="164" fontId="3" fillId="18" borderId="2" xfId="0" applyNumberFormat="1" applyFont="1" applyFill="1" applyBorder="1" applyAlignment="1" applyProtection="1">
      <alignment vertical="top"/>
      <protection locked="0"/>
    </xf>
    <xf numFmtId="164" fontId="3" fillId="18" borderId="0" xfId="0" applyNumberFormat="1" applyFont="1" applyFill="1" applyAlignment="1" applyProtection="1">
      <alignment vertical="top"/>
      <protection locked="0"/>
    </xf>
    <xf numFmtId="164" fontId="4" fillId="21" borderId="2" xfId="0" applyNumberFormat="1" applyFont="1" applyFill="1" applyBorder="1" applyAlignment="1" applyProtection="1">
      <alignment horizontal="left" vertical="top" wrapText="1"/>
      <protection locked="0"/>
    </xf>
    <xf numFmtId="164" fontId="5" fillId="20" borderId="12" xfId="0" applyNumberFormat="1" applyFont="1" applyFill="1" applyBorder="1" applyAlignment="1" applyProtection="1">
      <alignment vertical="top"/>
      <protection locked="0"/>
    </xf>
    <xf numFmtId="164" fontId="5" fillId="20" borderId="2" xfId="0" applyNumberFormat="1" applyFont="1" applyFill="1" applyBorder="1" applyAlignment="1" applyProtection="1">
      <alignment vertical="top"/>
      <protection locked="0"/>
    </xf>
    <xf numFmtId="164" fontId="5" fillId="17" borderId="0" xfId="0" applyNumberFormat="1" applyFont="1" applyFill="1" applyBorder="1" applyAlignment="1" applyProtection="1">
      <alignment vertical="top"/>
      <protection locked="0"/>
    </xf>
    <xf numFmtId="164" fontId="5" fillId="20" borderId="2" xfId="51" applyNumberFormat="1" applyFont="1" applyFill="1" applyBorder="1" applyAlignment="1" applyProtection="1">
      <alignment vertical="top"/>
      <protection locked="0"/>
    </xf>
    <xf numFmtId="164" fontId="5" fillId="0" borderId="0" xfId="0" applyNumberFormat="1" applyFont="1" applyFill="1" applyBorder="1" applyAlignment="1" applyProtection="1">
      <alignment vertical="top"/>
      <protection locked="0"/>
    </xf>
    <xf numFmtId="164" fontId="3" fillId="0" borderId="0" xfId="0" applyNumberFormat="1" applyFont="1" applyFill="1" applyBorder="1" applyAlignment="1" applyProtection="1">
      <alignment vertical="top"/>
      <protection locked="0"/>
    </xf>
    <xf numFmtId="164" fontId="3" fillId="20" borderId="2" xfId="0" applyNumberFormat="1" applyFont="1" applyFill="1" applyBorder="1" applyAlignment="1" applyProtection="1">
      <alignment vertical="top" wrapText="1"/>
      <protection locked="0"/>
    </xf>
    <xf numFmtId="164" fontId="41" fillId="23" borderId="2" xfId="0" applyNumberFormat="1" applyFont="1" applyFill="1" applyBorder="1" applyAlignment="1" applyProtection="1">
      <alignment vertical="top" wrapText="1"/>
      <protection locked="0"/>
    </xf>
    <xf numFmtId="164" fontId="4" fillId="0" borderId="0" xfId="0" applyNumberFormat="1" applyFont="1" applyFill="1" applyBorder="1" applyAlignment="1" applyProtection="1">
      <alignment horizontal="center" vertical="top" wrapText="1"/>
      <protection locked="0"/>
    </xf>
    <xf numFmtId="164" fontId="4" fillId="19" borderId="2" xfId="0" applyNumberFormat="1" applyFont="1" applyFill="1" applyBorder="1" applyAlignment="1" applyProtection="1">
      <alignment horizontal="left" vertical="top"/>
      <protection locked="0"/>
    </xf>
    <xf numFmtId="164" fontId="3" fillId="19" borderId="2" xfId="0" applyNumberFormat="1" applyFont="1" applyFill="1" applyBorder="1" applyAlignment="1" applyProtection="1">
      <alignment vertical="top"/>
      <protection locked="0"/>
    </xf>
    <xf numFmtId="164" fontId="31" fillId="0" borderId="0" xfId="0" applyNumberFormat="1" applyFont="1" applyAlignment="1" applyProtection="1">
      <alignment vertical="top"/>
      <protection locked="0"/>
    </xf>
    <xf numFmtId="164" fontId="39" fillId="19" borderId="2" xfId="0" applyNumberFormat="1" applyFont="1" applyFill="1" applyBorder="1" applyAlignment="1" applyProtection="1">
      <alignment horizontal="left" vertical="top"/>
      <protection locked="0"/>
    </xf>
    <xf numFmtId="164" fontId="4" fillId="20" borderId="2" xfId="0" applyNumberFormat="1" applyFont="1" applyFill="1" applyBorder="1" applyAlignment="1" applyProtection="1">
      <alignment horizontal="right" vertical="top" wrapText="1"/>
      <protection locked="0"/>
    </xf>
    <xf numFmtId="164" fontId="22" fillId="18" borderId="10" xfId="0" applyNumberFormat="1" applyFont="1" applyFill="1" applyBorder="1" applyAlignment="1" applyProtection="1">
      <alignment vertical="top"/>
      <protection locked="0"/>
    </xf>
    <xf numFmtId="164" fontId="8" fillId="18" borderId="3" xfId="0" applyNumberFormat="1" applyFont="1" applyFill="1" applyBorder="1" applyAlignment="1" applyProtection="1">
      <alignment vertical="top"/>
      <protection locked="0"/>
    </xf>
    <xf numFmtId="164" fontId="8" fillId="18" borderId="4" xfId="0" applyNumberFormat="1" applyFont="1" applyFill="1" applyBorder="1" applyAlignment="1" applyProtection="1">
      <alignment vertical="top"/>
      <protection locked="0"/>
    </xf>
    <xf numFmtId="164" fontId="8" fillId="18" borderId="5" xfId="0" applyNumberFormat="1" applyFont="1" applyFill="1" applyBorder="1" applyAlignment="1" applyProtection="1">
      <alignment vertical="top"/>
      <protection locked="0"/>
    </xf>
    <xf numFmtId="164" fontId="8" fillId="18" borderId="0" xfId="0" applyNumberFormat="1" applyFont="1" applyFill="1" applyBorder="1" applyAlignment="1" applyProtection="1">
      <alignment vertical="top"/>
      <protection locked="0"/>
    </xf>
    <xf numFmtId="164" fontId="8" fillId="18" borderId="6" xfId="0" applyNumberFormat="1" applyFont="1" applyFill="1" applyBorder="1" applyAlignment="1" applyProtection="1">
      <alignment vertical="top"/>
      <protection locked="0"/>
    </xf>
    <xf numFmtId="164" fontId="4" fillId="18" borderId="5" xfId="0" applyNumberFormat="1" applyFont="1" applyFill="1" applyBorder="1" applyAlignment="1" applyProtection="1">
      <alignment vertical="top"/>
      <protection locked="0"/>
    </xf>
    <xf numFmtId="164" fontId="8" fillId="18" borderId="8" xfId="0" applyNumberFormat="1" applyFont="1" applyFill="1" applyBorder="1" applyAlignment="1" applyProtection="1">
      <alignment vertical="top"/>
      <protection locked="0"/>
    </xf>
    <xf numFmtId="164" fontId="5" fillId="18" borderId="5" xfId="0" applyNumberFormat="1" applyFont="1" applyFill="1" applyBorder="1" applyAlignment="1" applyProtection="1">
      <alignment vertical="top"/>
      <protection locked="0"/>
    </xf>
    <xf numFmtId="164" fontId="5" fillId="18" borderId="0" xfId="0" applyNumberFormat="1" applyFont="1" applyFill="1" applyBorder="1" applyAlignment="1" applyProtection="1">
      <alignment vertical="top"/>
      <protection locked="0"/>
    </xf>
    <xf numFmtId="164" fontId="5" fillId="18" borderId="6" xfId="0" applyNumberFormat="1" applyFont="1" applyFill="1" applyBorder="1" applyAlignment="1" applyProtection="1">
      <alignment vertical="top"/>
      <protection locked="0"/>
    </xf>
    <xf numFmtId="164" fontId="8" fillId="18" borderId="7" xfId="0" applyNumberFormat="1" applyFont="1" applyFill="1" applyBorder="1" applyAlignment="1" applyProtection="1">
      <alignment vertical="top"/>
      <protection locked="0"/>
    </xf>
    <xf numFmtId="164" fontId="8" fillId="18" borderId="9" xfId="0" applyNumberFormat="1" applyFont="1" applyFill="1" applyBorder="1" applyAlignment="1" applyProtection="1">
      <alignment vertical="top"/>
      <protection locked="0"/>
    </xf>
    <xf numFmtId="10" fontId="4" fillId="21" borderId="2" xfId="0" applyNumberFormat="1" applyFont="1" applyFill="1" applyBorder="1" applyAlignment="1" applyProtection="1">
      <alignment horizontal="right" vertical="top" wrapText="1"/>
      <protection locked="0"/>
    </xf>
    <xf numFmtId="164" fontId="43" fillId="0" borderId="0" xfId="0" applyNumberFormat="1" applyFont="1" applyAlignment="1" applyProtection="1">
      <alignment vertical="top"/>
      <protection locked="0"/>
    </xf>
    <xf numFmtId="164" fontId="5" fillId="0" borderId="0" xfId="0" applyNumberFormat="1" applyFont="1" applyAlignment="1" applyProtection="1">
      <alignment horizontal="left" vertical="top"/>
      <protection locked="0"/>
    </xf>
    <xf numFmtId="164" fontId="5" fillId="0" borderId="0" xfId="0" applyNumberFormat="1" applyFont="1" applyFill="1" applyAlignment="1" applyProtection="1">
      <alignment horizontal="left" vertical="top"/>
      <protection locked="0"/>
    </xf>
    <xf numFmtId="164" fontId="3" fillId="18" borderId="0" xfId="0" applyNumberFormat="1" applyFont="1" applyFill="1" applyAlignment="1" applyProtection="1">
      <alignment horizontal="left" vertical="top"/>
      <protection locked="0"/>
    </xf>
    <xf numFmtId="164" fontId="3" fillId="0" borderId="0" xfId="0" applyNumberFormat="1" applyFont="1" applyAlignment="1" applyProtection="1">
      <alignment horizontal="left" vertical="top"/>
      <protection locked="0"/>
    </xf>
    <xf numFmtId="164" fontId="3" fillId="0" borderId="0" xfId="0" applyNumberFormat="1" applyFont="1" applyFill="1" applyAlignment="1" applyProtection="1">
      <alignment vertical="top"/>
      <protection locked="0"/>
    </xf>
    <xf numFmtId="164" fontId="4" fillId="21" borderId="2" xfId="0" applyNumberFormat="1" applyFont="1" applyFill="1" applyBorder="1" applyAlignment="1" applyProtection="1">
      <alignment horizontal="center" vertical="top" wrapText="1"/>
      <protection locked="0"/>
    </xf>
    <xf numFmtId="164" fontId="27" fillId="0" borderId="0" xfId="0" applyNumberFormat="1" applyFont="1" applyAlignment="1" applyProtection="1">
      <alignment horizontal="center" vertical="top"/>
      <protection locked="0"/>
    </xf>
    <xf numFmtId="164" fontId="43" fillId="0" borderId="0" xfId="0" applyNumberFormat="1" applyFont="1" applyAlignment="1" applyProtection="1">
      <alignment horizontal="left" vertical="top"/>
      <protection locked="0"/>
    </xf>
    <xf numFmtId="0" fontId="4" fillId="21" borderId="2" xfId="0" applyNumberFormat="1" applyFont="1" applyFill="1" applyBorder="1" applyAlignment="1" applyProtection="1">
      <alignment horizontal="left" vertical="top"/>
      <protection locked="0"/>
    </xf>
    <xf numFmtId="164" fontId="3" fillId="0" borderId="2" xfId="0" applyNumberFormat="1" applyFont="1" applyFill="1" applyBorder="1" applyAlignment="1" applyProtection="1">
      <alignment horizontal="center" vertical="top"/>
      <protection locked="0"/>
    </xf>
    <xf numFmtId="0" fontId="3" fillId="0" borderId="2" xfId="0" applyNumberFormat="1" applyFont="1" applyFill="1" applyBorder="1" applyAlignment="1" applyProtection="1">
      <alignment horizontal="center" vertical="top"/>
      <protection locked="0"/>
    </xf>
    <xf numFmtId="0" fontId="9" fillId="18" borderId="0" xfId="43" applyFill="1" applyBorder="1"/>
    <xf numFmtId="164" fontId="5" fillId="0" borderId="0" xfId="0" applyNumberFormat="1" applyFont="1" applyAlignment="1" applyProtection="1">
      <alignment horizontal="left" vertical="top"/>
      <protection locked="0"/>
    </xf>
    <xf numFmtId="164" fontId="4" fillId="21" borderId="2" xfId="0" applyNumberFormat="1" applyFont="1" applyFill="1" applyBorder="1" applyAlignment="1" applyProtection="1">
      <alignment horizontal="center" vertical="top" wrapText="1"/>
      <protection locked="0"/>
    </xf>
    <xf numFmtId="164" fontId="4" fillId="21" borderId="12" xfId="0" applyNumberFormat="1" applyFont="1" applyFill="1" applyBorder="1" applyAlignment="1" applyProtection="1">
      <alignment horizontal="left" vertical="top" wrapText="1"/>
      <protection locked="0"/>
    </xf>
    <xf numFmtId="164" fontId="4" fillId="21" borderId="13" xfId="0" applyNumberFormat="1" applyFont="1" applyFill="1" applyBorder="1" applyAlignment="1" applyProtection="1">
      <alignment horizontal="left" vertical="top" wrapText="1"/>
      <protection locked="0"/>
    </xf>
    <xf numFmtId="164" fontId="4" fillId="21" borderId="14" xfId="0" applyNumberFormat="1" applyFont="1" applyFill="1" applyBorder="1" applyAlignment="1" applyProtection="1">
      <alignment horizontal="left" vertical="top" wrapText="1"/>
      <protection locked="0"/>
    </xf>
    <xf numFmtId="164" fontId="27" fillId="0" borderId="0" xfId="0" applyNumberFormat="1" applyFont="1" applyAlignment="1" applyProtection="1">
      <alignment horizontal="center" vertical="top"/>
      <protection locked="0"/>
    </xf>
    <xf numFmtId="0" fontId="3" fillId="0" borderId="0" xfId="0" applyFont="1" applyProtection="1">
      <protection locked="0"/>
    </xf>
    <xf numFmtId="0" fontId="3" fillId="0" borderId="0" xfId="0" applyFont="1" applyAlignment="1" applyProtection="1">
      <protection locked="0"/>
    </xf>
    <xf numFmtId="165" fontId="8" fillId="0" borderId="2" xfId="0" applyNumberFormat="1" applyFont="1" applyFill="1" applyBorder="1" applyAlignment="1" applyProtection="1">
      <alignment vertical="top"/>
      <protection locked="0"/>
    </xf>
    <xf numFmtId="165" fontId="8" fillId="19" borderId="2" xfId="0" applyNumberFormat="1" applyFont="1" applyFill="1" applyBorder="1" applyAlignment="1" applyProtection="1">
      <alignment vertical="top"/>
      <protection locked="0"/>
    </xf>
    <xf numFmtId="165" fontId="28" fillId="20" borderId="2" xfId="0" applyNumberFormat="1" applyFont="1" applyFill="1" applyBorder="1" applyAlignment="1" applyProtection="1">
      <alignment vertical="top"/>
      <protection locked="0"/>
    </xf>
    <xf numFmtId="165" fontId="28" fillId="19" borderId="2" xfId="0" applyNumberFormat="1" applyFont="1" applyFill="1" applyBorder="1" applyAlignment="1" applyProtection="1">
      <alignment vertical="top"/>
      <protection locked="0"/>
    </xf>
    <xf numFmtId="165" fontId="5" fillId="19" borderId="12" xfId="0" applyNumberFormat="1" applyFont="1" applyFill="1" applyBorder="1" applyAlignment="1" applyProtection="1">
      <alignment vertical="top"/>
      <protection locked="0"/>
    </xf>
    <xf numFmtId="165" fontId="5" fillId="0" borderId="14" xfId="0" applyNumberFormat="1" applyFont="1" applyFill="1" applyBorder="1" applyAlignment="1" applyProtection="1">
      <alignment vertical="top"/>
      <protection locked="0"/>
    </xf>
    <xf numFmtId="165" fontId="3" fillId="18" borderId="14" xfId="0" applyNumberFormat="1" applyFont="1" applyFill="1" applyBorder="1" applyAlignment="1" applyProtection="1">
      <alignment vertical="top"/>
      <protection locked="0"/>
    </xf>
    <xf numFmtId="165" fontId="4" fillId="21" borderId="2" xfId="0" applyNumberFormat="1" applyFont="1" applyFill="1" applyBorder="1" applyAlignment="1" applyProtection="1">
      <alignment horizontal="right" vertical="top" wrapText="1"/>
      <protection locked="0"/>
    </xf>
    <xf numFmtId="165" fontId="5" fillId="0" borderId="2" xfId="0" applyNumberFormat="1" applyFont="1" applyFill="1" applyBorder="1" applyAlignment="1" applyProtection="1">
      <alignment vertical="top"/>
      <protection locked="0"/>
    </xf>
    <xf numFmtId="165" fontId="34" fillId="0" borderId="2" xfId="0" applyNumberFormat="1" applyFont="1" applyFill="1" applyBorder="1" applyAlignment="1" applyProtection="1">
      <alignment vertical="top"/>
      <protection locked="0"/>
    </xf>
    <xf numFmtId="165" fontId="5" fillId="18" borderId="2" xfId="0" applyNumberFormat="1" applyFont="1" applyFill="1" applyBorder="1" applyAlignment="1" applyProtection="1">
      <alignment vertical="top"/>
      <protection locked="0"/>
    </xf>
    <xf numFmtId="165" fontId="3" fillId="18" borderId="2" xfId="0" applyNumberFormat="1" applyFont="1" applyFill="1" applyBorder="1" applyAlignment="1" applyProtection="1">
      <alignment vertical="top"/>
      <protection locked="0"/>
    </xf>
    <xf numFmtId="165" fontId="3" fillId="0" borderId="2" xfId="0" applyNumberFormat="1" applyFont="1" applyFill="1" applyBorder="1" applyAlignment="1" applyProtection="1">
      <alignment vertical="top"/>
      <protection locked="0"/>
    </xf>
    <xf numFmtId="165" fontId="4" fillId="20" borderId="2" xfId="0" applyNumberFormat="1" applyFont="1" applyFill="1" applyBorder="1" applyAlignment="1" applyProtection="1">
      <alignment vertical="top"/>
      <protection locked="0"/>
    </xf>
    <xf numFmtId="165" fontId="3" fillId="19" borderId="2" xfId="0" applyNumberFormat="1" applyFont="1" applyFill="1" applyBorder="1" applyAlignment="1" applyProtection="1">
      <alignment horizontal="right" vertical="top" wrapText="1"/>
      <protection locked="0"/>
    </xf>
    <xf numFmtId="165" fontId="2" fillId="19" borderId="2" xfId="0" applyNumberFormat="1" applyFont="1" applyFill="1" applyBorder="1" applyAlignment="1" applyProtection="1">
      <alignment vertical="top"/>
      <protection locked="0"/>
    </xf>
    <xf numFmtId="165" fontId="3" fillId="19" borderId="2" xfId="0" applyNumberFormat="1" applyFont="1" applyFill="1" applyBorder="1" applyAlignment="1" applyProtection="1">
      <alignment vertical="top"/>
      <protection locked="0"/>
    </xf>
    <xf numFmtId="165" fontId="31" fillId="0" borderId="0" xfId="0" applyNumberFormat="1" applyFont="1" applyAlignment="1" applyProtection="1">
      <alignment vertical="top"/>
      <protection locked="0"/>
    </xf>
    <xf numFmtId="165" fontId="41" fillId="23" borderId="2" xfId="0" applyNumberFormat="1" applyFont="1" applyFill="1" applyBorder="1" applyAlignment="1" applyProtection="1">
      <alignment vertical="top"/>
      <protection locked="0"/>
    </xf>
    <xf numFmtId="165" fontId="42" fillId="23" borderId="2" xfId="0" applyNumberFormat="1" applyFont="1" applyFill="1" applyBorder="1" applyAlignment="1" applyProtection="1">
      <alignment vertical="top"/>
      <protection locked="0"/>
    </xf>
    <xf numFmtId="165" fontId="3" fillId="20" borderId="2" xfId="0" applyNumberFormat="1" applyFont="1" applyFill="1" applyBorder="1" applyAlignment="1" applyProtection="1">
      <alignment vertical="top"/>
      <protection locked="0"/>
    </xf>
    <xf numFmtId="164" fontId="5" fillId="0" borderId="12" xfId="0" applyNumberFormat="1" applyFont="1" applyFill="1" applyBorder="1" applyAlignment="1" applyProtection="1">
      <alignment vertical="top"/>
      <protection locked="0"/>
    </xf>
    <xf numFmtId="0" fontId="44" fillId="0" borderId="0" xfId="0" applyFont="1" applyAlignment="1">
      <alignment vertical="center"/>
    </xf>
    <xf numFmtId="0" fontId="3" fillId="0" borderId="0" xfId="0" applyFont="1" applyAlignment="1">
      <alignment vertical="center"/>
    </xf>
    <xf numFmtId="9" fontId="34" fillId="0" borderId="2" xfId="0" applyNumberFormat="1" applyFont="1" applyFill="1" applyBorder="1" applyAlignment="1" applyProtection="1">
      <alignment vertical="top"/>
      <protection locked="0"/>
    </xf>
    <xf numFmtId="164" fontId="3" fillId="0" borderId="12" xfId="0" applyNumberFormat="1" applyFont="1" applyFill="1" applyBorder="1" applyAlignment="1" applyProtection="1">
      <alignment vertical="top"/>
      <protection locked="0"/>
    </xf>
    <xf numFmtId="9" fontId="5" fillId="0" borderId="2" xfId="0" applyNumberFormat="1" applyFont="1" applyFill="1" applyBorder="1" applyAlignment="1" applyProtection="1">
      <alignment vertical="top"/>
      <protection locked="0"/>
    </xf>
    <xf numFmtId="165" fontId="3" fillId="0" borderId="14" xfId="0" applyNumberFormat="1" applyFont="1" applyFill="1" applyBorder="1" applyAlignment="1" applyProtection="1">
      <alignment vertical="top"/>
      <protection locked="0"/>
    </xf>
    <xf numFmtId="164" fontId="4" fillId="0" borderId="12" xfId="0" applyNumberFormat="1" applyFont="1" applyFill="1" applyBorder="1" applyAlignment="1" applyProtection="1">
      <alignment vertical="top" wrapText="1"/>
      <protection locked="0"/>
    </xf>
    <xf numFmtId="165" fontId="3" fillId="19" borderId="12" xfId="0" applyNumberFormat="1" applyFont="1" applyFill="1" applyBorder="1" applyAlignment="1" applyProtection="1">
      <alignment vertical="top"/>
      <protection locked="0"/>
    </xf>
    <xf numFmtId="10" fontId="3" fillId="19" borderId="2" xfId="0" applyNumberFormat="1" applyFont="1" applyFill="1" applyBorder="1" applyAlignment="1" applyProtection="1">
      <alignment vertical="top"/>
      <protection locked="0"/>
    </xf>
    <xf numFmtId="10" fontId="5" fillId="19" borderId="2" xfId="0" applyNumberFormat="1" applyFont="1" applyFill="1" applyBorder="1" applyAlignment="1" applyProtection="1">
      <alignment vertical="top"/>
      <protection locked="0"/>
    </xf>
    <xf numFmtId="165" fontId="3" fillId="20" borderId="12" xfId="0" applyNumberFormat="1" applyFont="1" applyFill="1" applyBorder="1" applyAlignment="1" applyProtection="1">
      <alignment vertical="top"/>
      <protection locked="0"/>
    </xf>
    <xf numFmtId="164" fontId="3" fillId="0" borderId="12" xfId="0" applyNumberFormat="1" applyFont="1" applyFill="1" applyBorder="1" applyAlignment="1" applyProtection="1">
      <alignment vertical="top"/>
      <protection locked="0"/>
    </xf>
    <xf numFmtId="164" fontId="3" fillId="0" borderId="0" xfId="0" applyNumberFormat="1" applyFont="1" applyFill="1" applyAlignment="1" applyProtection="1">
      <alignment horizontal="left" vertical="top"/>
      <protection locked="0"/>
    </xf>
    <xf numFmtId="164" fontId="3" fillId="18" borderId="0" xfId="0" applyNumberFormat="1" applyFont="1" applyFill="1" applyAlignment="1" applyProtection="1">
      <alignment horizontal="left" vertical="top"/>
      <protection locked="0"/>
    </xf>
    <xf numFmtId="164" fontId="3" fillId="0" borderId="12" xfId="0" applyNumberFormat="1" applyFont="1" applyFill="1" applyBorder="1" applyAlignment="1" applyProtection="1">
      <alignment horizontal="center" vertical="top"/>
      <protection locked="0"/>
    </xf>
    <xf numFmtId="164" fontId="3" fillId="0" borderId="14" xfId="0" applyNumberFormat="1" applyFont="1" applyFill="1" applyBorder="1" applyAlignment="1" applyProtection="1">
      <alignment horizontal="center" vertical="top"/>
      <protection locked="0"/>
    </xf>
    <xf numFmtId="164" fontId="3" fillId="0" borderId="12" xfId="0" applyNumberFormat="1" applyFont="1" applyFill="1" applyBorder="1" applyAlignment="1" applyProtection="1">
      <alignment vertical="top"/>
      <protection locked="0"/>
    </xf>
    <xf numFmtId="164" fontId="3" fillId="0" borderId="0" xfId="0" applyNumberFormat="1" applyFont="1" applyFill="1" applyAlignment="1" applyProtection="1">
      <alignment vertical="top"/>
      <protection locked="0"/>
    </xf>
    <xf numFmtId="164" fontId="3" fillId="0" borderId="0" xfId="0" applyNumberFormat="1" applyFont="1" applyAlignment="1" applyProtection="1">
      <alignment horizontal="left" vertical="top"/>
      <protection locked="0"/>
    </xf>
    <xf numFmtId="164" fontId="4" fillId="21" borderId="12" xfId="0" applyNumberFormat="1" applyFont="1" applyFill="1" applyBorder="1" applyAlignment="1" applyProtection="1">
      <alignment horizontal="left" vertical="top" wrapText="1"/>
      <protection locked="0"/>
    </xf>
    <xf numFmtId="164" fontId="4" fillId="21" borderId="13" xfId="0" applyNumberFormat="1" applyFont="1" applyFill="1" applyBorder="1" applyAlignment="1" applyProtection="1">
      <alignment horizontal="left" vertical="top" wrapText="1"/>
      <protection locked="0"/>
    </xf>
    <xf numFmtId="164" fontId="4" fillId="21" borderId="14" xfId="0" applyNumberFormat="1" applyFont="1" applyFill="1" applyBorder="1" applyAlignment="1" applyProtection="1">
      <alignment horizontal="left" vertical="top" wrapText="1"/>
      <protection locked="0"/>
    </xf>
    <xf numFmtId="164" fontId="27" fillId="0" borderId="0" xfId="0" applyNumberFormat="1" applyFont="1" applyAlignment="1" applyProtection="1">
      <alignment horizontal="center" vertical="top"/>
      <protection locked="0"/>
    </xf>
    <xf numFmtId="164" fontId="3" fillId="0" borderId="0" xfId="0" applyNumberFormat="1" applyFont="1" applyAlignment="1" applyProtection="1">
      <alignment vertical="top"/>
      <protection locked="0"/>
    </xf>
    <xf numFmtId="164" fontId="1" fillId="0" borderId="2" xfId="0" applyNumberFormat="1" applyFont="1" applyFill="1" applyBorder="1" applyAlignment="1" applyProtection="1">
      <alignment horizontal="left" vertical="top"/>
      <protection locked="0"/>
    </xf>
    <xf numFmtId="164" fontId="3" fillId="0" borderId="0" xfId="0" applyNumberFormat="1" applyFont="1" applyAlignment="1" applyProtection="1">
      <alignment vertical="top" wrapText="1"/>
      <protection locked="0"/>
    </xf>
    <xf numFmtId="164" fontId="3" fillId="18" borderId="2" xfId="0" applyNumberFormat="1" applyFont="1" applyFill="1" applyBorder="1" applyAlignment="1" applyProtection="1">
      <alignment horizontal="right" vertical="top"/>
      <protection locked="0"/>
    </xf>
    <xf numFmtId="9" fontId="3" fillId="0" borderId="2" xfId="0" applyNumberFormat="1" applyFont="1" applyFill="1" applyBorder="1" applyAlignment="1" applyProtection="1">
      <alignment vertical="top"/>
      <protection locked="0"/>
    </xf>
    <xf numFmtId="164" fontId="3" fillId="0" borderId="10" xfId="0" applyNumberFormat="1" applyFont="1" applyFill="1" applyBorder="1" applyAlignment="1" applyProtection="1">
      <alignment vertical="top"/>
      <protection locked="0"/>
    </xf>
    <xf numFmtId="164" fontId="3" fillId="0" borderId="3" xfId="0" applyNumberFormat="1" applyFont="1" applyFill="1" applyBorder="1" applyAlignment="1" applyProtection="1">
      <alignment vertical="top"/>
      <protection locked="0"/>
    </xf>
    <xf numFmtId="10" fontId="3" fillId="20" borderId="12" xfId="0" applyNumberFormat="1" applyFont="1" applyFill="1" applyBorder="1" applyAlignment="1" applyProtection="1">
      <alignment vertical="top"/>
      <protection locked="0"/>
    </xf>
    <xf numFmtId="164" fontId="3" fillId="20" borderId="12" xfId="0" applyNumberFormat="1" applyFont="1" applyFill="1" applyBorder="1" applyAlignment="1" applyProtection="1">
      <alignment vertical="top"/>
      <protection locked="0"/>
    </xf>
    <xf numFmtId="164" fontId="3" fillId="20" borderId="2" xfId="0" applyNumberFormat="1" applyFont="1" applyFill="1" applyBorder="1" applyAlignment="1" applyProtection="1">
      <alignment vertical="top"/>
      <protection locked="0"/>
    </xf>
    <xf numFmtId="164" fontId="3" fillId="17" borderId="0" xfId="0" applyNumberFormat="1" applyFont="1" applyFill="1" applyBorder="1" applyAlignment="1" applyProtection="1">
      <alignment vertical="top"/>
      <protection locked="0"/>
    </xf>
    <xf numFmtId="164" fontId="3" fillId="20" borderId="2" xfId="51" applyNumberFormat="1" applyFont="1" applyFill="1" applyBorder="1" applyAlignment="1" applyProtection="1">
      <alignment vertical="top"/>
      <protection locked="0"/>
    </xf>
    <xf numFmtId="164" fontId="3" fillId="21" borderId="2" xfId="0" applyNumberFormat="1" applyFont="1" applyFill="1" applyBorder="1" applyAlignment="1" applyProtection="1">
      <alignment vertical="top"/>
      <protection locked="0"/>
    </xf>
    <xf numFmtId="165" fontId="1" fillId="19" borderId="2" xfId="0" applyNumberFormat="1" applyFont="1" applyFill="1" applyBorder="1" applyAlignment="1" applyProtection="1">
      <alignment vertical="top"/>
      <protection locked="0"/>
    </xf>
    <xf numFmtId="164" fontId="3" fillId="18" borderId="3" xfId="0" applyNumberFormat="1" applyFont="1" applyFill="1" applyBorder="1" applyAlignment="1" applyProtection="1">
      <alignment vertical="top"/>
      <protection locked="0"/>
    </xf>
    <xf numFmtId="164" fontId="3" fillId="18" borderId="4" xfId="0" applyNumberFormat="1" applyFont="1" applyFill="1" applyBorder="1" applyAlignment="1" applyProtection="1">
      <alignment vertical="top"/>
      <protection locked="0"/>
    </xf>
    <xf numFmtId="164" fontId="3" fillId="18" borderId="5" xfId="0" applyNumberFormat="1" applyFont="1" applyFill="1" applyBorder="1" applyAlignment="1" applyProtection="1">
      <alignment vertical="top"/>
      <protection locked="0"/>
    </xf>
    <xf numFmtId="164" fontId="3" fillId="18" borderId="0" xfId="0" applyNumberFormat="1" applyFont="1" applyFill="1" applyBorder="1" applyAlignment="1" applyProtection="1">
      <alignment vertical="top"/>
      <protection locked="0"/>
    </xf>
    <xf numFmtId="164" fontId="3" fillId="18" borderId="6" xfId="0" applyNumberFormat="1" applyFont="1" applyFill="1" applyBorder="1" applyAlignment="1" applyProtection="1">
      <alignment vertical="top"/>
      <protection locked="0"/>
    </xf>
    <xf numFmtId="164" fontId="3" fillId="18" borderId="8" xfId="0" applyNumberFormat="1" applyFont="1" applyFill="1" applyBorder="1" applyAlignment="1" applyProtection="1">
      <alignment vertical="top"/>
      <protection locked="0"/>
    </xf>
    <xf numFmtId="164" fontId="3" fillId="18" borderId="7" xfId="0" applyNumberFormat="1" applyFont="1" applyFill="1" applyBorder="1" applyAlignment="1" applyProtection="1">
      <alignment vertical="top"/>
      <protection locked="0"/>
    </xf>
    <xf numFmtId="164" fontId="3" fillId="18" borderId="9" xfId="0" applyNumberFormat="1" applyFont="1" applyFill="1" applyBorder="1" applyAlignment="1" applyProtection="1">
      <alignment vertical="top"/>
      <protection locked="0"/>
    </xf>
    <xf numFmtId="164" fontId="5" fillId="0" borderId="0" xfId="0" applyNumberFormat="1" applyFont="1" applyAlignment="1" applyProtection="1">
      <alignment horizontal="left" vertical="top"/>
      <protection locked="0"/>
    </xf>
    <xf numFmtId="164" fontId="3" fillId="0" borderId="0" xfId="0" applyNumberFormat="1" applyFont="1" applyAlignment="1" applyProtection="1">
      <alignment horizontal="left" vertical="top"/>
      <protection locked="0"/>
    </xf>
    <xf numFmtId="164" fontId="5" fillId="0" borderId="0" xfId="0" applyNumberFormat="1" applyFont="1" applyAlignment="1" applyProtection="1">
      <alignment horizontal="left" vertical="top"/>
      <protection locked="0"/>
    </xf>
    <xf numFmtId="164" fontId="27" fillId="0" borderId="0" xfId="0" applyNumberFormat="1" applyFont="1" applyAlignment="1" applyProtection="1">
      <alignment horizontal="center" vertical="top"/>
      <protection locked="0"/>
    </xf>
    <xf numFmtId="164" fontId="0" fillId="0" borderId="0" xfId="0" applyNumberFormat="1" applyFont="1" applyFill="1" applyBorder="1" applyAlignment="1" applyProtection="1">
      <alignment vertical="top"/>
      <protection locked="0"/>
    </xf>
    <xf numFmtId="164" fontId="34" fillId="0" borderId="0" xfId="0" applyNumberFormat="1" applyFont="1" applyFill="1" applyBorder="1" applyAlignment="1" applyProtection="1">
      <alignment horizontal="left" vertical="top"/>
      <protection locked="0"/>
    </xf>
    <xf numFmtId="164" fontId="0" fillId="0" borderId="0" xfId="0" applyNumberFormat="1" applyFont="1" applyFill="1" applyBorder="1" applyAlignment="1" applyProtection="1">
      <alignment horizontal="left" vertical="top"/>
      <protection locked="0"/>
    </xf>
    <xf numFmtId="164" fontId="5" fillId="0" borderId="0" xfId="0" applyNumberFormat="1" applyFont="1" applyFill="1" applyBorder="1" applyAlignment="1" applyProtection="1">
      <alignment horizontal="left" vertical="top"/>
      <protection locked="0"/>
    </xf>
    <xf numFmtId="0" fontId="34" fillId="0" borderId="0" xfId="0" applyFont="1" applyFill="1" applyBorder="1" applyAlignment="1" applyProtection="1">
      <alignment horizontal="left"/>
      <protection locked="0"/>
    </xf>
    <xf numFmtId="165" fontId="5" fillId="0" borderId="0" xfId="0" applyNumberFormat="1" applyFont="1" applyFill="1" applyBorder="1" applyAlignment="1" applyProtection="1">
      <alignment horizontal="left" vertical="top"/>
      <protection locked="0"/>
    </xf>
    <xf numFmtId="0" fontId="4" fillId="21" borderId="12" xfId="0" applyFont="1" applyFill="1" applyBorder="1" applyAlignment="1" applyProtection="1">
      <alignment horizontal="left"/>
      <protection locked="0"/>
    </xf>
    <xf numFmtId="0" fontId="4" fillId="21" borderId="13" xfId="0" applyFont="1" applyFill="1" applyBorder="1" applyAlignment="1" applyProtection="1">
      <alignment horizontal="left"/>
      <protection locked="0"/>
    </xf>
    <xf numFmtId="0" fontId="4" fillId="21" borderId="14" xfId="0" applyFont="1" applyFill="1" applyBorder="1" applyAlignment="1" applyProtection="1">
      <alignment horizontal="left"/>
      <protection locked="0"/>
    </xf>
    <xf numFmtId="0" fontId="34" fillId="0" borderId="12" xfId="0" applyFont="1" applyFill="1" applyBorder="1" applyAlignment="1" applyProtection="1">
      <alignment horizontal="left"/>
      <protection locked="0"/>
    </xf>
    <xf numFmtId="0" fontId="34" fillId="0" borderId="13" xfId="0" applyFont="1" applyFill="1" applyBorder="1" applyAlignment="1" applyProtection="1">
      <alignment horizontal="left"/>
      <protection locked="0"/>
    </xf>
    <xf numFmtId="0" fontId="34" fillId="0" borderId="14" xfId="0" applyFont="1" applyFill="1" applyBorder="1" applyAlignment="1" applyProtection="1">
      <alignment horizontal="left"/>
      <protection locked="0"/>
    </xf>
    <xf numFmtId="0" fontId="3" fillId="0" borderId="0" xfId="0" applyFont="1" applyAlignment="1" applyProtection="1">
      <alignment horizontal="left" vertical="center"/>
      <protection locked="0"/>
    </xf>
    <xf numFmtId="164" fontId="4" fillId="21" borderId="12" xfId="0" applyNumberFormat="1" applyFont="1" applyFill="1" applyBorder="1" applyAlignment="1" applyProtection="1">
      <alignment horizontal="left" vertical="top"/>
      <protection locked="0"/>
    </xf>
    <xf numFmtId="164" fontId="4" fillId="21" borderId="13" xfId="0" applyNumberFormat="1" applyFont="1" applyFill="1" applyBorder="1" applyAlignment="1" applyProtection="1">
      <alignment horizontal="left" vertical="top"/>
      <protection locked="0"/>
    </xf>
    <xf numFmtId="164" fontId="4" fillId="21" borderId="14" xfId="0" applyNumberFormat="1" applyFont="1" applyFill="1" applyBorder="1" applyAlignment="1" applyProtection="1">
      <alignment horizontal="left" vertical="top"/>
      <protection locked="0"/>
    </xf>
    <xf numFmtId="164" fontId="34" fillId="0" borderId="12" xfId="0" applyNumberFormat="1" applyFont="1" applyFill="1" applyBorder="1" applyAlignment="1" applyProtection="1">
      <alignment horizontal="left" vertical="top"/>
      <protection locked="0"/>
    </xf>
    <xf numFmtId="164" fontId="34" fillId="0" borderId="13" xfId="0" applyNumberFormat="1" applyFont="1" applyFill="1" applyBorder="1" applyAlignment="1" applyProtection="1">
      <alignment horizontal="left" vertical="top"/>
      <protection locked="0"/>
    </xf>
    <xf numFmtId="164" fontId="34" fillId="0" borderId="14" xfId="0" applyNumberFormat="1" applyFont="1" applyFill="1" applyBorder="1" applyAlignment="1" applyProtection="1">
      <alignment horizontal="left" vertical="top"/>
      <protection locked="0"/>
    </xf>
    <xf numFmtId="164" fontId="3" fillId="0" borderId="0" xfId="0" applyNumberFormat="1" applyFont="1" applyAlignment="1" applyProtection="1">
      <alignment horizontal="left" vertical="top"/>
      <protection locked="0"/>
    </xf>
    <xf numFmtId="164" fontId="5" fillId="0" borderId="0" xfId="0" applyNumberFormat="1" applyFont="1" applyAlignment="1" applyProtection="1">
      <alignment horizontal="left" vertical="top"/>
      <protection locked="0"/>
    </xf>
    <xf numFmtId="164" fontId="0" fillId="0" borderId="12" xfId="0" applyNumberFormat="1" applyFont="1" applyFill="1" applyBorder="1" applyAlignment="1" applyProtection="1">
      <alignment horizontal="left" vertical="top"/>
      <protection locked="0"/>
    </xf>
    <xf numFmtId="164" fontId="0" fillId="0" borderId="13" xfId="0" applyNumberFormat="1" applyFont="1" applyFill="1" applyBorder="1" applyAlignment="1" applyProtection="1">
      <alignment horizontal="left" vertical="top"/>
      <protection locked="0"/>
    </xf>
    <xf numFmtId="164" fontId="0" fillId="0" borderId="14" xfId="0" applyNumberFormat="1" applyFont="1" applyFill="1" applyBorder="1" applyAlignment="1" applyProtection="1">
      <alignment horizontal="left" vertical="top"/>
      <protection locked="0"/>
    </xf>
    <xf numFmtId="164" fontId="5" fillId="0" borderId="12" xfId="0" applyNumberFormat="1" applyFont="1" applyFill="1" applyBorder="1" applyAlignment="1" applyProtection="1">
      <alignment horizontal="left" vertical="top"/>
      <protection locked="0"/>
    </xf>
    <xf numFmtId="164" fontId="5" fillId="0" borderId="13" xfId="0" applyNumberFormat="1" applyFont="1" applyFill="1" applyBorder="1" applyAlignment="1" applyProtection="1">
      <alignment horizontal="left" vertical="top"/>
      <protection locked="0"/>
    </xf>
    <xf numFmtId="164" fontId="5" fillId="0" borderId="14" xfId="0" applyNumberFormat="1" applyFont="1" applyFill="1" applyBorder="1" applyAlignment="1" applyProtection="1">
      <alignment horizontal="left" vertical="top"/>
      <protection locked="0"/>
    </xf>
    <xf numFmtId="164" fontId="27" fillId="0" borderId="0" xfId="0" applyNumberFormat="1" applyFont="1" applyAlignment="1" applyProtection="1">
      <alignment horizontal="center" vertical="top"/>
      <protection locked="0"/>
    </xf>
    <xf numFmtId="164" fontId="4" fillId="0" borderId="0" xfId="0" applyNumberFormat="1" applyFont="1" applyAlignment="1" applyProtection="1">
      <alignment horizontal="left" vertical="top"/>
      <protection locked="0"/>
    </xf>
    <xf numFmtId="164" fontId="0" fillId="0" borderId="12" xfId="0" applyNumberFormat="1" applyFont="1" applyFill="1" applyBorder="1" applyAlignment="1" applyProtection="1">
      <alignment vertical="top"/>
      <protection locked="0"/>
    </xf>
    <xf numFmtId="164" fontId="0" fillId="0" borderId="13" xfId="0" applyNumberFormat="1" applyFont="1" applyFill="1" applyBorder="1" applyAlignment="1" applyProtection="1">
      <alignment vertical="top"/>
      <protection locked="0"/>
    </xf>
    <xf numFmtId="164" fontId="0" fillId="0" borderId="14" xfId="0" applyNumberFormat="1" applyFont="1" applyFill="1" applyBorder="1" applyAlignment="1" applyProtection="1">
      <alignment vertical="top"/>
      <protection locked="0"/>
    </xf>
    <xf numFmtId="164" fontId="3" fillId="0" borderId="0" xfId="0" applyNumberFormat="1" applyFont="1" applyAlignment="1" applyProtection="1">
      <alignment horizontal="left" vertical="top" wrapText="1"/>
      <protection locked="0"/>
    </xf>
    <xf numFmtId="164" fontId="4" fillId="21" borderId="12" xfId="0" applyNumberFormat="1" applyFont="1" applyFill="1" applyBorder="1" applyAlignment="1" applyProtection="1">
      <alignment horizontal="left" vertical="top" wrapText="1"/>
      <protection locked="0"/>
    </xf>
    <xf numFmtId="164" fontId="4" fillId="21" borderId="13" xfId="0" applyNumberFormat="1" applyFont="1" applyFill="1" applyBorder="1" applyAlignment="1" applyProtection="1">
      <alignment horizontal="left" vertical="top" wrapText="1"/>
      <protection locked="0"/>
    </xf>
    <xf numFmtId="164" fontId="4" fillId="21" borderId="14" xfId="0" applyNumberFormat="1" applyFont="1" applyFill="1" applyBorder="1" applyAlignment="1" applyProtection="1">
      <alignment horizontal="left" vertical="top" wrapText="1"/>
      <protection locked="0"/>
    </xf>
    <xf numFmtId="164" fontId="3" fillId="0" borderId="12" xfId="0" applyNumberFormat="1" applyFont="1" applyFill="1" applyBorder="1" applyAlignment="1" applyProtection="1">
      <alignment horizontal="left" vertical="top"/>
      <protection locked="0"/>
    </xf>
    <xf numFmtId="164" fontId="4" fillId="21" borderId="10" xfId="0" applyNumberFormat="1" applyFont="1" applyFill="1" applyBorder="1" applyAlignment="1" applyProtection="1">
      <alignment horizontal="left" vertical="top" wrapText="1"/>
      <protection locked="0"/>
    </xf>
    <xf numFmtId="164" fontId="4" fillId="21" borderId="3" xfId="0" applyNumberFormat="1" applyFont="1" applyFill="1" applyBorder="1" applyAlignment="1" applyProtection="1">
      <alignment horizontal="left" vertical="top" wrapText="1"/>
      <protection locked="0"/>
    </xf>
    <xf numFmtId="164" fontId="4" fillId="21" borderId="4" xfId="0" applyNumberFormat="1" applyFont="1" applyFill="1" applyBorder="1" applyAlignment="1" applyProtection="1">
      <alignment horizontal="left" vertical="top" wrapText="1"/>
      <protection locked="0"/>
    </xf>
    <xf numFmtId="164" fontId="4" fillId="21" borderId="5" xfId="0" applyNumberFormat="1" applyFont="1" applyFill="1" applyBorder="1" applyAlignment="1" applyProtection="1">
      <alignment horizontal="left" vertical="top" wrapText="1"/>
      <protection locked="0"/>
    </xf>
    <xf numFmtId="164" fontId="4" fillId="21" borderId="0" xfId="0" applyNumberFormat="1" applyFont="1" applyFill="1" applyBorder="1" applyAlignment="1" applyProtection="1">
      <alignment horizontal="left" vertical="top" wrapText="1"/>
      <protection locked="0"/>
    </xf>
    <xf numFmtId="164" fontId="4" fillId="21" borderId="6" xfId="0" applyNumberFormat="1" applyFont="1" applyFill="1" applyBorder="1" applyAlignment="1" applyProtection="1">
      <alignment horizontal="left" vertical="top" wrapText="1"/>
      <protection locked="0"/>
    </xf>
    <xf numFmtId="164" fontId="4" fillId="21" borderId="7" xfId="0" applyNumberFormat="1" applyFont="1" applyFill="1" applyBorder="1" applyAlignment="1" applyProtection="1">
      <alignment horizontal="left" vertical="top" wrapText="1"/>
      <protection locked="0"/>
    </xf>
    <xf numFmtId="164" fontId="4" fillId="21" borderId="8" xfId="0" applyNumberFormat="1" applyFont="1" applyFill="1" applyBorder="1" applyAlignment="1" applyProtection="1">
      <alignment horizontal="left" vertical="top" wrapText="1"/>
      <protection locked="0"/>
    </xf>
    <xf numFmtId="164" fontId="4" fillId="21" borderId="9" xfId="0" applyNumberFormat="1" applyFont="1" applyFill="1" applyBorder="1" applyAlignment="1" applyProtection="1">
      <alignment horizontal="left" vertical="top" wrapText="1"/>
      <protection locked="0"/>
    </xf>
    <xf numFmtId="164" fontId="35" fillId="21" borderId="12" xfId="0" applyNumberFormat="1" applyFont="1" applyFill="1" applyBorder="1" applyAlignment="1" applyProtection="1">
      <alignment horizontal="left" vertical="top"/>
      <protection locked="0"/>
    </xf>
    <xf numFmtId="164" fontId="35" fillId="21" borderId="13" xfId="0" applyNumberFormat="1" applyFont="1" applyFill="1" applyBorder="1" applyAlignment="1" applyProtection="1">
      <alignment horizontal="left" vertical="top"/>
      <protection locked="0"/>
    </xf>
    <xf numFmtId="164" fontId="35" fillId="21" borderId="14" xfId="0" applyNumberFormat="1" applyFont="1" applyFill="1" applyBorder="1" applyAlignment="1" applyProtection="1">
      <alignment horizontal="left" vertical="top"/>
      <protection locked="0"/>
    </xf>
    <xf numFmtId="164" fontId="4" fillId="0" borderId="0" xfId="0" applyNumberFormat="1" applyFont="1" applyFill="1" applyAlignment="1" applyProtection="1">
      <alignment horizontal="left" vertical="top"/>
      <protection locked="0"/>
    </xf>
    <xf numFmtId="164" fontId="28" fillId="20" borderId="12" xfId="0" applyNumberFormat="1" applyFont="1" applyFill="1" applyBorder="1" applyAlignment="1" applyProtection="1">
      <alignment horizontal="left" vertical="top"/>
      <protection locked="0"/>
    </xf>
    <xf numFmtId="164" fontId="28" fillId="20" borderId="13" xfId="0" applyNumberFormat="1" applyFont="1" applyFill="1" applyBorder="1" applyAlignment="1" applyProtection="1">
      <alignment horizontal="left" vertical="top"/>
      <protection locked="0"/>
    </xf>
    <xf numFmtId="165" fontId="5" fillId="0" borderId="12" xfId="0" applyNumberFormat="1" applyFont="1" applyFill="1" applyBorder="1" applyAlignment="1" applyProtection="1">
      <alignment horizontal="left" vertical="top"/>
      <protection locked="0"/>
    </xf>
    <xf numFmtId="165" fontId="5" fillId="0" borderId="13" xfId="0" applyNumberFormat="1" applyFont="1" applyFill="1" applyBorder="1" applyAlignment="1" applyProtection="1">
      <alignment horizontal="left" vertical="top"/>
      <protection locked="0"/>
    </xf>
    <xf numFmtId="165" fontId="5" fillId="0" borderId="14" xfId="0" applyNumberFormat="1" applyFont="1" applyFill="1" applyBorder="1" applyAlignment="1" applyProtection="1">
      <alignment horizontal="left" vertical="top"/>
      <protection locked="0"/>
    </xf>
    <xf numFmtId="164" fontId="8" fillId="0" borderId="12" xfId="0" applyNumberFormat="1" applyFont="1" applyFill="1" applyBorder="1" applyAlignment="1" applyProtection="1">
      <alignment vertical="top" wrapText="1"/>
      <protection locked="0"/>
    </xf>
    <xf numFmtId="164" fontId="8" fillId="0" borderId="13" xfId="0" applyNumberFormat="1" applyFont="1" applyFill="1" applyBorder="1" applyAlignment="1" applyProtection="1">
      <alignment vertical="top" wrapText="1"/>
      <protection locked="0"/>
    </xf>
    <xf numFmtId="164" fontId="0" fillId="0" borderId="14" xfId="0" applyNumberFormat="1" applyFill="1" applyBorder="1" applyAlignment="1" applyProtection="1">
      <alignment vertical="top"/>
      <protection locked="0"/>
    </xf>
    <xf numFmtId="164" fontId="4" fillId="21" borderId="12" xfId="0" applyNumberFormat="1" applyFont="1" applyFill="1" applyBorder="1" applyAlignment="1" applyProtection="1">
      <alignment horizontal="center" vertical="top" wrapText="1"/>
      <protection locked="0"/>
    </xf>
    <xf numFmtId="164" fontId="4" fillId="21" borderId="13" xfId="0" applyNumberFormat="1" applyFont="1" applyFill="1" applyBorder="1" applyAlignment="1" applyProtection="1">
      <alignment horizontal="center" vertical="top" wrapText="1"/>
      <protection locked="0"/>
    </xf>
    <xf numFmtId="164" fontId="0" fillId="21" borderId="13" xfId="0" applyNumberFormat="1" applyFill="1" applyBorder="1" applyAlignment="1" applyProtection="1">
      <alignment horizontal="center" vertical="top" wrapText="1"/>
      <protection locked="0"/>
    </xf>
    <xf numFmtId="164" fontId="0" fillId="21" borderId="14" xfId="0" applyNumberFormat="1" applyFill="1" applyBorder="1" applyAlignment="1" applyProtection="1">
      <alignment horizontal="center" vertical="top"/>
      <protection locked="0"/>
    </xf>
    <xf numFmtId="164" fontId="3" fillId="0" borderId="12" xfId="0" applyNumberFormat="1" applyFont="1" applyFill="1" applyBorder="1" applyAlignment="1" applyProtection="1">
      <alignment vertical="top" wrapText="1"/>
      <protection locked="0"/>
    </xf>
    <xf numFmtId="164" fontId="4" fillId="19" borderId="12" xfId="0" applyNumberFormat="1" applyFont="1" applyFill="1" applyBorder="1" applyAlignment="1" applyProtection="1">
      <alignment vertical="top" wrapText="1"/>
      <protection locked="0"/>
    </xf>
    <xf numFmtId="164" fontId="4" fillId="19" borderId="13" xfId="0" applyNumberFormat="1" applyFont="1" applyFill="1" applyBorder="1" applyAlignment="1" applyProtection="1">
      <alignment vertical="top" wrapText="1"/>
      <protection locked="0"/>
    </xf>
    <xf numFmtId="164" fontId="4" fillId="19" borderId="14" xfId="0" applyNumberFormat="1" applyFont="1" applyFill="1" applyBorder="1" applyAlignment="1" applyProtection="1">
      <alignment vertical="top"/>
      <protection locked="0"/>
    </xf>
    <xf numFmtId="164" fontId="28" fillId="20" borderId="12" xfId="0" applyNumberFormat="1" applyFont="1" applyFill="1" applyBorder="1" applyAlignment="1" applyProtection="1">
      <alignment horizontal="left" vertical="top" wrapText="1"/>
      <protection locked="0"/>
    </xf>
    <xf numFmtId="164" fontId="28" fillId="20" borderId="13" xfId="0" applyNumberFormat="1" applyFont="1" applyFill="1" applyBorder="1" applyAlignment="1" applyProtection="1">
      <alignment horizontal="left" vertical="top" wrapText="1"/>
      <protection locked="0"/>
    </xf>
    <xf numFmtId="164" fontId="28" fillId="20" borderId="14" xfId="0" applyNumberFormat="1" applyFont="1" applyFill="1" applyBorder="1" applyAlignment="1" applyProtection="1">
      <alignment horizontal="left" vertical="top" wrapText="1"/>
      <protection locked="0"/>
    </xf>
    <xf numFmtId="164" fontId="28" fillId="20" borderId="14" xfId="0" applyNumberFormat="1" applyFont="1" applyFill="1" applyBorder="1" applyAlignment="1" applyProtection="1">
      <alignment horizontal="left" vertical="top"/>
      <protection locked="0"/>
    </xf>
    <xf numFmtId="164" fontId="40" fillId="21" borderId="14" xfId="0" applyNumberFormat="1" applyFont="1" applyFill="1" applyBorder="1" applyAlignment="1" applyProtection="1">
      <alignment horizontal="center" vertical="top" wrapText="1"/>
      <protection locked="0"/>
    </xf>
    <xf numFmtId="164" fontId="5" fillId="19" borderId="12" xfId="0" applyNumberFormat="1" applyFont="1" applyFill="1" applyBorder="1" applyAlignment="1" applyProtection="1">
      <alignment horizontal="center" vertical="top"/>
      <protection locked="0"/>
    </xf>
    <xf numFmtId="164" fontId="5" fillId="19" borderId="14" xfId="0" applyNumberFormat="1" applyFont="1" applyFill="1" applyBorder="1" applyAlignment="1" applyProtection="1">
      <alignment horizontal="center" vertical="top"/>
      <protection locked="0"/>
    </xf>
    <xf numFmtId="165" fontId="3" fillId="0" borderId="12" xfId="0" applyNumberFormat="1" applyFont="1" applyFill="1" applyBorder="1" applyAlignment="1" applyProtection="1">
      <alignment horizontal="center" vertical="top" wrapText="1"/>
      <protection locked="0"/>
    </xf>
    <xf numFmtId="165" fontId="3" fillId="0" borderId="14" xfId="0" applyNumberFormat="1" applyFont="1" applyFill="1" applyBorder="1" applyAlignment="1" applyProtection="1">
      <alignment horizontal="center" vertical="top" wrapText="1"/>
      <protection locked="0"/>
    </xf>
    <xf numFmtId="164" fontId="3" fillId="0" borderId="0" xfId="0" applyNumberFormat="1" applyFont="1" applyFill="1" applyAlignment="1" applyProtection="1">
      <alignment vertical="top"/>
      <protection locked="0"/>
    </xf>
    <xf numFmtId="164" fontId="28" fillId="19" borderId="12" xfId="0" applyNumberFormat="1" applyFont="1" applyFill="1" applyBorder="1" applyAlignment="1" applyProtection="1">
      <alignment horizontal="left" vertical="top" wrapText="1"/>
      <protection locked="0"/>
    </xf>
    <xf numFmtId="164" fontId="28" fillId="19" borderId="13" xfId="0" applyNumberFormat="1" applyFont="1" applyFill="1" applyBorder="1" applyAlignment="1" applyProtection="1">
      <alignment horizontal="left" vertical="top" wrapText="1"/>
      <protection locked="0"/>
    </xf>
    <xf numFmtId="164" fontId="28" fillId="19" borderId="14" xfId="0" applyNumberFormat="1" applyFont="1" applyFill="1" applyBorder="1" applyAlignment="1" applyProtection="1">
      <alignment horizontal="left" vertical="top" wrapText="1"/>
      <protection locked="0"/>
    </xf>
    <xf numFmtId="164" fontId="3" fillId="18" borderId="0" xfId="0" applyNumberFormat="1" applyFont="1" applyFill="1" applyAlignment="1" applyProtection="1">
      <alignment horizontal="left" vertical="top"/>
      <protection locked="0"/>
    </xf>
    <xf numFmtId="164" fontId="5" fillId="18" borderId="0" xfId="0" applyNumberFormat="1" applyFont="1" applyFill="1" applyAlignment="1" applyProtection="1">
      <alignment horizontal="left" vertical="top"/>
      <protection locked="0"/>
    </xf>
    <xf numFmtId="164" fontId="3" fillId="0" borderId="0" xfId="0" applyNumberFormat="1" applyFont="1" applyFill="1" applyAlignment="1" applyProtection="1">
      <alignment horizontal="left" vertical="top"/>
      <protection locked="0"/>
    </xf>
    <xf numFmtId="164" fontId="4" fillId="20" borderId="12" xfId="0" applyNumberFormat="1" applyFont="1" applyFill="1" applyBorder="1" applyAlignment="1" applyProtection="1">
      <alignment horizontal="left" vertical="top" wrapText="1"/>
      <protection locked="0"/>
    </xf>
    <xf numFmtId="164" fontId="4" fillId="20" borderId="13" xfId="0" applyNumberFormat="1" applyFont="1" applyFill="1" applyBorder="1" applyAlignment="1" applyProtection="1">
      <alignment horizontal="left" vertical="top" wrapText="1"/>
      <protection locked="0"/>
    </xf>
    <xf numFmtId="164" fontId="4" fillId="20" borderId="14" xfId="0" applyNumberFormat="1" applyFont="1" applyFill="1" applyBorder="1" applyAlignment="1" applyProtection="1">
      <alignment horizontal="left" vertical="top" wrapText="1"/>
      <protection locked="0"/>
    </xf>
    <xf numFmtId="164" fontId="3" fillId="19" borderId="12" xfId="0" applyNumberFormat="1" applyFont="1" applyFill="1" applyBorder="1" applyAlignment="1" applyProtection="1">
      <alignment horizontal="center" vertical="top"/>
      <protection locked="0"/>
    </xf>
    <xf numFmtId="164" fontId="3" fillId="19" borderId="14" xfId="0" applyNumberFormat="1" applyFont="1" applyFill="1" applyBorder="1" applyAlignment="1" applyProtection="1">
      <alignment horizontal="center" vertical="top"/>
      <protection locked="0"/>
    </xf>
    <xf numFmtId="164" fontId="3" fillId="0" borderId="12" xfId="0" applyNumberFormat="1" applyFont="1" applyFill="1" applyBorder="1" applyAlignment="1" applyProtection="1">
      <alignment horizontal="center" vertical="top" wrapText="1"/>
      <protection locked="0"/>
    </xf>
    <xf numFmtId="164" fontId="3" fillId="0" borderId="14" xfId="0" applyNumberFormat="1" applyFont="1" applyFill="1" applyBorder="1" applyAlignment="1" applyProtection="1">
      <alignment horizontal="center" vertical="top" wrapText="1"/>
      <protection locked="0"/>
    </xf>
    <xf numFmtId="164" fontId="0" fillId="0" borderId="0" xfId="0" applyNumberFormat="1" applyFill="1" applyAlignment="1" applyProtection="1">
      <alignment vertical="top"/>
      <protection locked="0"/>
    </xf>
    <xf numFmtId="164" fontId="3" fillId="0" borderId="12" xfId="0" applyNumberFormat="1" applyFont="1" applyFill="1" applyBorder="1" applyAlignment="1" applyProtection="1">
      <alignment horizontal="center" vertical="top"/>
      <protection locked="0"/>
    </xf>
    <xf numFmtId="164" fontId="3" fillId="0" borderId="14" xfId="0" applyNumberFormat="1" applyFont="1" applyFill="1" applyBorder="1" applyAlignment="1" applyProtection="1">
      <alignment horizontal="center" vertical="top"/>
      <protection locked="0"/>
    </xf>
    <xf numFmtId="164" fontId="5" fillId="0" borderId="0" xfId="0" applyNumberFormat="1" applyFont="1" applyFill="1" applyAlignment="1" applyProtection="1">
      <alignment horizontal="left" vertical="top"/>
      <protection locked="0"/>
    </xf>
    <xf numFmtId="164" fontId="3" fillId="0" borderId="12" xfId="0" applyNumberFormat="1" applyFont="1" applyFill="1" applyBorder="1" applyAlignment="1" applyProtection="1">
      <alignment vertical="top"/>
      <protection locked="0"/>
    </xf>
    <xf numFmtId="164" fontId="3" fillId="0" borderId="14" xfId="0" applyNumberFormat="1" applyFont="1" applyFill="1" applyBorder="1" applyAlignment="1" applyProtection="1">
      <alignment vertical="top"/>
      <protection locked="0"/>
    </xf>
    <xf numFmtId="164" fontId="5" fillId="0" borderId="12" xfId="0" applyNumberFormat="1" applyFont="1" applyFill="1" applyBorder="1" applyAlignment="1" applyProtection="1">
      <alignment horizontal="center" vertical="top"/>
      <protection locked="0"/>
    </xf>
    <xf numFmtId="164" fontId="5" fillId="0" borderId="14" xfId="0" applyNumberFormat="1" applyFont="1" applyFill="1" applyBorder="1" applyAlignment="1" applyProtection="1">
      <alignment horizontal="center" vertical="top"/>
      <protection locked="0"/>
    </xf>
    <xf numFmtId="164" fontId="3" fillId="18" borderId="12" xfId="0" applyNumberFormat="1" applyFont="1" applyFill="1" applyBorder="1" applyAlignment="1" applyProtection="1">
      <alignment horizontal="center" vertical="top"/>
      <protection locked="0"/>
    </xf>
    <xf numFmtId="164" fontId="3" fillId="18" borderId="14" xfId="0" applyNumberFormat="1" applyFont="1" applyFill="1" applyBorder="1" applyAlignment="1" applyProtection="1">
      <alignment horizontal="center" vertical="top"/>
      <protection locked="0"/>
    </xf>
    <xf numFmtId="164" fontId="4" fillId="18" borderId="0" xfId="0" applyNumberFormat="1" applyFont="1" applyFill="1" applyAlignment="1" applyProtection="1">
      <alignment horizontal="left" vertical="top" wrapText="1"/>
      <protection locked="0"/>
    </xf>
    <xf numFmtId="164" fontId="4" fillId="19" borderId="12" xfId="0" applyNumberFormat="1" applyFont="1" applyFill="1" applyBorder="1" applyAlignment="1" applyProtection="1">
      <alignment horizontal="left" vertical="top" wrapText="1"/>
      <protection locked="0"/>
    </xf>
    <xf numFmtId="164" fontId="4" fillId="19" borderId="13" xfId="0" applyNumberFormat="1" applyFont="1" applyFill="1" applyBorder="1" applyAlignment="1" applyProtection="1">
      <alignment horizontal="left" vertical="top" wrapText="1"/>
      <protection locked="0"/>
    </xf>
    <xf numFmtId="164" fontId="4" fillId="19" borderId="14" xfId="0" applyNumberFormat="1" applyFont="1" applyFill="1" applyBorder="1" applyAlignment="1" applyProtection="1">
      <alignment horizontal="left" vertical="top" wrapText="1"/>
      <protection locked="0"/>
    </xf>
    <xf numFmtId="164" fontId="4" fillId="20" borderId="12" xfId="0" applyNumberFormat="1" applyFont="1" applyFill="1" applyBorder="1" applyAlignment="1" applyProtection="1">
      <alignment horizontal="left" vertical="top"/>
      <protection locked="0"/>
    </xf>
    <xf numFmtId="164" fontId="4" fillId="20" borderId="13" xfId="0" applyNumberFormat="1" applyFont="1" applyFill="1" applyBorder="1" applyAlignment="1" applyProtection="1">
      <alignment horizontal="left" vertical="top"/>
      <protection locked="0"/>
    </xf>
    <xf numFmtId="164" fontId="4" fillId="20" borderId="14" xfId="0" applyNumberFormat="1" applyFont="1" applyFill="1" applyBorder="1" applyAlignment="1" applyProtection="1">
      <alignment horizontal="left" vertical="top"/>
      <protection locked="0"/>
    </xf>
    <xf numFmtId="164" fontId="3" fillId="0" borderId="13" xfId="0" applyNumberFormat="1" applyFont="1" applyFill="1" applyBorder="1" applyAlignment="1" applyProtection="1">
      <alignment horizontal="left" vertical="top"/>
      <protection locked="0"/>
    </xf>
    <xf numFmtId="164" fontId="3" fillId="0" borderId="14" xfId="0" applyNumberFormat="1" applyFont="1" applyFill="1" applyBorder="1" applyAlignment="1" applyProtection="1">
      <alignment horizontal="left" vertical="top"/>
      <protection locked="0"/>
    </xf>
    <xf numFmtId="165" fontId="3" fillId="0" borderId="12" xfId="0" applyNumberFormat="1" applyFont="1" applyFill="1" applyBorder="1" applyAlignment="1" applyProtection="1">
      <alignment horizontal="left" vertical="top"/>
      <protection locked="0"/>
    </xf>
    <xf numFmtId="165" fontId="3" fillId="0" borderId="13" xfId="0" applyNumberFormat="1" applyFont="1" applyFill="1" applyBorder="1" applyAlignment="1" applyProtection="1">
      <alignment horizontal="left" vertical="top"/>
      <protection locked="0"/>
    </xf>
    <xf numFmtId="165" fontId="3" fillId="0" borderId="14" xfId="0" applyNumberFormat="1" applyFont="1" applyFill="1" applyBorder="1" applyAlignment="1" applyProtection="1">
      <alignment horizontal="left" vertical="top"/>
      <protection locked="0"/>
    </xf>
    <xf numFmtId="164" fontId="3" fillId="0" borderId="13" xfId="0" applyNumberFormat="1" applyFont="1" applyFill="1" applyBorder="1" applyAlignment="1" applyProtection="1">
      <alignment vertical="top" wrapText="1"/>
      <protection locked="0"/>
    </xf>
    <xf numFmtId="0" fontId="30" fillId="18" borderId="0" xfId="43" applyFont="1" applyFill="1" applyBorder="1" applyAlignment="1">
      <alignment horizontal="center"/>
    </xf>
    <xf numFmtId="0" fontId="3" fillId="0" borderId="5" xfId="0" applyFont="1" applyFill="1" applyBorder="1" applyAlignment="1">
      <alignment horizontal="center"/>
    </xf>
    <xf numFmtId="0" fontId="3" fillId="0" borderId="0" xfId="0" applyFont="1" applyFill="1" applyBorder="1" applyAlignment="1">
      <alignment horizontal="center"/>
    </xf>
    <xf numFmtId="0" fontId="3" fillId="0" borderId="6" xfId="0" applyFont="1" applyFill="1" applyBorder="1" applyAlignment="1">
      <alignment horizontal="center"/>
    </xf>
    <xf numFmtId="0" fontId="7" fillId="18" borderId="5" xfId="39" applyFill="1" applyBorder="1" applyAlignment="1" applyProtection="1">
      <alignment horizontal="center"/>
    </xf>
    <xf numFmtId="0" fontId="9" fillId="18" borderId="0" xfId="43" applyFill="1" applyBorder="1" applyAlignment="1">
      <alignment horizontal="center"/>
    </xf>
    <xf numFmtId="0" fontId="9" fillId="18" borderId="6" xfId="43" applyFill="1" applyBorder="1" applyAlignment="1">
      <alignment horizontal="center"/>
    </xf>
    <xf numFmtId="0" fontId="5" fillId="0" borderId="0" xfId="47" applyAlignment="1">
      <alignment horizontal="left" wrapText="1"/>
    </xf>
    <xf numFmtId="0" fontId="5" fillId="0" borderId="0" xfId="47" applyFont="1" applyAlignment="1">
      <alignment horizontal="left" wrapText="1"/>
    </xf>
    <xf numFmtId="0" fontId="4" fillId="0" borderId="0" xfId="47" applyFont="1" applyAlignment="1">
      <alignment horizontal="left" wrapText="1"/>
    </xf>
    <xf numFmtId="0" fontId="4" fillId="0" borderId="0" xfId="47" applyFont="1" applyAlignment="1">
      <alignment horizontal="left"/>
    </xf>
    <xf numFmtId="0" fontId="5" fillId="0" borderId="0" xfId="47" applyAlignment="1">
      <alignment horizontal="left"/>
    </xf>
  </cellXfs>
  <cellStyles count="59">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Dobro" xfId="37"/>
    <cellStyle name="Good" xfId="38"/>
    <cellStyle name="Hyperlink" xfId="39" builtinId="8"/>
    <cellStyle name="Hyperlink 2" xfId="40"/>
    <cellStyle name="Hyperlink 2 2" xfId="58"/>
    <cellStyle name="Izhod" xfId="41"/>
    <cellStyle name="Naslov" xfId="42"/>
    <cellStyle name="Normal" xfId="0" builtinId="0"/>
    <cellStyle name="Normal 2" xfId="43"/>
    <cellStyle name="Normal 2 4" xfId="56"/>
    <cellStyle name="Normal 3" xfId="44"/>
    <cellStyle name="Normal 3 2" xfId="45"/>
    <cellStyle name="Normal 3 3" xfId="57"/>
    <cellStyle name="Normal 4" xfId="46"/>
    <cellStyle name="Normal 4 2" xfId="47"/>
    <cellStyle name="Normal 5" xfId="48"/>
    <cellStyle name="Normal 6" xfId="55"/>
    <cellStyle name="Opozorilo" xfId="49"/>
    <cellStyle name="Output" xfId="50"/>
    <cellStyle name="Percent" xfId="51" builtinId="5"/>
    <cellStyle name="Standard_crs++_debtDR_VOR" xfId="52"/>
    <cellStyle name="Title" xfId="53"/>
    <cellStyle name="Warning Text" xfId="54"/>
  </cellStyles>
  <dxfs count="12">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FD730"/>
      <color rgb="FF9ACA3C"/>
      <color rgb="FF67C1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493568</xdr:colOff>
      <xdr:row>3</xdr:row>
      <xdr:rowOff>103910</xdr:rowOff>
    </xdr:from>
    <xdr:to>
      <xdr:col>9</xdr:col>
      <xdr:colOff>185383</xdr:colOff>
      <xdr:row>6</xdr:row>
      <xdr:rowOff>142548</xdr:rowOff>
    </xdr:to>
    <xdr:grpSp>
      <xdr:nvGrpSpPr>
        <xdr:cNvPr id="2" name="Group 1" descr="logotip MZEZ in logotip mednarodnega razvojnega sodelovanja">
          <a:extLst>
            <a:ext uri="{FF2B5EF4-FFF2-40B4-BE49-F238E27FC236}">
              <a16:creationId xmlns:a16="http://schemas.microsoft.com/office/drawing/2014/main" id="{00000000-0008-0000-0000-000002000000}"/>
            </a:ext>
          </a:extLst>
        </xdr:cNvPr>
        <xdr:cNvGrpSpPr/>
      </xdr:nvGrpSpPr>
      <xdr:grpSpPr>
        <a:xfrm>
          <a:off x="493568" y="597478"/>
          <a:ext cx="9095588" cy="532206"/>
          <a:chOff x="666750" y="642943"/>
          <a:chExt cx="8186383" cy="532206"/>
        </a:xfrm>
      </xdr:grpSpPr>
      <xdr:pic>
        <xdr:nvPicPr>
          <xdr:cNvPr id="3" name="Picture 2" descr="logotip MZEZ">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658091"/>
            <a:ext cx="1991664" cy="431916"/>
          </a:xfrm>
          <a:prstGeom prst="rect">
            <a:avLst/>
          </a:prstGeom>
        </xdr:spPr>
      </xdr:pic>
      <xdr:pic>
        <xdr:nvPicPr>
          <xdr:cNvPr id="4" name="Picture 3" descr="logotip mednarodnega razvojnega sodelovanja slovenije">
            <a:extLst>
              <a:ext uri="{FF2B5EF4-FFF2-40B4-BE49-F238E27FC236}">
                <a16:creationId xmlns:a16="http://schemas.microsoft.com/office/drawing/2014/main" id="{00000000-0008-0000-0000-00000400000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3140" y="642943"/>
            <a:ext cx="1769993" cy="53220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493568</xdr:colOff>
      <xdr:row>3</xdr:row>
      <xdr:rowOff>103910</xdr:rowOff>
    </xdr:from>
    <xdr:to>
      <xdr:col>8</xdr:col>
      <xdr:colOff>238125</xdr:colOff>
      <xdr:row>7</xdr:row>
      <xdr:rowOff>38100</xdr:rowOff>
    </xdr:to>
    <xdr:grpSp>
      <xdr:nvGrpSpPr>
        <xdr:cNvPr id="2" name="Group 1" descr="logotip MZEZ in logotip mednarodnega razvojnega sodelovanja slovenije">
          <a:extLst>
            <a:ext uri="{FF2B5EF4-FFF2-40B4-BE49-F238E27FC236}">
              <a16:creationId xmlns:a16="http://schemas.microsoft.com/office/drawing/2014/main" id="{00000000-0008-0000-0000-000002000000}"/>
            </a:ext>
          </a:extLst>
        </xdr:cNvPr>
        <xdr:cNvGrpSpPr/>
      </xdr:nvGrpSpPr>
      <xdr:grpSpPr>
        <a:xfrm>
          <a:off x="493568" y="589685"/>
          <a:ext cx="8221807" cy="581890"/>
          <a:chOff x="666750" y="642943"/>
          <a:chExt cx="8186383" cy="532206"/>
        </a:xfrm>
      </xdr:grpSpPr>
      <xdr:pic>
        <xdr:nvPicPr>
          <xdr:cNvPr id="3" name="Picture 2" descr="logotip MZEZ">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658091"/>
            <a:ext cx="1991664" cy="431916"/>
          </a:xfrm>
          <a:prstGeom prst="rect">
            <a:avLst/>
          </a:prstGeom>
        </xdr:spPr>
      </xdr:pic>
      <xdr:pic>
        <xdr:nvPicPr>
          <xdr:cNvPr id="4" name="Picture 3" descr="logotip mednarodnega razvojnega sodelovanja">
            <a:extLst>
              <a:ext uri="{FF2B5EF4-FFF2-40B4-BE49-F238E27FC236}">
                <a16:creationId xmlns:a16="http://schemas.microsoft.com/office/drawing/2014/main" id="{00000000-0008-0000-0000-00000400000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3140" y="642943"/>
            <a:ext cx="1769993" cy="532206"/>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0%20DOD%20OKTOBER\2021%20Obrazci%20za%20ustanove\Barve%20v%20xls%20obrazcih%20in%20navodila\Obrazec_OFP_Financno%20porocanj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ZRH\2.%20IZVAJANJE\0_Poenostavitve%20izvajanja%202024-2025\OBRAZCI%20prenova\2025%20ustanove%20-%20usklajevanje\Finan&#269;ni%20na&#269;rt%20projekta_2025_ver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1559\AppData\Local\Temp\notesF88D17\JR%202020%20-2022%20-%20ZB\Zapisniki\1.seja_19.8.2019\Obrazec_OFP_Financno_porocanje-t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1559\AppData\Local\Temp\notesF88D17\Financni%20nacrt%20projek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1559\AppData\Local\Temp\notesF88D17\Obrazec_OFP_Financno_porocanje_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Opis zaznamovalcev"/>
      <sheetName val="Data"/>
    </sheetNames>
    <sheetDataSet>
      <sheetData sheetId="0" refreshError="1"/>
      <sheetData sheetId="1" refreshError="1"/>
      <sheetData sheetId="2">
        <row r="2">
          <cell r="G2" t="str">
            <v>10000-PUBLIC SECTOR INSTITUTIONS</v>
          </cell>
          <cell r="H2" t="str">
            <v>Turkey: 55</v>
          </cell>
          <cell r="I2" t="str">
            <v>11110-Education policy and administrative management</v>
          </cell>
          <cell r="J2" t="str">
            <v>A01: General budget support</v>
          </cell>
          <cell r="K2" t="str">
            <v>0 - ne vpliva</v>
          </cell>
          <cell r="M2" t="str">
            <v>CEF - Center za razvoj financ</v>
          </cell>
          <cell r="O2" t="str">
            <v>Cankarjeva cesta 18, 1000 Ljubljana</v>
          </cell>
          <cell r="Q2" t="str">
            <v>Ministrstvo za zunanje zadeve</v>
          </cell>
        </row>
        <row r="3">
          <cell r="G3" t="str">
            <v>11000-Donor Government</v>
          </cell>
          <cell r="H3" t="str">
            <v>Kosovo: 57</v>
          </cell>
          <cell r="I3" t="str">
            <v>11120-Education facilities and training</v>
          </cell>
          <cell r="J3" t="str">
            <v>A02: Sector budget support</v>
          </cell>
          <cell r="K3" t="str">
            <v>1 - močno vpliva</v>
          </cell>
          <cell r="M3" t="str">
            <v>CEP - Center za evrosko prihodnost</v>
          </cell>
          <cell r="O3" t="str">
            <v>Grajska cesta 1, 1234 Loka pri Mengšu</v>
          </cell>
          <cell r="Q3" t="str">
            <v>Ministrstvo za finance</v>
          </cell>
        </row>
        <row r="4">
          <cell r="G4" t="str">
            <v>11001-Central Government</v>
          </cell>
          <cell r="H4" t="str">
            <v>Serbia: 63</v>
          </cell>
          <cell r="I4" t="str">
            <v>11130-Teacher training</v>
          </cell>
          <cell r="J4" t="str">
            <v>B01: Core support to NGOs, other private bodies, PPPs and research institutes</v>
          </cell>
          <cell r="K4" t="str">
            <v>2 - je poglavitni namen dejavnosti</v>
          </cell>
          <cell r="M4" t="str">
            <v>ITF Ustanova za krepitev človekove varnosti</v>
          </cell>
          <cell r="O4" t="str">
            <v>Zabrv 12, 1292 Ig</v>
          </cell>
          <cell r="Q4" t="str">
            <v>Ministrstvo za okolje in prostor</v>
          </cell>
        </row>
        <row r="5">
          <cell r="G5" t="str">
            <v>11002-Local Government</v>
          </cell>
          <cell r="H5" t="str">
            <v>Bosnia and Herzegovina: 64</v>
          </cell>
          <cell r="I5" t="str">
            <v>11182-Educational research</v>
          </cell>
          <cell r="J5" t="str">
            <v>B02: Core contributions to multilateral institutions</v>
          </cell>
          <cell r="M5" t="str">
            <v>CMSR - Center za mednarodno sodelovanje in razvoj</v>
          </cell>
          <cell r="O5" t="str">
            <v>Kadreljeva ploščad 1, 1000 Ljubljana</v>
          </cell>
          <cell r="Q5" t="str">
            <v>Ministrstvo za gospodarski razvoj in tehnologijo</v>
          </cell>
        </row>
        <row r="6">
          <cell r="G6" t="str">
            <v>11003-Public corporations</v>
          </cell>
          <cell r="H6" t="str">
            <v>Montenegro: 65</v>
          </cell>
          <cell r="I6" t="str">
            <v>11220-Primary education</v>
          </cell>
          <cell r="J6" t="str">
            <v>B03: Contributions to specific-purpose programmes and funds managed by international organisations (multilateral, INGO)</v>
          </cell>
        </row>
        <row r="7">
          <cell r="G7" t="str">
            <v>11004-Other public entities in donor country</v>
          </cell>
          <cell r="H7" t="str">
            <v>Former Yugoslav Republic of Macedonia: 66</v>
          </cell>
          <cell r="I7" t="str">
            <v>11230-Basic life skills for youth and adults</v>
          </cell>
          <cell r="J7" t="str">
            <v>B04: Basket funds/pooled funding</v>
          </cell>
        </row>
        <row r="8">
          <cell r="G8" t="str">
            <v>12000-Recipient Government</v>
          </cell>
          <cell r="H8" t="str">
            <v>Albania: 71</v>
          </cell>
          <cell r="I8" t="str">
            <v>11240-Early childhood education</v>
          </cell>
          <cell r="J8" t="str">
            <v>C01: Project-type interventions</v>
          </cell>
        </row>
        <row r="9">
          <cell r="G9" t="str">
            <v>12001-Central Government</v>
          </cell>
          <cell r="H9" t="str">
            <v>Ukraine: 85</v>
          </cell>
          <cell r="I9" t="str">
            <v>11320-Secondary education</v>
          </cell>
          <cell r="J9" t="str">
            <v>D01: Donor country personnel</v>
          </cell>
        </row>
        <row r="10">
          <cell r="G10" t="str">
            <v>12002-Local Government</v>
          </cell>
          <cell r="H10" t="str">
            <v>Belarus: 86</v>
          </cell>
          <cell r="I10" t="str">
            <v>11330-Vocational training</v>
          </cell>
          <cell r="J10" t="str">
            <v>D02: Other technical assistance</v>
          </cell>
        </row>
        <row r="11">
          <cell r="G11" t="str">
            <v>12003-Public corporations</v>
          </cell>
          <cell r="H11" t="str">
            <v>States Ex-Yugoslavia unspecified: 88</v>
          </cell>
          <cell r="I11" t="str">
            <v>11420-Higher education</v>
          </cell>
          <cell r="J11" t="str">
            <v>E01: Scholarships/training in donor country</v>
          </cell>
        </row>
        <row r="12">
          <cell r="G12" t="str">
            <v>12004-Other public entities in recipient country</v>
          </cell>
          <cell r="H12" t="str">
            <v>Europe, regional: 89</v>
          </cell>
          <cell r="I12" t="str">
            <v>11430-Advanced technical and managerial training</v>
          </cell>
          <cell r="J12" t="str">
            <v>E02: Imputed student costs</v>
          </cell>
        </row>
        <row r="13">
          <cell r="G13" t="str">
            <v>13000-Third Country Government (Delegated co-operation)</v>
          </cell>
          <cell r="H13" t="str">
            <v>Moldova: 93</v>
          </cell>
          <cell r="I13" t="str">
            <v>12110-Health policy and administrative management</v>
          </cell>
          <cell r="J13" t="str">
            <v>F01: Debt relief</v>
          </cell>
        </row>
        <row r="14">
          <cell r="G14" t="str">
            <v xml:space="preserve">20000-NON-GOVERNMENTAL ORGANISATIONS (NGOs) AND CIVIL SOCIETY </v>
          </cell>
          <cell r="H14" t="str">
            <v>Algeria: 130</v>
          </cell>
          <cell r="I14" t="str">
            <v>12181-Medical education/training</v>
          </cell>
          <cell r="J14" t="str">
            <v>G01: Administrative costs not included elsewhere</v>
          </cell>
        </row>
        <row r="15">
          <cell r="G15" t="str">
            <v>21000-INTERNATIONAL NGO</v>
          </cell>
          <cell r="H15" t="str">
            <v>Libya: 133</v>
          </cell>
          <cell r="I15" t="str">
            <v>12182-Medical research</v>
          </cell>
          <cell r="J15" t="str">
            <v>H01: Development awareness</v>
          </cell>
        </row>
        <row r="16">
          <cell r="G16" t="str">
            <v xml:space="preserve">21045-African Medical and Research Foundation </v>
          </cell>
          <cell r="H16" t="str">
            <v>Morocco: 136</v>
          </cell>
          <cell r="I16" t="str">
            <v>12191-Medical services</v>
          </cell>
          <cell r="J16" t="str">
            <v>H02: Refugees in donor countries</v>
          </cell>
        </row>
        <row r="17">
          <cell r="G17" t="str">
            <v xml:space="preserve">21046-Agency for Cooperation and Research in Development </v>
          </cell>
          <cell r="H17" t="str">
            <v>Tunisia: 139</v>
          </cell>
          <cell r="I17" t="str">
            <v>12220-Basic health care</v>
          </cell>
        </row>
        <row r="18">
          <cell r="G18" t="str">
            <v xml:space="preserve">21001-Association of Geoscientists for International Development </v>
          </cell>
          <cell r="H18" t="str">
            <v>Egypt: 142</v>
          </cell>
          <cell r="I18" t="str">
            <v>12230-Basic health infrastructure</v>
          </cell>
        </row>
        <row r="19">
          <cell r="G19" t="str">
            <v>21063-Conservation International</v>
          </cell>
          <cell r="H19" t="str">
            <v>North of Sahara, regional: 189</v>
          </cell>
          <cell r="I19" t="str">
            <v>12240-Basic nutrition</v>
          </cell>
        </row>
        <row r="20">
          <cell r="G20" t="str">
            <v xml:space="preserve">21005-Consumer Unity and Trust Society International </v>
          </cell>
          <cell r="H20" t="str">
            <v>South Africa: 218</v>
          </cell>
          <cell r="I20" t="str">
            <v>12250-Infectious disease control</v>
          </cell>
        </row>
        <row r="21">
          <cell r="G21" t="str">
            <v>21029-Doctors Without Borders</v>
          </cell>
          <cell r="H21" t="str">
            <v>Angola: 225</v>
          </cell>
          <cell r="I21" t="str">
            <v>12261-Health education</v>
          </cell>
        </row>
        <row r="22">
          <cell r="G22" t="str">
            <v xml:space="preserve">47035-Environmental Development Action in the Third World </v>
          </cell>
          <cell r="H22" t="str">
            <v>Botswana: 227</v>
          </cell>
          <cell r="I22" t="str">
            <v>12262-Malaria control</v>
          </cell>
        </row>
        <row r="23">
          <cell r="G23" t="str">
            <v xml:space="preserve">21007-Environmental Liaison Centre International </v>
          </cell>
          <cell r="H23" t="str">
            <v>Burundi: 228</v>
          </cell>
          <cell r="I23" t="str">
            <v>12263-Tuberculosis control</v>
          </cell>
        </row>
        <row r="24">
          <cell r="G24" t="str">
            <v>21503-Family Health International 360</v>
          </cell>
          <cell r="H24" t="str">
            <v>Cameroon: 229</v>
          </cell>
          <cell r="I24" t="str">
            <v>12281-Health personnel development</v>
          </cell>
        </row>
        <row r="25">
          <cell r="G25" t="str">
            <v xml:space="preserve">21011-Global Campaign for Education </v>
          </cell>
          <cell r="H25" t="str">
            <v>Cabo Verde: 230</v>
          </cell>
          <cell r="I25" t="str">
            <v>13010-Population policy and administrative management</v>
          </cell>
        </row>
        <row r="26">
          <cell r="G26" t="str">
            <v xml:space="preserve">21013-Health Action International </v>
          </cell>
          <cell r="H26" t="str">
            <v>Central African Republic: 231</v>
          </cell>
          <cell r="I26" t="str">
            <v>13020-Reproductive health care</v>
          </cell>
        </row>
        <row r="27">
          <cell r="G27" t="str">
            <v xml:space="preserve">21024-Inter Press Service, International Association </v>
          </cell>
          <cell r="H27" t="str">
            <v>Chad: 232</v>
          </cell>
          <cell r="I27" t="str">
            <v>13030-Family planning</v>
          </cell>
        </row>
        <row r="28">
          <cell r="G28" t="str">
            <v>21038-International Alert</v>
          </cell>
          <cell r="H28" t="str">
            <v>Comoros: 233</v>
          </cell>
          <cell r="I28" t="str">
            <v>13040-STD control including HIV/AIDS</v>
          </cell>
        </row>
        <row r="29">
          <cell r="G29" t="str">
            <v>21057-International Centre for Transitional Justice</v>
          </cell>
          <cell r="H29" t="str">
            <v>Congo: 234</v>
          </cell>
          <cell r="I29" t="str">
            <v>13081-Personnel development for population and reproductive health</v>
          </cell>
        </row>
        <row r="30">
          <cell r="A30" t="str">
            <v>1. poročilo</v>
          </cell>
          <cell r="G30" t="str">
            <v xml:space="preserve">21016-International Committee of the Red Cross </v>
          </cell>
          <cell r="H30" t="str">
            <v>Democratic Republic of the Congo: 235</v>
          </cell>
          <cell r="I30" t="str">
            <v>14010-Water sector policy and administrative management</v>
          </cell>
        </row>
        <row r="31">
          <cell r="A31" t="str">
            <v>2. poročilo</v>
          </cell>
          <cell r="G31" t="str">
            <v>21044-International Council for the Control of Iodine Deficiency Disorders</v>
          </cell>
          <cell r="H31" t="str">
            <v>Benin: 236</v>
          </cell>
          <cell r="I31" t="str">
            <v>14015-Water resources conservation (including data collection)</v>
          </cell>
        </row>
        <row r="32">
          <cell r="A32" t="str">
            <v>3. poročilo</v>
          </cell>
          <cell r="G32" t="str">
            <v xml:space="preserve">21018-International Federation of Red Cross and Red Crescent Societies </v>
          </cell>
          <cell r="H32" t="str">
            <v>Ethiopia: 238</v>
          </cell>
          <cell r="I32" t="str">
            <v>14020-Water supply and sanitation - large systems</v>
          </cell>
        </row>
        <row r="33">
          <cell r="A33" t="str">
            <v>4. poročilo</v>
          </cell>
          <cell r="G33" t="str">
            <v xml:space="preserve">21020-International HIV/AIDS Alliance </v>
          </cell>
          <cell r="H33" t="str">
            <v>Gabon: 239</v>
          </cell>
          <cell r="I33" t="str">
            <v>14021-Water supply - large systems</v>
          </cell>
        </row>
        <row r="34">
          <cell r="A34" t="str">
            <v>5. poročilo</v>
          </cell>
          <cell r="G34" t="str">
            <v xml:space="preserve">21022-International Network for Alternative Financial Institutions </v>
          </cell>
          <cell r="H34" t="str">
            <v>Gambia: 240</v>
          </cell>
          <cell r="I34" t="str">
            <v>14022-Sanitation - large systems</v>
          </cell>
        </row>
        <row r="35">
          <cell r="A35" t="str">
            <v>6. poročilo</v>
          </cell>
          <cell r="G35" t="str">
            <v>21042-International Peacebuilding Alliance</v>
          </cell>
          <cell r="H35" t="str">
            <v>Ghana: 241</v>
          </cell>
          <cell r="I35" t="str">
            <v>14030-Basic drinking water supply and basic sanitation</v>
          </cell>
        </row>
        <row r="36">
          <cell r="A36" t="str">
            <v>7. poročilo</v>
          </cell>
          <cell r="G36" t="str">
            <v xml:space="preserve">21023-International Planned Parenthood Federation </v>
          </cell>
          <cell r="H36" t="str">
            <v>Guinea: 243</v>
          </cell>
          <cell r="I36" t="str">
            <v>14031-Basic drinking water supply</v>
          </cell>
        </row>
        <row r="37">
          <cell r="A37" t="str">
            <v>8. poročilo</v>
          </cell>
          <cell r="G37" t="str">
            <v>21061-International Rehabilitation Council for Torture Victims</v>
          </cell>
          <cell r="H37" t="str">
            <v>Guinea-Bissau: 244</v>
          </cell>
          <cell r="I37" t="str">
            <v>14032-Basic sanitation</v>
          </cell>
        </row>
        <row r="38">
          <cell r="A38" t="str">
            <v>9. poročilo</v>
          </cell>
          <cell r="G38" t="str">
            <v>21504-International Relief and Development</v>
          </cell>
          <cell r="H38" t="str">
            <v>Equatorial Guinea: 245</v>
          </cell>
          <cell r="I38" t="str">
            <v>14040-River basins' development</v>
          </cell>
        </row>
        <row r="39">
          <cell r="A39" t="str">
            <v>KONČNO</v>
          </cell>
          <cell r="G39" t="str">
            <v>21506-International Rescue Committee</v>
          </cell>
          <cell r="H39" t="str">
            <v>Côte d'Ivoire: 247</v>
          </cell>
          <cell r="I39" t="str">
            <v>14050-Waste management/disposal</v>
          </cell>
        </row>
        <row r="40">
          <cell r="G40" t="str">
            <v xml:space="preserve">21034-International Union Against Tuberculosis and Lung Disease </v>
          </cell>
          <cell r="H40" t="str">
            <v>Kenya: 248</v>
          </cell>
          <cell r="I40" t="str">
            <v>14081-Education and training in water supply and sanitation</v>
          </cell>
        </row>
        <row r="41">
          <cell r="G41" t="str">
            <v>21053-IPAS-Protecting Women’s Health, Advancing Women’s Reproductive Rights</v>
          </cell>
          <cell r="H41" t="str">
            <v>Lesotho: 249</v>
          </cell>
          <cell r="I41" t="str">
            <v>15110-Public sector policy and administrative management</v>
          </cell>
        </row>
        <row r="42">
          <cell r="G42" t="str">
            <v>21054-Life and Peace Institute</v>
          </cell>
          <cell r="H42" t="str">
            <v>Liberia: 251</v>
          </cell>
          <cell r="I42" t="str">
            <v>15111-Public finance management</v>
          </cell>
        </row>
        <row r="43">
          <cell r="G43" t="str">
            <v>21501-OXFAM International</v>
          </cell>
          <cell r="H43" t="str">
            <v>Madagascar: 252</v>
          </cell>
          <cell r="I43" t="str">
            <v>15112-Decentralisation and support to subnational government</v>
          </cell>
        </row>
        <row r="44">
          <cell r="G44" t="str">
            <v>21507-Pact World</v>
          </cell>
          <cell r="H44" t="str">
            <v>Malawi: 253</v>
          </cell>
          <cell r="I44" t="str">
            <v>15113-Anti-corruption organisations and institutions</v>
          </cell>
        </row>
        <row r="45">
          <cell r="G45" t="str">
            <v xml:space="preserve">21031-PANOS Institute </v>
          </cell>
          <cell r="H45" t="str">
            <v>Mali: 255</v>
          </cell>
          <cell r="I45" t="str">
            <v>15114-Domestic revenue mobilisation</v>
          </cell>
        </row>
        <row r="46">
          <cell r="G46" t="str">
            <v xml:space="preserve">21032-Population Services International </v>
          </cell>
          <cell r="H46" t="str">
            <v>Mauritania: 256</v>
          </cell>
          <cell r="I46" t="str">
            <v>15130-Legal and judicial development</v>
          </cell>
        </row>
        <row r="47">
          <cell r="G47" t="str">
            <v>21505-Save the Children</v>
          </cell>
          <cell r="H47" t="str">
            <v>Mauritius: 257</v>
          </cell>
          <cell r="I47" t="str">
            <v>15150-Democratic participation and civil society</v>
          </cell>
        </row>
        <row r="48">
          <cell r="G48" t="str">
            <v>21041-Society for International Development</v>
          </cell>
          <cell r="H48" t="str">
            <v>Mozambique: 259</v>
          </cell>
          <cell r="I48" t="str">
            <v>15151-Elections</v>
          </cell>
        </row>
        <row r="49">
          <cell r="G49" t="str">
            <v>21062-The Nature Conservancy</v>
          </cell>
          <cell r="H49" t="str">
            <v>Niger: 260</v>
          </cell>
          <cell r="I49" t="str">
            <v>15152-Legislatures and political parties</v>
          </cell>
        </row>
        <row r="50">
          <cell r="G50" t="str">
            <v xml:space="preserve">21036-World University Service </v>
          </cell>
          <cell r="H50" t="str">
            <v>Nigeria: 261</v>
          </cell>
          <cell r="I50" t="str">
            <v>15153-Media and free flow of information</v>
          </cell>
        </row>
        <row r="51">
          <cell r="G51" t="str">
            <v>21502-World Vision</v>
          </cell>
          <cell r="H51" t="str">
            <v>Zimbabwe: 265</v>
          </cell>
          <cell r="I51" t="str">
            <v>15160-Human rights</v>
          </cell>
        </row>
        <row r="52">
          <cell r="G52" t="str">
            <v>22000-Donor country-based NGO</v>
          </cell>
          <cell r="H52" t="str">
            <v>Rwanda: 266</v>
          </cell>
          <cell r="I52" t="str">
            <v>15170-Women's equality organisations and institutions</v>
          </cell>
        </row>
        <row r="53">
          <cell r="G53" t="str">
            <v>21047-AgriCord</v>
          </cell>
          <cell r="H53" t="str">
            <v>Sao Tome and Principe: 268</v>
          </cell>
          <cell r="I53" t="str">
            <v>15180-Ending violence against women and girls</v>
          </cell>
        </row>
        <row r="54">
          <cell r="G54" t="str">
            <v>21060-Association for the Prevention of Torture</v>
          </cell>
          <cell r="H54" t="str">
            <v>Senegal: 269</v>
          </cell>
          <cell r="I54" t="str">
            <v>15190-Facilitation of orderly, safe, regular and responsible migration and mobility</v>
          </cell>
        </row>
        <row r="55">
          <cell r="G55" t="str">
            <v xml:space="preserve">21006-Development Gateway Foundation </v>
          </cell>
          <cell r="H55" t="str">
            <v>Seychelles: 270</v>
          </cell>
          <cell r="I55" t="str">
            <v>15210-Security system management and reform</v>
          </cell>
        </row>
        <row r="56">
          <cell r="G56" t="str">
            <v xml:space="preserve">21049-European Centre for Development Policy Management </v>
          </cell>
          <cell r="H56" t="str">
            <v>Eritrea: 271</v>
          </cell>
          <cell r="I56" t="str">
            <v>15220-Civilian peace-building, conflict prevention and resolution</v>
          </cell>
        </row>
        <row r="57">
          <cell r="G57" t="str">
            <v xml:space="preserve">21008-Eurostep </v>
          </cell>
          <cell r="H57" t="str">
            <v>Sierra Leone: 272</v>
          </cell>
          <cell r="I57" t="str">
            <v>15230-Participation in international peacekeeping operations</v>
          </cell>
        </row>
        <row r="58">
          <cell r="G58" t="str">
            <v xml:space="preserve">47042-Foundation for International Training </v>
          </cell>
          <cell r="H58" t="str">
            <v>Somalia: 273</v>
          </cell>
          <cell r="I58" t="str">
            <v>15240-Reintegration and SALW control</v>
          </cell>
        </row>
        <row r="59">
          <cell r="G59" t="str">
            <v>21050-Geneva Call</v>
          </cell>
          <cell r="H59" t="str">
            <v>Djibouti: 274</v>
          </cell>
          <cell r="I59" t="str">
            <v>15250-Removal of land mines and explosive remnants of war</v>
          </cell>
        </row>
        <row r="60">
          <cell r="G60" t="str">
            <v xml:space="preserve">21014-Human Rights Information and Documentation Systems </v>
          </cell>
          <cell r="H60" t="str">
            <v>Namibia: 275</v>
          </cell>
          <cell r="I60" t="str">
            <v>15261-Child soldiers (prevention and demobilisation)</v>
          </cell>
        </row>
        <row r="61">
          <cell r="G61" t="str">
            <v xml:space="preserve">21015-International Catholic Rural Association </v>
          </cell>
          <cell r="H61" t="str">
            <v>Saint Helena: 276</v>
          </cell>
          <cell r="I61" t="str">
            <v>16010-Social/welfare services</v>
          </cell>
        </row>
        <row r="62">
          <cell r="G62" t="str">
            <v>21058-International Crisis Group</v>
          </cell>
          <cell r="H62" t="str">
            <v>Sudan: 278</v>
          </cell>
          <cell r="I62" t="str">
            <v>16020-Employment policy and administrative management</v>
          </cell>
        </row>
        <row r="63">
          <cell r="G63" t="str">
            <v xml:space="preserve">21019-International Federation of Settlements and Neighbourhood Centres </v>
          </cell>
          <cell r="H63" t="str">
            <v>South Sudan: 279</v>
          </cell>
          <cell r="I63" t="str">
            <v>16030-Housing policy and administrative management</v>
          </cell>
        </row>
        <row r="64">
          <cell r="G64" t="str">
            <v xml:space="preserve">21025-International Seismological Centre </v>
          </cell>
          <cell r="H64" t="str">
            <v>Swaziland: 280</v>
          </cell>
          <cell r="I64" t="str">
            <v>16040-Low-cost housing</v>
          </cell>
        </row>
        <row r="65">
          <cell r="G65" t="str">
            <v xml:space="preserve">21026-International Service for Human Rights </v>
          </cell>
          <cell r="H65" t="str">
            <v>Tanzania: 282</v>
          </cell>
          <cell r="I65" t="str">
            <v>16050-Multisector aid for basic social services</v>
          </cell>
        </row>
        <row r="66">
          <cell r="G66" t="str">
            <v>21040-International Women's Tribune Centre</v>
          </cell>
          <cell r="H66" t="str">
            <v>Togo: 283</v>
          </cell>
          <cell r="I66" t="str">
            <v>16061-Culture and recreation</v>
          </cell>
        </row>
        <row r="67">
          <cell r="G67" t="str">
            <v xml:space="preserve">21027-ITF Enhancing Human Security </v>
          </cell>
          <cell r="H67" t="str">
            <v>Uganda: 285</v>
          </cell>
          <cell r="I67" t="str">
            <v>16062-Statistical capacity building</v>
          </cell>
        </row>
        <row r="68">
          <cell r="G68" t="str">
            <v>22501-OXFAM - provider country office</v>
          </cell>
          <cell r="H68" t="str">
            <v>Burkina Faso: 287</v>
          </cell>
          <cell r="I68" t="str">
            <v>16063-Narcotics control</v>
          </cell>
        </row>
        <row r="69">
          <cell r="G69" t="str">
            <v>22502-Save the Children - donor country office</v>
          </cell>
          <cell r="H69" t="str">
            <v>Zambia: 288</v>
          </cell>
          <cell r="I69" t="str">
            <v>16064-Social mitigation of HIV/AIDS</v>
          </cell>
        </row>
        <row r="70">
          <cell r="G70" t="str">
            <v xml:space="preserve">21033-Transparency International </v>
          </cell>
          <cell r="H70" t="str">
            <v>South of Sahara, regional: 289</v>
          </cell>
          <cell r="I70" t="str">
            <v>21010-Transport policy and administrative management</v>
          </cell>
        </row>
        <row r="71">
          <cell r="G71" t="str">
            <v>21037-Women's World Banking</v>
          </cell>
          <cell r="H71" t="str">
            <v>Africa, regional: 298</v>
          </cell>
          <cell r="I71" t="str">
            <v>21020-Road transport</v>
          </cell>
        </row>
        <row r="72">
          <cell r="G72" t="str">
            <v xml:space="preserve">21035-World Organisation Against Torture </v>
          </cell>
          <cell r="H72" t="str">
            <v>Costa Rica: 336</v>
          </cell>
          <cell r="I72" t="str">
            <v>21030-Rail transport</v>
          </cell>
        </row>
        <row r="73">
          <cell r="G73" t="str">
            <v xml:space="preserve">23000-Developing country-based NGO </v>
          </cell>
          <cell r="H73" t="str">
            <v>Cuba: 338</v>
          </cell>
          <cell r="I73" t="str">
            <v>21040-Water transport</v>
          </cell>
        </row>
        <row r="74">
          <cell r="G74" t="str">
            <v>21059-Africa Solidarity Fund</v>
          </cell>
          <cell r="H74" t="str">
            <v>Dominican Republic: 340</v>
          </cell>
          <cell r="I74" t="str">
            <v>21050-Air transport</v>
          </cell>
        </row>
        <row r="75">
          <cell r="G75" t="str">
            <v>21048-Association of African Universities</v>
          </cell>
          <cell r="H75" t="str">
            <v>El Salvador: 342</v>
          </cell>
          <cell r="I75" t="str">
            <v>21061-Storage</v>
          </cell>
        </row>
        <row r="76">
          <cell r="G76" t="str">
            <v xml:space="preserve">21010-Forum for African Women Educationalists </v>
          </cell>
          <cell r="H76" t="str">
            <v>Guatemala: 347</v>
          </cell>
          <cell r="I76" t="str">
            <v>21081-Education and training in transport and storage</v>
          </cell>
        </row>
        <row r="77">
          <cell r="G77" t="str">
            <v>21051-Institut Supérieur Panafricaine d’Economie Coopérative</v>
          </cell>
          <cell r="H77" t="str">
            <v>Haiti: 349</v>
          </cell>
          <cell r="I77" t="str">
            <v>22010-Communications policy and administrative management</v>
          </cell>
        </row>
        <row r="78">
          <cell r="G78" t="str">
            <v>21028-International University Exchange Fund - IUEF Stip. in Africa and Latin America</v>
          </cell>
          <cell r="H78" t="str">
            <v>Honduras: 351</v>
          </cell>
          <cell r="I78" t="str">
            <v>22020-Telecommunications</v>
          </cell>
        </row>
        <row r="79">
          <cell r="G79" t="str">
            <v xml:space="preserve">21003-Latin American Council for Social Sciences </v>
          </cell>
          <cell r="H79" t="str">
            <v>Belize: 352</v>
          </cell>
          <cell r="I79" t="str">
            <v>22030-Radio/television/print media</v>
          </cell>
        </row>
        <row r="80">
          <cell r="G80" t="str">
            <v>23501-National Red Cross and Red Crescent Societies</v>
          </cell>
          <cell r="H80" t="str">
            <v>Jamaica: 354</v>
          </cell>
          <cell r="I80" t="str">
            <v>22040-Information and communication technology (ICT)</v>
          </cell>
        </row>
        <row r="81">
          <cell r="G81" t="str">
            <v>21030-Pan African Institute for Development</v>
          </cell>
          <cell r="H81" t="str">
            <v>Mexico: 358</v>
          </cell>
          <cell r="I81" t="str">
            <v>23110-Energy policy and administrative management</v>
          </cell>
        </row>
        <row r="82">
          <cell r="G82" t="str">
            <v>21055-Regional AIDS Training Network</v>
          </cell>
          <cell r="H82" t="str">
            <v>Nicaragua: 364</v>
          </cell>
          <cell r="I82" t="str">
            <v>23181-Energy education/training</v>
          </cell>
        </row>
        <row r="83">
          <cell r="G83" t="str">
            <v>30000-PUBLIC-PRIVATE PARTNERSHIPS (PPPs) and NETWORKS</v>
          </cell>
          <cell r="H83" t="str">
            <v>Panama: 366</v>
          </cell>
          <cell r="I83" t="str">
            <v>23182-Energy research</v>
          </cell>
        </row>
        <row r="84">
          <cell r="G84" t="str">
            <v>31000-Public-Private Partnership (PPP)</v>
          </cell>
          <cell r="H84" t="str">
            <v>Antigua and Barbuda: 377</v>
          </cell>
          <cell r="I84" t="str">
            <v>23183-Energy conservation and demand-side efficiency</v>
          </cell>
        </row>
        <row r="85">
          <cell r="G85" t="str">
            <v>30008-Cities Alliance</v>
          </cell>
          <cell r="H85" t="str">
            <v>Dominica: 378</v>
          </cell>
          <cell r="I85" t="str">
            <v>23210-Energy generation, renewable sources - multiple technologies</v>
          </cell>
        </row>
        <row r="86">
          <cell r="G86" t="str">
            <v>31006-Coalition for Epidemic Preparedness Innovations</v>
          </cell>
          <cell r="H86" t="str">
            <v>West Indies, regional: 380</v>
          </cell>
          <cell r="I86" t="str">
            <v>23220-Hydro-electric power plants</v>
          </cell>
        </row>
        <row r="87">
          <cell r="G87" t="str">
            <v>30016-European Fund for Southeast Europe</v>
          </cell>
          <cell r="H87" t="str">
            <v>Grenada: 381</v>
          </cell>
          <cell r="I87" t="str">
            <v>23230-Solar energy</v>
          </cell>
        </row>
        <row r="88">
          <cell r="G88" t="str">
            <v>30007-Global Alliance for ICT and Development</v>
          </cell>
          <cell r="H88" t="str">
            <v>Saint Lucia: 383</v>
          </cell>
          <cell r="I88" t="str">
            <v>23240-Wind energy</v>
          </cell>
        </row>
        <row r="89">
          <cell r="G89" t="str">
            <v xml:space="preserve">30001-Global Alliance for Improved Nutrition </v>
          </cell>
          <cell r="H89" t="str">
            <v>Saint Vincent and the Grenadines: 384</v>
          </cell>
          <cell r="I89" t="str">
            <v>23250-Marine energy</v>
          </cell>
        </row>
        <row r="90">
          <cell r="G90" t="str">
            <v>30012-Global Climate Partnership Fund</v>
          </cell>
          <cell r="H90" t="str">
            <v>Montserrat: 385</v>
          </cell>
          <cell r="I90" t="str">
            <v>23260-Geothermal energy</v>
          </cell>
        </row>
        <row r="91">
          <cell r="G91" t="str">
            <v xml:space="preserve">47043-Global Crop Diversity Trust </v>
          </cell>
          <cell r="H91" t="str">
            <v>North &amp; Central America, regional: 389</v>
          </cell>
          <cell r="I91" t="str">
            <v>23270-Biofuel-fired power plants</v>
          </cell>
        </row>
        <row r="92">
          <cell r="G92" t="str">
            <v>30015-Global Energy Efficiency and Renewable Energy Fund</v>
          </cell>
          <cell r="H92" t="str">
            <v>Argentina: 425</v>
          </cell>
          <cell r="I92" t="str">
            <v>23310-Energy generation, non-renewable sources, unspecified</v>
          </cell>
        </row>
        <row r="93">
          <cell r="G93" t="str">
            <v xml:space="preserve">30003-Global e-Schools and Communities Initiative </v>
          </cell>
          <cell r="H93" t="str">
            <v>Bolivia: 428</v>
          </cell>
          <cell r="I93" t="str">
            <v>23320-Coal-fired electric power plants</v>
          </cell>
        </row>
        <row r="94">
          <cell r="G94" t="str">
            <v xml:space="preserve">30004-Global Water Partnership </v>
          </cell>
          <cell r="H94" t="str">
            <v>Brazil: 431</v>
          </cell>
          <cell r="I94" t="str">
            <v>23330-Oil-fired electric power plants</v>
          </cell>
        </row>
        <row r="95">
          <cell r="G95" t="str">
            <v xml:space="preserve">30005-International AIDS Vaccine Initiative </v>
          </cell>
          <cell r="H95" t="str">
            <v>Chile: 434</v>
          </cell>
          <cell r="I95" t="str">
            <v>23340-Natural gas-fired electric power plants</v>
          </cell>
        </row>
        <row r="96">
          <cell r="G96" t="str">
            <v xml:space="preserve">30006-International Partnership on Microbicides </v>
          </cell>
          <cell r="H96" t="str">
            <v>Colombia: 437</v>
          </cell>
          <cell r="I96" t="str">
            <v>23350-Fossil fuel electric power plants with carbon capture and storage (CCS)</v>
          </cell>
        </row>
        <row r="97">
          <cell r="G97" t="str">
            <v>30011-International Union for the Conservation of Nature</v>
          </cell>
          <cell r="H97" t="str">
            <v>Ecuador: 440</v>
          </cell>
          <cell r="I97" t="str">
            <v>23360-Non-renewable waste-fired electric power plants</v>
          </cell>
        </row>
        <row r="98">
          <cell r="G98" t="str">
            <v>30013-Microfinance Enhancement Facility</v>
          </cell>
          <cell r="H98" t="str">
            <v>Guyana: 446</v>
          </cell>
          <cell r="I98" t="str">
            <v>-Hybrid energy plants</v>
          </cell>
        </row>
        <row r="99">
          <cell r="G99" t="str">
            <v>30014-Regional Micro, Small and Medium Enterprise Investment Fund for Sub-Saharan Africa</v>
          </cell>
          <cell r="H99" t="str">
            <v>Paraguay: 451</v>
          </cell>
          <cell r="I99" t="str">
            <v>23410-Hybrid energy electric power plants</v>
          </cell>
        </row>
        <row r="100">
          <cell r="G100" t="str">
            <v>21056-Renewable Energy and Energy Efficiency Partnership</v>
          </cell>
          <cell r="H100" t="str">
            <v>Peru: 454</v>
          </cell>
          <cell r="I100" t="str">
            <v>23510-Nuclear energy electric power plants</v>
          </cell>
        </row>
        <row r="101">
          <cell r="G101" t="str">
            <v>30017-SANAD Fund for Micro, Small and Medium Enterprises</v>
          </cell>
          <cell r="H101" t="str">
            <v>Suriname: 457</v>
          </cell>
          <cell r="I101" t="str">
            <v>23610-Heat plants</v>
          </cell>
        </row>
        <row r="102">
          <cell r="G102" t="str">
            <v>30009-Small Arms Survey</v>
          </cell>
          <cell r="H102" t="str">
            <v>Uruguay: 460</v>
          </cell>
          <cell r="I102" t="str">
            <v>23620-District heating and cooling</v>
          </cell>
        </row>
        <row r="103">
          <cell r="G103" t="str">
            <v>32000-Network</v>
          </cell>
          <cell r="H103" t="str">
            <v>Venezuela: 463</v>
          </cell>
          <cell r="I103" t="str">
            <v>23630-Electric power transmission and distribution</v>
          </cell>
        </row>
        <row r="104">
          <cell r="G104" t="str">
            <v xml:space="preserve">47010-Commonwealth Agency for Public Administration and Management </v>
          </cell>
          <cell r="H104" t="str">
            <v>South America, regional: 489</v>
          </cell>
          <cell r="I104" t="str">
            <v>23640-Gas distribution</v>
          </cell>
        </row>
        <row r="105">
          <cell r="G105" t="str">
            <v xml:space="preserve">47028-Commonwealth Partnership for Technical Management </v>
          </cell>
          <cell r="H105" t="str">
            <v>America, regional: 498</v>
          </cell>
          <cell r="I105" t="str">
            <v>24010-Financial policy and administrative management</v>
          </cell>
        </row>
        <row r="106">
          <cell r="G106" t="str">
            <v>21043-European Parliamentarians for Africa</v>
          </cell>
          <cell r="H106" t="str">
            <v>Iran: 540</v>
          </cell>
          <cell r="I106" t="str">
            <v>24020-Monetary institutions</v>
          </cell>
        </row>
        <row r="107">
          <cell r="G107" t="str">
            <v>31004-Extractive Industries Transparency Initiative International Secretariat</v>
          </cell>
          <cell r="H107" t="str">
            <v>Iraq: 543</v>
          </cell>
          <cell r="I107" t="str">
            <v>24030-Formal sector financial intermediaries</v>
          </cell>
        </row>
        <row r="108">
          <cell r="G108" t="str">
            <v>31001-Global Development Network</v>
          </cell>
          <cell r="H108" t="str">
            <v>Jordan: 549</v>
          </cell>
          <cell r="I108" t="str">
            <v>24040-Informal/semi-formal financial intermediaries</v>
          </cell>
        </row>
        <row r="109">
          <cell r="G109" t="str">
            <v>31002-Global Knowledge Partnership</v>
          </cell>
          <cell r="H109" t="str">
            <v>West Bank and Gaza Strip: 550</v>
          </cell>
          <cell r="I109" t="str">
            <v>24050-Remittance facilitation, promotion and optimisation</v>
          </cell>
        </row>
        <row r="110">
          <cell r="G110" t="str">
            <v xml:space="preserve">21017-International Centre for Trade and Sustainable Development </v>
          </cell>
          <cell r="H110" t="str">
            <v>Lebanon: 555</v>
          </cell>
          <cell r="I110" t="str">
            <v>24081-Education/training in banking and financial services</v>
          </cell>
        </row>
        <row r="111">
          <cell r="G111" t="str">
            <v>31003-International Land Coalition</v>
          </cell>
          <cell r="H111" t="str">
            <v>Syrian Arab Republic: 573</v>
          </cell>
          <cell r="I111" t="str">
            <v>25010-Business support services and institutions</v>
          </cell>
        </row>
        <row r="112">
          <cell r="G112" t="str">
            <v>31005-Parliamentary Network on the World Bank</v>
          </cell>
          <cell r="H112" t="str">
            <v>Yemen: 580</v>
          </cell>
          <cell r="I112" t="str">
            <v>25020-Privatisation</v>
          </cell>
        </row>
        <row r="113">
          <cell r="G113" t="str">
            <v>40000-MULTILATERAL ORGANISATIONS</v>
          </cell>
          <cell r="H113" t="str">
            <v>Middle East, regional: 589</v>
          </cell>
          <cell r="I113" t="str">
            <v>31110-Agricultural policy and administrative management</v>
          </cell>
        </row>
        <row r="114">
          <cell r="G114" t="str">
            <v>41000-United Nations agency, fund or commission (UN)</v>
          </cell>
          <cell r="H114" t="str">
            <v>Armenia: 610</v>
          </cell>
          <cell r="I114" t="str">
            <v>31120-Agricultural development</v>
          </cell>
        </row>
        <row r="115">
          <cell r="G115" t="str">
            <v>41147-Central Emergency Response Fund</v>
          </cell>
          <cell r="H115" t="str">
            <v>Azerbaijan: 611</v>
          </cell>
          <cell r="I115" t="str">
            <v>31130-Agricultural land resources</v>
          </cell>
        </row>
        <row r="116">
          <cell r="G116" t="str">
            <v xml:space="preserve">41101-Convention to Combat Desertification </v>
          </cell>
          <cell r="H116" t="str">
            <v>Georgia: 612</v>
          </cell>
          <cell r="I116" t="str">
            <v>31140-Agricultural water resources</v>
          </cell>
        </row>
        <row r="117">
          <cell r="G117" t="str">
            <v xml:space="preserve">41102-Desert Locust Control Organisation for Eastern Africa </v>
          </cell>
          <cell r="H117" t="str">
            <v>Kazakhstan: 613</v>
          </cell>
          <cell r="I117" t="str">
            <v>31150-Agricultural inputs</v>
          </cell>
        </row>
        <row r="118">
          <cell r="G118" t="str">
            <v xml:space="preserve">41106-Economic and Social Commission for Asia and the Pacific </v>
          </cell>
          <cell r="H118" t="str">
            <v>Kyrgyzstan: 614</v>
          </cell>
          <cell r="I118" t="str">
            <v>31161-Food crop production</v>
          </cell>
        </row>
        <row r="119">
          <cell r="G119" t="str">
            <v>41105-Economic and Social Commission for Western Asia</v>
          </cell>
          <cell r="H119" t="str">
            <v>Tajikistan: 615</v>
          </cell>
          <cell r="I119" t="str">
            <v>31162-Industrial crops/export crops</v>
          </cell>
        </row>
        <row r="120">
          <cell r="G120" t="str">
            <v xml:space="preserve">41103-Economic Commission for Africa </v>
          </cell>
          <cell r="H120" t="str">
            <v>Turkmenistan: 616</v>
          </cell>
          <cell r="I120" t="str">
            <v>31163-Livestock</v>
          </cell>
        </row>
        <row r="121">
          <cell r="G121" t="str">
            <v>41104-Economic Commission for Latin America and the Caribbean</v>
          </cell>
          <cell r="H121" t="str">
            <v>Uzbekistan: 617</v>
          </cell>
          <cell r="I121" t="str">
            <v>31164-Agrarian reform</v>
          </cell>
        </row>
        <row r="122">
          <cell r="G122" t="str">
            <v>41301-Food and Agricultural Organisation</v>
          </cell>
          <cell r="H122" t="str">
            <v>Central Asia, regional: 619</v>
          </cell>
          <cell r="I122" t="str">
            <v>31165-Agricultural alternative development</v>
          </cell>
        </row>
        <row r="123">
          <cell r="G123" t="str">
            <v>41318-Global Mechanism</v>
          </cell>
          <cell r="H123" t="str">
            <v>Afghanistan: 625</v>
          </cell>
          <cell r="I123" t="str">
            <v>31166-Agricultural extension</v>
          </cell>
        </row>
        <row r="124">
          <cell r="G124" t="str">
            <v>41312-International Atomic Energy Agency - assessed contributions</v>
          </cell>
          <cell r="H124" t="str">
            <v>Bhutan: 630</v>
          </cell>
          <cell r="I124" t="str">
            <v>31181-Agricultural education/training</v>
          </cell>
        </row>
        <row r="125">
          <cell r="G125" t="str">
            <v>41107-International Atomic Energy Agency (Contributions to Technical Cooperation Fund Only)</v>
          </cell>
          <cell r="H125" t="str">
            <v>Myanmar: 635</v>
          </cell>
          <cell r="I125" t="str">
            <v>31182-Agricultural research</v>
          </cell>
        </row>
        <row r="126">
          <cell r="G126" t="str">
            <v xml:space="preserve">41108-International Fund for Agricultural Development </v>
          </cell>
          <cell r="H126" t="str">
            <v>Sri Lanka: 640</v>
          </cell>
          <cell r="I126" t="str">
            <v>31191-Agricultural services</v>
          </cell>
        </row>
        <row r="127">
          <cell r="G127" t="str">
            <v>41302-International Labour Organisation - Assessed Contributions</v>
          </cell>
          <cell r="H127" t="str">
            <v>India: 645</v>
          </cell>
          <cell r="I127" t="str">
            <v>31192-Plant and post-harvest protection and pest control</v>
          </cell>
        </row>
        <row r="128">
          <cell r="G128" t="str">
            <v>41144-International Labour Organisation - Regular Budget Supplementary Account</v>
          </cell>
          <cell r="H128" t="str">
            <v>Maldives: 655</v>
          </cell>
          <cell r="I128" t="str">
            <v>31193-Agricultural financial services</v>
          </cell>
        </row>
        <row r="129">
          <cell r="G129" t="str">
            <v>41145-International Maritime Organization - Technical Co-operation Fund</v>
          </cell>
          <cell r="H129" t="str">
            <v>Nepal: 660</v>
          </cell>
          <cell r="I129" t="str">
            <v>31194-Agricultural co-operatives</v>
          </cell>
        </row>
        <row r="130">
          <cell r="G130" t="str">
            <v>41303-International Telecommunications Union</v>
          </cell>
          <cell r="H130" t="str">
            <v>Pakistan: 665</v>
          </cell>
          <cell r="I130" t="str">
            <v>31195-Livestock/veterinary services</v>
          </cell>
        </row>
        <row r="131">
          <cell r="G131" t="str">
            <v xml:space="preserve">41110-Joint United Nations Programme on HIV/AIDS </v>
          </cell>
          <cell r="H131" t="str">
            <v>Bangladesh: 666</v>
          </cell>
          <cell r="I131" t="str">
            <v>31210-Forestry policy and administrative management</v>
          </cell>
        </row>
        <row r="132">
          <cell r="G132" t="str">
            <v>41320-Technology Bank for Least Developed Countries</v>
          </cell>
          <cell r="H132" t="str">
            <v>South Asia, regional: 679</v>
          </cell>
          <cell r="I132" t="str">
            <v>31220-Forestry development</v>
          </cell>
        </row>
        <row r="133">
          <cell r="G133" t="str">
            <v>41305-United Nations</v>
          </cell>
          <cell r="H133" t="str">
            <v>South &amp; Central Asia, regional: 689</v>
          </cell>
          <cell r="I133" t="str">
            <v>31261-Fuelwood/charcoal</v>
          </cell>
        </row>
        <row r="134">
          <cell r="G134" t="str">
            <v xml:space="preserve">41111-United Nations Capital Development Fund </v>
          </cell>
          <cell r="H134" t="str">
            <v>Cambodia: 728</v>
          </cell>
          <cell r="I134" t="str">
            <v>31281-Forestry education/training</v>
          </cell>
        </row>
        <row r="135">
          <cell r="G135" t="str">
            <v xml:space="preserve">41122-United Nations Children’s Fund </v>
          </cell>
          <cell r="H135" t="str">
            <v>China (People's Republic of): 730</v>
          </cell>
          <cell r="I135" t="str">
            <v>31282-Forestry research</v>
          </cell>
        </row>
        <row r="136">
          <cell r="G136" t="str">
            <v xml:space="preserve">41112-United Nations Conference on Trade and Development </v>
          </cell>
          <cell r="H136" t="str">
            <v>Indonesia: 738</v>
          </cell>
          <cell r="I136" t="str">
            <v>31291-Forestry services</v>
          </cell>
        </row>
        <row r="137">
          <cell r="G137" t="str">
            <v>41142-United Nations Democracy Fund</v>
          </cell>
          <cell r="H137" t="str">
            <v>Democratic People's Republic of Korea: 740</v>
          </cell>
          <cell r="I137" t="str">
            <v>31310-Fishing policy and administrative management</v>
          </cell>
        </row>
        <row r="138">
          <cell r="G138" t="str">
            <v>41310-United Nations Department of Peacekeeping Operations [only MINURSO, MINUSCA, MINUSMA, MINUSTAH, MONUSCO, UNAMID, UNIFIL, UNISFA, UNMIK, UNMIL, UNMISS, UNOCI]. Report contributions mission by mission in CRS++.</v>
          </cell>
          <cell r="H138" t="str">
            <v>Lao People's Democratic Republic: 745</v>
          </cell>
          <cell r="I138" t="str">
            <v>31320-Fishery development</v>
          </cell>
        </row>
        <row r="139">
          <cell r="G139" t="str">
            <v>41148-United Nations Department of Political Affairs, Trust Fund in Support of Political Affairs</v>
          </cell>
          <cell r="H139" t="str">
            <v>Malaysia: 751</v>
          </cell>
          <cell r="I139" t="str">
            <v>31381-Fishery education/training</v>
          </cell>
        </row>
        <row r="140">
          <cell r="G140" t="str">
            <v xml:space="preserve">41114-United Nations Development Programme </v>
          </cell>
          <cell r="H140" t="str">
            <v>Mongolia: 753</v>
          </cell>
          <cell r="I140" t="str">
            <v>31382-Fishery research</v>
          </cell>
        </row>
        <row r="141">
          <cell r="G141" t="str">
            <v>41314-United Nations Economic Commission for Europe (extrabudgetary contributions only)</v>
          </cell>
          <cell r="H141" t="str">
            <v>Philippines: 755</v>
          </cell>
          <cell r="I141" t="str">
            <v>31391-Fishery services</v>
          </cell>
        </row>
        <row r="142">
          <cell r="G142" t="str">
            <v>41304-United Nations Educational, Scientific and Cultural Organisation</v>
          </cell>
          <cell r="H142" t="str">
            <v>Thailand: 764</v>
          </cell>
          <cell r="I142" t="str">
            <v>32110-Industrial policy and administrative management</v>
          </cell>
        </row>
        <row r="143">
          <cell r="G143" t="str">
            <v>41146-United Nations Entity for Gender Equality and the Empowerment of Women</v>
          </cell>
          <cell r="H143" t="str">
            <v>Timor-Leste: 765</v>
          </cell>
          <cell r="I143" t="str">
            <v>32120-Industrial development</v>
          </cell>
        </row>
        <row r="144">
          <cell r="G144" t="str">
            <v xml:space="preserve">41116-United Nations Environment Programme </v>
          </cell>
          <cell r="H144" t="str">
            <v>Viet Nam: 769</v>
          </cell>
          <cell r="I144" t="str">
            <v>32130-Small and medium-sized enterprises (SME) development</v>
          </cell>
        </row>
        <row r="145">
          <cell r="G145" t="str">
            <v xml:space="preserve">41316-United Nations Framework Convention on Climate Change </v>
          </cell>
          <cell r="H145" t="str">
            <v>Far East Asia, regional: 789</v>
          </cell>
          <cell r="I145" t="str">
            <v>32140-Cottage industries and handicraft</v>
          </cell>
        </row>
        <row r="146">
          <cell r="G146" t="str">
            <v>41313-United Nations High Commissioner for Human Rights (extrabudgetary contributions only)</v>
          </cell>
          <cell r="H146" t="str">
            <v>Asia, regional: 798</v>
          </cell>
          <cell r="I146" t="str">
            <v>32161-Agro-industries</v>
          </cell>
        </row>
        <row r="147">
          <cell r="G147" t="str">
            <v xml:space="preserve">41120-United Nations Human Settlement Programme </v>
          </cell>
          <cell r="H147" t="str">
            <v>Cook Islands: 831</v>
          </cell>
          <cell r="I147" t="str">
            <v>32162-Forest industries</v>
          </cell>
        </row>
        <row r="148">
          <cell r="G148" t="str">
            <v xml:space="preserve">41123-United Nations Industrial Development Organisation </v>
          </cell>
          <cell r="H148" t="str">
            <v>Fiji: 832</v>
          </cell>
          <cell r="I148" t="str">
            <v>32163-Textiles, leather and substitutes</v>
          </cell>
        </row>
        <row r="149">
          <cell r="G149" t="str">
            <v xml:space="preserve">41125-United Nations Institute for Training and Research </v>
          </cell>
          <cell r="H149" t="str">
            <v>Kiribati: 836</v>
          </cell>
          <cell r="I149" t="str">
            <v>32164-Chemicals</v>
          </cell>
        </row>
        <row r="150">
          <cell r="G150" t="str">
            <v>41315-United Nations International Strategy for Disaster Reduction</v>
          </cell>
          <cell r="H150" t="str">
            <v>Nauru: 845</v>
          </cell>
          <cell r="I150" t="str">
            <v>32165-Fertilizer plants</v>
          </cell>
        </row>
        <row r="151">
          <cell r="G151" t="str">
            <v xml:space="preserve">41126-United Nations Mine Action Service </v>
          </cell>
          <cell r="H151" t="str">
            <v>Vanuatu: 854</v>
          </cell>
          <cell r="I151" t="str">
            <v>32166-Cement/lime/plaster</v>
          </cell>
        </row>
        <row r="152">
          <cell r="G152" t="str">
            <v>41502-United Nations Office for Project Services</v>
          </cell>
          <cell r="H152" t="str">
            <v>Niue: 856</v>
          </cell>
          <cell r="I152" t="str">
            <v>32167-Energy manufacturing</v>
          </cell>
        </row>
        <row r="153">
          <cell r="G153" t="str">
            <v xml:space="preserve">41127-United Nations Office of Co-ordination of Humanitarian Affairs </v>
          </cell>
          <cell r="H153" t="str">
            <v>Marshall Islands: 859</v>
          </cell>
          <cell r="I153" t="str">
            <v>32168-Pharmaceutical production</v>
          </cell>
        </row>
        <row r="154">
          <cell r="G154" t="str">
            <v xml:space="preserve">41121-United Nations Office of the United Nations High Commissioner for Refugees </v>
          </cell>
          <cell r="H154" t="str">
            <v>Micronesia: 860</v>
          </cell>
          <cell r="I154" t="str">
            <v>32169-Basic metal industries</v>
          </cell>
        </row>
        <row r="155">
          <cell r="G155" t="str">
            <v xml:space="preserve">41128-United Nations Office on Drugs and Crime </v>
          </cell>
          <cell r="H155" t="str">
            <v>Palau: 861</v>
          </cell>
          <cell r="I155" t="str">
            <v>32170-Non-ferrous metal industries</v>
          </cell>
        </row>
        <row r="156">
          <cell r="G156" t="str">
            <v>41311-United Nations Peacebuilding Fund (Window One:  Flexible Contributions Only)</v>
          </cell>
          <cell r="H156" t="str">
            <v>Papua New Guinea: 862</v>
          </cell>
          <cell r="I156" t="str">
            <v>32171-Engineering</v>
          </cell>
        </row>
        <row r="157">
          <cell r="G157" t="str">
            <v>41141-United Nations Peacebuilding Fund (Window Two:  Restricted Contributions Only)</v>
          </cell>
          <cell r="H157" t="str">
            <v>Solomon Islands: 866</v>
          </cell>
          <cell r="I157" t="str">
            <v>32172-Transport equipment industry</v>
          </cell>
        </row>
        <row r="158">
          <cell r="G158" t="str">
            <v xml:space="preserve">41119-United Nations Population Fund </v>
          </cell>
          <cell r="H158" t="str">
            <v>Tokelau: 868</v>
          </cell>
          <cell r="I158" t="str">
            <v>32182-Technological research and development</v>
          </cell>
        </row>
        <row r="159">
          <cell r="G159" t="str">
            <v>41501-United Nations Reducing Emissions from Deforestation and Forest Degradation</v>
          </cell>
          <cell r="H159" t="str">
            <v>Tonga: 870</v>
          </cell>
          <cell r="I159" t="str">
            <v>32210-Mineral/mining policy and administrative management</v>
          </cell>
        </row>
        <row r="160">
          <cell r="G160" t="str">
            <v>41130-United Nations Relief and Works Agency for Palestine Refugees in the Near East</v>
          </cell>
          <cell r="H160" t="str">
            <v>Tuvalu: 872</v>
          </cell>
          <cell r="I160" t="str">
            <v>32220-Mineral prospection and exploration</v>
          </cell>
        </row>
        <row r="161">
          <cell r="G161" t="str">
            <v xml:space="preserve">41129-United Nations Research Institute for Social Development </v>
          </cell>
          <cell r="H161" t="str">
            <v>Wallis and Futuna: 876</v>
          </cell>
          <cell r="I161" t="str">
            <v>32261-Coal</v>
          </cell>
        </row>
        <row r="162">
          <cell r="G162" t="str">
            <v xml:space="preserve">41133-United Nations Special Initiative on Africa </v>
          </cell>
          <cell r="H162" t="str">
            <v>Samoa: 880</v>
          </cell>
          <cell r="I162" t="str">
            <v>32262-Oil and gas</v>
          </cell>
        </row>
        <row r="163">
          <cell r="G163" t="str">
            <v xml:space="preserve">41131-United Nations System Staff College </v>
          </cell>
          <cell r="H163" t="str">
            <v>Oceania, regional: 889</v>
          </cell>
          <cell r="I163" t="str">
            <v>32263-Ferrous metals</v>
          </cell>
        </row>
        <row r="164">
          <cell r="G164" t="str">
            <v xml:space="preserve">41132-United Nations System Standing Committee on Nutrition </v>
          </cell>
          <cell r="H164" t="str">
            <v>Developing countries, unspecified: 998</v>
          </cell>
          <cell r="I164" t="str">
            <v>32264-Nonferrous metals</v>
          </cell>
        </row>
        <row r="165">
          <cell r="G165" t="str">
            <v xml:space="preserve">41134-United Nations University (including Endowment Fund) </v>
          </cell>
          <cell r="I165" t="str">
            <v>32265-Precious metals/materials</v>
          </cell>
        </row>
        <row r="166">
          <cell r="G166" t="str">
            <v>41137-United Nations Voluntary Fund for Technical Co-operation in the Field of Human Rights</v>
          </cell>
          <cell r="I166" t="str">
            <v>32266-Industrial minerals</v>
          </cell>
        </row>
        <row r="167">
          <cell r="G167" t="str">
            <v xml:space="preserve">41138-United Nations Voluntary Fund for Victims of Torture </v>
          </cell>
          <cell r="I167" t="str">
            <v>32267-Fertilizer minerals</v>
          </cell>
        </row>
        <row r="168">
          <cell r="G168" t="str">
            <v xml:space="preserve">41136-United Nations Voluntary Fund on Disability </v>
          </cell>
          <cell r="I168" t="str">
            <v>32268-Offshore minerals</v>
          </cell>
        </row>
        <row r="169">
          <cell r="G169" t="str">
            <v xml:space="preserve">41135-United Nations Volunteers </v>
          </cell>
          <cell r="I169" t="str">
            <v>32310-Construction policy and administrative management</v>
          </cell>
        </row>
        <row r="170">
          <cell r="G170" t="str">
            <v xml:space="preserve">41306-Universal Postal Union </v>
          </cell>
          <cell r="I170" t="str">
            <v>33110-Trade policy and administrative management</v>
          </cell>
        </row>
        <row r="171">
          <cell r="G171" t="str">
            <v>41503-UN-led Country-based Pooled Funds</v>
          </cell>
          <cell r="I171" t="str">
            <v>33120-Trade facilitation</v>
          </cell>
        </row>
        <row r="172">
          <cell r="G172" t="str">
            <v xml:space="preserve">41140-World Food Programme </v>
          </cell>
          <cell r="I172" t="str">
            <v>33130-Regional trade agreements (RTAs)</v>
          </cell>
        </row>
        <row r="173">
          <cell r="G173" t="str">
            <v>41307-World Health Organisation - assessed contributions</v>
          </cell>
          <cell r="I173" t="str">
            <v>33140-Multilateral trade negotiations</v>
          </cell>
        </row>
        <row r="174">
          <cell r="G174" t="str">
            <v>41143-World Health Organisation - core voluntary contributions account</v>
          </cell>
          <cell r="I174" t="str">
            <v>33150-Trade-related adjustment</v>
          </cell>
        </row>
        <row r="175">
          <cell r="G175" t="str">
            <v xml:space="preserve">41308-World Intellectual Property Organisation </v>
          </cell>
          <cell r="I175" t="str">
            <v>33181-Trade education/training</v>
          </cell>
        </row>
        <row r="176">
          <cell r="G176" t="str">
            <v xml:space="preserve">41309-World Meteorological Organisation </v>
          </cell>
          <cell r="I176" t="str">
            <v>33210-Tourism policy and administrative management</v>
          </cell>
        </row>
        <row r="177">
          <cell r="G177" t="str">
            <v>41319-World Tourism Organization</v>
          </cell>
          <cell r="I177" t="str">
            <v>41010-Environmental policy and administrative management</v>
          </cell>
        </row>
        <row r="178">
          <cell r="G178" t="str">
            <v>42000-European Union Institution (EU)</v>
          </cell>
          <cell r="I178" t="str">
            <v>41020-Biosphere protection</v>
          </cell>
        </row>
        <row r="179">
          <cell r="G179" t="str">
            <v>42001-European Commission - Development Share of Budget</v>
          </cell>
          <cell r="I179" t="str">
            <v>41030-Bio-diversity</v>
          </cell>
        </row>
        <row r="180">
          <cell r="G180" t="str">
            <v>42003-European Commission - European Development Fund</v>
          </cell>
          <cell r="I180" t="str">
            <v>41040-Site preservation</v>
          </cell>
        </row>
        <row r="181">
          <cell r="G181" t="str">
            <v xml:space="preserve">42004-European Investment Bank </v>
          </cell>
          <cell r="I181" t="str">
            <v>41050-Flood prevention/control</v>
          </cell>
        </row>
        <row r="182">
          <cell r="G182" t="str">
            <v>43000-International Monetary Fund (IMF)</v>
          </cell>
          <cell r="I182" t="str">
            <v>41081-Environmental education/training</v>
          </cell>
        </row>
        <row r="183">
          <cell r="G183" t="str">
            <v>43006-Catastrophe Containment and Relief Trust</v>
          </cell>
          <cell r="I183" t="str">
            <v>41082-Environmental research</v>
          </cell>
        </row>
        <row r="184">
          <cell r="G184" t="str">
            <v>43005-International Monetary Fund - Post-Catastrophe Debt Relief Trust</v>
          </cell>
          <cell r="I184" t="str">
            <v>-Other Multisector</v>
          </cell>
        </row>
        <row r="185">
          <cell r="G185" t="str">
            <v xml:space="preserve">43002-International Monetary Fund - Poverty Reduction and Growth - Heavily Indebted Poor Countries Debt Relief Initiative Trust Fund [includes HIPC, Extended Credit Facility (ECF), and ECF-HIPC sub-accounts] </v>
          </cell>
          <cell r="I185" t="str">
            <v>43010-Multisector aid</v>
          </cell>
        </row>
        <row r="186">
          <cell r="G186" t="str">
            <v>43004-International Monetary Fund - Poverty Reduction and Growth - Multilateral Debt Relief Initiative Trust</v>
          </cell>
          <cell r="I186" t="str">
            <v>43030-Urban development and management</v>
          </cell>
        </row>
        <row r="187">
          <cell r="G187" t="str">
            <v xml:space="preserve">43001-International Monetary Fund - Poverty Reduction and Growth Trust </v>
          </cell>
          <cell r="I187" t="str">
            <v>43040-Rural development</v>
          </cell>
        </row>
        <row r="188">
          <cell r="G188" t="str">
            <v>43003-International Monetary Fund - Subsidization of Emergency Post Conflict Assistance/Emergency Assistance for Natural Disasters for PRGT-eligible members</v>
          </cell>
          <cell r="I188" t="str">
            <v>43050-Non-agricultural alternative development</v>
          </cell>
        </row>
        <row r="189">
          <cell r="G189" t="str">
            <v>44000-World Bank Group (WB)</v>
          </cell>
          <cell r="I189" t="str">
            <v>43081-Multisector education/training</v>
          </cell>
        </row>
        <row r="190">
          <cell r="G190" t="str">
            <v>44006-Advance Market Commitments</v>
          </cell>
          <cell r="I190" t="str">
            <v>43082-Research/scientific institutions</v>
          </cell>
        </row>
        <row r="191">
          <cell r="G191" t="str">
            <v xml:space="preserve">44001-International Bank for Reconstruction and Development </v>
          </cell>
          <cell r="I191" t="str">
            <v>51010-General budget support-related aid</v>
          </cell>
        </row>
        <row r="192">
          <cell r="G192" t="str">
            <v xml:space="preserve">44002-International Development Association </v>
          </cell>
          <cell r="I192" t="str">
            <v>52010-Food aid/Food security programmes</v>
          </cell>
        </row>
        <row r="193">
          <cell r="G193" t="str">
            <v xml:space="preserve">44003-International Development Association - Heavily Indebted Poor Countries Debt Initiative Trust Fund </v>
          </cell>
          <cell r="I193" t="str">
            <v>53030-Import support (capital goods)</v>
          </cell>
        </row>
        <row r="194">
          <cell r="G194" t="str">
            <v>44007-International Development Association - Multilateral Debt Relief Initiative</v>
          </cell>
          <cell r="I194" t="str">
            <v>53040-Import support (commodities)</v>
          </cell>
        </row>
        <row r="195">
          <cell r="G195" t="str">
            <v xml:space="preserve">44004-International Finance Corporation </v>
          </cell>
          <cell r="I195" t="str">
            <v>60010-Action relating to debt</v>
          </cell>
        </row>
        <row r="196">
          <cell r="G196" t="str">
            <v xml:space="preserve">44005-Multilateral Investment Guarantee Agency </v>
          </cell>
          <cell r="I196" t="str">
            <v>60020-Debt forgiveness</v>
          </cell>
        </row>
        <row r="197">
          <cell r="G197" t="str">
            <v>45000-World Trade Organisation</v>
          </cell>
          <cell r="I197" t="str">
            <v>60030-Relief of multilateral debt</v>
          </cell>
        </row>
        <row r="198">
          <cell r="G198" t="str">
            <v>45002-World Trade Organisation - Advisory Centre on WTO Law</v>
          </cell>
          <cell r="I198" t="str">
            <v>60040-Rescheduling and refinancing</v>
          </cell>
        </row>
        <row r="199">
          <cell r="G199" t="str">
            <v xml:space="preserve">45003-World Trade Organisation - Doha Development Agenda Global Trust Fund </v>
          </cell>
          <cell r="I199" t="str">
            <v>60061-Debt for development swap</v>
          </cell>
        </row>
        <row r="200">
          <cell r="G200" t="str">
            <v xml:space="preserve">45001-World Trade Organisation - International Trade Centre </v>
          </cell>
          <cell r="I200" t="str">
            <v>60062-Other debt swap</v>
          </cell>
        </row>
        <row r="201">
          <cell r="G201" t="str">
            <v>46000-Regional Development Bank</v>
          </cell>
          <cell r="I201" t="str">
            <v>60063-Debt buy-back</v>
          </cell>
        </row>
        <row r="202">
          <cell r="G202" t="str">
            <v>46002-African Development Bank</v>
          </cell>
          <cell r="I202" t="str">
            <v xml:space="preserve">72010-Material relief assistance and services </v>
          </cell>
        </row>
        <row r="203">
          <cell r="G203" t="str">
            <v xml:space="preserve">46003-African Development Fund </v>
          </cell>
          <cell r="I203" t="str">
            <v>72040-Emergency food aid</v>
          </cell>
        </row>
        <row r="204">
          <cell r="G204" t="str">
            <v>46022-African Export Import Bank</v>
          </cell>
          <cell r="I204" t="str">
            <v>72050-Relief co-ordination; protection and support services</v>
          </cell>
        </row>
        <row r="205">
          <cell r="G205" t="str">
            <v xml:space="preserve">46008-Andean Development Corporation </v>
          </cell>
          <cell r="I205" t="str">
            <v>73010-Reconstruction relief and rehabilitation</v>
          </cell>
        </row>
        <row r="206">
          <cell r="G206" t="str">
            <v>46004-Asian Development Bank</v>
          </cell>
          <cell r="I206" t="str">
            <v>74010-Disaster prevention and preparedness</v>
          </cell>
        </row>
        <row r="207">
          <cell r="G207" t="str">
            <v xml:space="preserve">46005-Asian Development Fund </v>
          </cell>
          <cell r="I207" t="str">
            <v>91010-Administrative costs (non-sector allocable)</v>
          </cell>
        </row>
        <row r="208">
          <cell r="G208" t="str">
            <v>46026-Asian Infrastructure Investment Bank</v>
          </cell>
          <cell r="I208" t="str">
            <v>93010-Refugees in donor countries (non-sector allocable)</v>
          </cell>
        </row>
        <row r="209">
          <cell r="G209" t="str">
            <v>46006-Black Sea Trade and Development Bank</v>
          </cell>
          <cell r="I209" t="str">
            <v>99810-Sectors not specified</v>
          </cell>
        </row>
        <row r="210">
          <cell r="G210" t="str">
            <v xml:space="preserve">46009-Caribbean Development Bank </v>
          </cell>
          <cell r="I210" t="str">
            <v>99820-Promotion of development awareness (non-sector allocable)</v>
          </cell>
        </row>
        <row r="211">
          <cell r="G211" t="str">
            <v>46020-Central African States Development Bank</v>
          </cell>
        </row>
        <row r="212">
          <cell r="G212" t="str">
            <v xml:space="preserve">46007-Central American Bank for Economic Integration </v>
          </cell>
        </row>
        <row r="213">
          <cell r="G213" t="str">
            <v>46024-Council of Europe Development Bank</v>
          </cell>
        </row>
        <row r="214">
          <cell r="G214" t="str">
            <v>46023-Eastern and Southern African Trade and Development Bank</v>
          </cell>
        </row>
        <row r="215">
          <cell r="G215" t="str">
            <v>46015-European Bank for Reconstruction and Development</v>
          </cell>
        </row>
        <row r="216">
          <cell r="G216" t="str">
            <v>46018-European Bank for Reconstruction and Development - Early Transition Countries Fund</v>
          </cell>
        </row>
        <row r="217">
          <cell r="G217" t="str">
            <v>46017-European Bank for Reconstruction and Development – technical co-operation and special funds (all EBRD countries of operations)</v>
          </cell>
        </row>
        <row r="218">
          <cell r="G218" t="str">
            <v>46016-European Bank for Reconstruction and Development – technical co-operation and special funds (ODA-eligible countries only)</v>
          </cell>
        </row>
        <row r="219">
          <cell r="G219" t="str">
            <v>46019-European Bank for Reconstruction and Development - Western Balkans Joint Trust Fund</v>
          </cell>
        </row>
        <row r="220">
          <cell r="G220" t="str">
            <v xml:space="preserve">46013-Inter-American Development Bank, Fund for Special Operations </v>
          </cell>
        </row>
        <row r="221">
          <cell r="G221" t="str">
            <v xml:space="preserve">46012-Inter-American Development Bank, Inter-American Investment Corporation and Multilateral Investment Fund </v>
          </cell>
        </row>
        <row r="222">
          <cell r="G222" t="str">
            <v>46025-Islamic Development Bank</v>
          </cell>
        </row>
        <row r="223">
          <cell r="G223" t="str">
            <v>46021-West African Development Bank</v>
          </cell>
        </row>
        <row r="224">
          <cell r="G224" t="str">
            <v>47000-Other multilateral institution</v>
          </cell>
        </row>
        <row r="225">
          <cell r="G225" t="str">
            <v>47111-Adaptation Fund</v>
          </cell>
        </row>
        <row r="226">
          <cell r="G226" t="str">
            <v xml:space="preserve">47009-African and Malagasy Council for Higher Education </v>
          </cell>
        </row>
        <row r="227">
          <cell r="G227" t="str">
            <v xml:space="preserve">47001-African Capacity Building Foundation </v>
          </cell>
        </row>
        <row r="228">
          <cell r="G228" t="str">
            <v>47137-African Risk Capacity Group</v>
          </cell>
        </row>
        <row r="229">
          <cell r="G229" t="str">
            <v>47141-African Tax Administration Forum</v>
          </cell>
        </row>
        <row r="230">
          <cell r="G230" t="str">
            <v xml:space="preserve">47005-African Union (excluding peacekeeping facilities) </v>
          </cell>
        </row>
        <row r="231">
          <cell r="G231" t="str">
            <v xml:space="preserve">21002-Agency for International Trade Information and Co-operation </v>
          </cell>
        </row>
        <row r="232">
          <cell r="G232" t="str">
            <v xml:space="preserve">47002-Asian Productivity Organisation </v>
          </cell>
        </row>
        <row r="233">
          <cell r="G233" t="str">
            <v>47109-Asia-Pacific Economic Cooperation Support Fund (except contributions tied to counter-terrorism activities)</v>
          </cell>
        </row>
        <row r="234">
          <cell r="G234" t="str">
            <v>47068-Asia-Pacific Fishery Commission</v>
          </cell>
        </row>
        <row r="235">
          <cell r="G235" t="str">
            <v xml:space="preserve">47003-Association of South East Asian Nations: Economic Co-operation </v>
          </cell>
        </row>
        <row r="236">
          <cell r="G236" t="str">
            <v xml:space="preserve">47011-Caribbean Community Secretariat </v>
          </cell>
        </row>
        <row r="237">
          <cell r="G237" t="str">
            <v xml:space="preserve">47012-Caribbean Epidemiology Centre </v>
          </cell>
        </row>
        <row r="238">
          <cell r="G238" t="str">
            <v>47145-Center of Excellence in Finance</v>
          </cell>
        </row>
        <row r="239">
          <cell r="G239" t="str">
            <v>47112-Central European Initiative - Special Fund for Climate and Environmental Protection</v>
          </cell>
        </row>
        <row r="240">
          <cell r="G240" t="str">
            <v>47015-CGIAR Fund</v>
          </cell>
        </row>
        <row r="241">
          <cell r="G241" t="str">
            <v>47134-Clean Technology Fund</v>
          </cell>
        </row>
        <row r="242">
          <cell r="G242" t="str">
            <v>47027-Colombo Plan</v>
          </cell>
        </row>
        <row r="243">
          <cell r="G243" t="str">
            <v xml:space="preserve">47105-Common Fund for Commodities </v>
          </cell>
        </row>
        <row r="244">
          <cell r="G244" t="str">
            <v xml:space="preserve">47013-Commonwealth Foundation </v>
          </cell>
        </row>
        <row r="245">
          <cell r="G245" t="str">
            <v xml:space="preserve">47025-Commonwealth of Learning </v>
          </cell>
        </row>
        <row r="246">
          <cell r="G246" t="str">
            <v>47132-Commonwealth Secretariat (ODA-eligible contributions only)</v>
          </cell>
        </row>
        <row r="247">
          <cell r="G247" t="str">
            <v xml:space="preserve">47026-Community of Portuguese Speaking Countries </v>
          </cell>
        </row>
        <row r="248">
          <cell r="G248" t="str">
            <v>47022-Convention on International Trade in Endangered Species of Wild Flora and Fauna</v>
          </cell>
        </row>
        <row r="249">
          <cell r="G249" t="str">
            <v>47138-Council of Europe</v>
          </cell>
        </row>
        <row r="250">
          <cell r="G250" t="str">
            <v xml:space="preserve">47037-Eastern-Regional Organisation of Public Administration </v>
          </cell>
        </row>
        <row r="251">
          <cell r="G251" t="str">
            <v xml:space="preserve">47113-Economic and Monetary Community of Central Africa </v>
          </cell>
        </row>
        <row r="252">
          <cell r="G252" t="str">
            <v xml:space="preserve">47034-Economic Community of West African States </v>
          </cell>
        </row>
        <row r="253">
          <cell r="G253" t="str">
            <v xml:space="preserve">47036-European and Mediterranean Plant Protection Organisation </v>
          </cell>
        </row>
        <row r="254">
          <cell r="G254" t="str">
            <v xml:space="preserve">47400-European Space Agency (ESA) programme “Space in support of International Development Aid” </v>
          </cell>
        </row>
        <row r="255">
          <cell r="G255" t="str">
            <v xml:space="preserve">47504-Forest Carbon Partnership Facility </v>
          </cell>
        </row>
        <row r="256">
          <cell r="G256" t="str">
            <v xml:space="preserve">47040-Forum Fisheries Agency </v>
          </cell>
        </row>
        <row r="257">
          <cell r="G257" t="str">
            <v>47106-Geneva Centre for the Democratic Control of Armed Forces</v>
          </cell>
        </row>
        <row r="258">
          <cell r="G258" t="str">
            <v xml:space="preserve">47123-Geneva International Centre for Humanitarian Demining </v>
          </cell>
        </row>
        <row r="259">
          <cell r="G259" t="str">
            <v>47503-Global Agriculture and Food Security Program</v>
          </cell>
        </row>
        <row r="260">
          <cell r="G260" t="str">
            <v xml:space="preserve">47122-Global Alliance for Vaccines and Immunization </v>
          </cell>
        </row>
        <row r="261">
          <cell r="G261" t="str">
            <v>47143-Global Community Engagement and Resilience Fund</v>
          </cell>
        </row>
        <row r="262">
          <cell r="G262" t="str">
            <v>47129-Global Environment Facility - Least Developed Countries Fund</v>
          </cell>
        </row>
        <row r="263">
          <cell r="G263" t="str">
            <v>47130-Global Environment Facility - Special Climate Change Fund</v>
          </cell>
        </row>
        <row r="264">
          <cell r="G264" t="str">
            <v>47044-Global Environment Facility Trust Fund</v>
          </cell>
        </row>
        <row r="265">
          <cell r="G265" t="str">
            <v>47502-Global Fund for Disaster Risk Reduction</v>
          </cell>
        </row>
        <row r="266">
          <cell r="G266" t="str">
            <v xml:space="preserve">47045-Global Fund to Fight AIDS, Tuberculosis and Malaria </v>
          </cell>
        </row>
        <row r="267">
          <cell r="G267" t="str">
            <v>47136-Global Green Growth Institute</v>
          </cell>
        </row>
        <row r="268">
          <cell r="G268" t="str">
            <v>47501-Global Partnership for Education</v>
          </cell>
        </row>
        <row r="269">
          <cell r="G269" t="str">
            <v>41317-Green Climate Fund</v>
          </cell>
        </row>
        <row r="270">
          <cell r="G270" t="str">
            <v>47116-Integrated Framework for Trade-Related Technical Assistance to Least Developed Countries</v>
          </cell>
        </row>
        <row r="271">
          <cell r="G271" t="str">
            <v xml:space="preserve">47061-Inter-American Institute for Co-operation on Agriculture </v>
          </cell>
        </row>
        <row r="272">
          <cell r="G272" t="str">
            <v xml:space="preserve">47065-Intergovernmental Oceanographic Commission </v>
          </cell>
        </row>
        <row r="273">
          <cell r="G273" t="str">
            <v xml:space="preserve">47067-Intergovernmental Panel on Climate Change </v>
          </cell>
        </row>
        <row r="274">
          <cell r="G274" t="str">
            <v xml:space="preserve">47019-International Centre for Advanced Mediterranean Agronomic Studies </v>
          </cell>
        </row>
        <row r="275">
          <cell r="G275" t="str">
            <v xml:space="preserve">47050-International Cotton Advisory Committee </v>
          </cell>
        </row>
        <row r="276">
          <cell r="G276" t="str">
            <v xml:space="preserve">47059-International Development Law Organisation </v>
          </cell>
        </row>
        <row r="277">
          <cell r="G277" t="str">
            <v>30010-International drug purchase facility</v>
          </cell>
        </row>
        <row r="278">
          <cell r="G278" t="str">
            <v>47107-International Finance Facility for Immunisation</v>
          </cell>
        </row>
        <row r="279">
          <cell r="G279" t="str">
            <v xml:space="preserve">47058-International Institute for Democracy and Electoral Assistance </v>
          </cell>
        </row>
        <row r="280">
          <cell r="G280" t="str">
            <v xml:space="preserve">47064-International Network for Bamboo and Rattan </v>
          </cell>
        </row>
        <row r="281">
          <cell r="G281" t="str">
            <v xml:space="preserve">47066-International Organisation for Migration </v>
          </cell>
        </row>
        <row r="282">
          <cell r="G282" t="str">
            <v>47046-International Organisation of the Francophonie</v>
          </cell>
        </row>
        <row r="283">
          <cell r="G283" t="str">
            <v>47144-International Renewable Energy Agency</v>
          </cell>
        </row>
        <row r="284">
          <cell r="G284" t="str">
            <v xml:space="preserve">47073-International Tropical Timber Organisation </v>
          </cell>
        </row>
        <row r="285">
          <cell r="G285" t="str">
            <v xml:space="preserve">47074-International Vaccine Institute </v>
          </cell>
        </row>
        <row r="286">
          <cell r="G286" t="str">
            <v xml:space="preserve">47076-Justice Studies Centre of the Americas </v>
          </cell>
        </row>
        <row r="287">
          <cell r="G287" t="str">
            <v>47127-Latin-American Energy Organisation</v>
          </cell>
        </row>
        <row r="288">
          <cell r="G288" t="str">
            <v xml:space="preserve">47077-Mekong River Commission </v>
          </cell>
        </row>
        <row r="289">
          <cell r="G289" t="str">
            <v xml:space="preserve">47078-Multilateral Fund for the Implementation of the Montreal Protocol </v>
          </cell>
        </row>
        <row r="290">
          <cell r="G290" t="str">
            <v>47117-New Partnership for Africa's Development</v>
          </cell>
        </row>
        <row r="291">
          <cell r="G291" t="str">
            <v>47128-Nordic Development Fund</v>
          </cell>
        </row>
        <row r="292">
          <cell r="G292" t="str">
            <v xml:space="preserve">47081-OECD Development Centre </v>
          </cell>
        </row>
        <row r="293">
          <cell r="G293" t="str">
            <v>47142-OPEC Fund for International Development</v>
          </cell>
        </row>
        <row r="294">
          <cell r="G294" t="str">
            <v xml:space="preserve">47080-Organisation for Economic Co-operation and Development (Contributions to special funds for Technical Co-operation Activities Only) </v>
          </cell>
        </row>
        <row r="295">
          <cell r="G295" t="str">
            <v xml:space="preserve">47079-Organisation of American States </v>
          </cell>
        </row>
        <row r="296">
          <cell r="G296" t="str">
            <v xml:space="preserve">47082-Organisation of Eastern Caribbean States </v>
          </cell>
        </row>
        <row r="297">
          <cell r="G297" t="str">
            <v>47140-Organisation of Ibero-American States for Education, Science and Culture</v>
          </cell>
        </row>
        <row r="298">
          <cell r="G298" t="str">
            <v>47110-Organisation of the Black Sea Economic Cooperation</v>
          </cell>
        </row>
        <row r="299">
          <cell r="G299" t="str">
            <v>47131-Organization for Security and Co-operation in Europe</v>
          </cell>
        </row>
        <row r="300">
          <cell r="G300" t="str">
            <v xml:space="preserve">47087-Pacific Islands Forum Secretariat </v>
          </cell>
        </row>
        <row r="301">
          <cell r="G301" t="str">
            <v xml:space="preserve">47097-Pacific Regional Environment Programme </v>
          </cell>
        </row>
        <row r="302">
          <cell r="G302" t="str">
            <v xml:space="preserve">47083-Pan-American Health Organisation </v>
          </cell>
        </row>
        <row r="303">
          <cell r="G303" t="str">
            <v xml:space="preserve">47084-Pan-American Institute of Geography and History </v>
          </cell>
        </row>
        <row r="304">
          <cell r="G304" t="str">
            <v xml:space="preserve">47086-Private Infrastructure Development Group </v>
          </cell>
        </row>
        <row r="305">
          <cell r="G305" t="str">
            <v>47118-Regional Organisation for the Strengthening of Supreme Audit Institutions of Francophone Sub-Saharan Countries</v>
          </cell>
        </row>
        <row r="306">
          <cell r="G306" t="str">
            <v>47119-Sahara and Sahel Observatory</v>
          </cell>
        </row>
        <row r="307">
          <cell r="G307" t="str">
            <v xml:space="preserve">47029-Sahel and West Africa Club </v>
          </cell>
        </row>
        <row r="308">
          <cell r="G308" t="str">
            <v xml:space="preserve">47096-Secretariat of the Pacific Community </v>
          </cell>
        </row>
        <row r="309">
          <cell r="G309" t="str">
            <v xml:space="preserve">47120-South Asian Association for Regional Cooperation </v>
          </cell>
        </row>
        <row r="310">
          <cell r="G310" t="str">
            <v xml:space="preserve">47092-South East Asian Fisheries Development Centre </v>
          </cell>
        </row>
        <row r="311">
          <cell r="G311" t="str">
            <v xml:space="preserve">47093-South East Asian Ministers of Education </v>
          </cell>
        </row>
        <row r="312">
          <cell r="G312" t="str">
            <v xml:space="preserve">47095-South Pacific Board for Educational Assessment </v>
          </cell>
        </row>
        <row r="313">
          <cell r="G313" t="str">
            <v xml:space="preserve">47089-Southern African Development Community </v>
          </cell>
        </row>
        <row r="314">
          <cell r="G314" t="str">
            <v>47135-Strategic Climate Fund</v>
          </cell>
        </row>
        <row r="315">
          <cell r="G315" t="str">
            <v>47121-United Cities and Local Governments of Africa</v>
          </cell>
        </row>
        <row r="316">
          <cell r="G316" t="str">
            <v xml:space="preserve">47098-Unrepresented Nations and Peoples’ Organisation </v>
          </cell>
        </row>
        <row r="317">
          <cell r="G317" t="str">
            <v xml:space="preserve">47100-West African Monetary Union </v>
          </cell>
        </row>
        <row r="318">
          <cell r="G318" t="str">
            <v>47139-World Customs Organization Customs Co-operation Fund</v>
          </cell>
        </row>
        <row r="319">
          <cell r="G319" t="str">
            <v>51000-University, college or other teaching institution, research institute or think‑tank</v>
          </cell>
        </row>
        <row r="320">
          <cell r="G320" t="str">
            <v>47101-Africa Rice Centre</v>
          </cell>
        </row>
        <row r="321">
          <cell r="G321" t="str">
            <v>47069-Bioversity International</v>
          </cell>
        </row>
        <row r="322">
          <cell r="G322" t="str">
            <v xml:space="preserve">47018-Centre for International Forestry Research </v>
          </cell>
        </row>
        <row r="323">
          <cell r="G323" t="str">
            <v xml:space="preserve">21004-Council for the Development of Economic and Social Research in Africa </v>
          </cell>
        </row>
        <row r="324">
          <cell r="G324" t="str">
            <v xml:space="preserve">47041-Food and Fertilizer Technology Centre </v>
          </cell>
        </row>
        <row r="325">
          <cell r="G325" t="str">
            <v xml:space="preserve">21009-Forum for Agricultural Research in Africa </v>
          </cell>
        </row>
        <row r="326">
          <cell r="G326" t="str">
            <v xml:space="preserve">47047-International African Institute </v>
          </cell>
        </row>
        <row r="327">
          <cell r="G327" t="str">
            <v xml:space="preserve">47051-International Centre for Agricultural Research in Dry Areas </v>
          </cell>
        </row>
        <row r="328">
          <cell r="G328" t="str">
            <v xml:space="preserve">47055-International Centre for Development Oriented Research in Agriculture </v>
          </cell>
        </row>
        <row r="329">
          <cell r="G329" t="str">
            <v>47053-International Centre for Diarrhoeal Disease Research, Bangladesh</v>
          </cell>
        </row>
        <row r="330">
          <cell r="G330" t="str">
            <v xml:space="preserve">47017-International Centre for Tropical Agriculture </v>
          </cell>
        </row>
        <row r="331">
          <cell r="G331" t="str">
            <v xml:space="preserve">47054-International Centre of Insect Physiology and Ecology </v>
          </cell>
        </row>
        <row r="332">
          <cell r="G332" t="str">
            <v xml:space="preserve">47057-International Crop Research for Semi-Arid Tropics </v>
          </cell>
        </row>
        <row r="333">
          <cell r="G333" t="str">
            <v>51001-International Food Policy Research Institute</v>
          </cell>
        </row>
        <row r="334">
          <cell r="G334" t="str">
            <v xml:space="preserve">21021-International Institute for Environment and Development </v>
          </cell>
        </row>
        <row r="335">
          <cell r="G335" t="str">
            <v>21039-International Institute for Sustainable Development</v>
          </cell>
        </row>
        <row r="336">
          <cell r="G336" t="str">
            <v xml:space="preserve">47062-International Institute of Tropical Agriculture </v>
          </cell>
        </row>
        <row r="337">
          <cell r="G337" t="str">
            <v xml:space="preserve">47063-International Livestock Research Institute </v>
          </cell>
        </row>
        <row r="338">
          <cell r="G338" t="str">
            <v xml:space="preserve">47020-International Maize and Wheat Improvement Centre </v>
          </cell>
        </row>
        <row r="339">
          <cell r="G339" t="str">
            <v xml:space="preserve">47021-International Potato Centre </v>
          </cell>
        </row>
        <row r="340">
          <cell r="G340" t="str">
            <v xml:space="preserve">47070-International Rice Research Institute </v>
          </cell>
        </row>
        <row r="341">
          <cell r="G341" t="str">
            <v xml:space="preserve">47071-International Seed Testing Association </v>
          </cell>
        </row>
        <row r="342">
          <cell r="G342" t="str">
            <v xml:space="preserve">47075-International Water Management Institute </v>
          </cell>
        </row>
        <row r="343">
          <cell r="G343" t="str">
            <v xml:space="preserve">47099-University of the South Pacific </v>
          </cell>
        </row>
        <row r="344">
          <cell r="G344" t="str">
            <v>47056-World AgroForestry Centre</v>
          </cell>
        </row>
        <row r="345">
          <cell r="G345" t="str">
            <v xml:space="preserve">47103-World Maritime University </v>
          </cell>
        </row>
        <row r="346">
          <cell r="G346" t="str">
            <v>47008-World Vegetable Centre</v>
          </cell>
        </row>
        <row r="347">
          <cell r="G347" t="str">
            <v>47104-WorldFish Centre</v>
          </cell>
        </row>
        <row r="348">
          <cell r="G348" t="str">
            <v>60000-Private sector institution</v>
          </cell>
        </row>
        <row r="349">
          <cell r="G349" t="str">
            <v>61000-Private sector in provider country</v>
          </cell>
        </row>
        <row r="350">
          <cell r="G350" t="str">
            <v>61001-Banks (deposit taking corporations)</v>
          </cell>
        </row>
        <row r="351">
          <cell r="G351" t="str">
            <v>61003-Investment funds and other collective investment institutions</v>
          </cell>
        </row>
        <row r="352">
          <cell r="G352" t="str">
            <v>61004-Holding companies, trusts and Special Purpose Vehicles</v>
          </cell>
        </row>
        <row r="353">
          <cell r="G353" t="str">
            <v>61005-Insurance Corporations</v>
          </cell>
        </row>
        <row r="354">
          <cell r="G354" t="str">
            <v>61006-Pension Funds</v>
          </cell>
        </row>
        <row r="355">
          <cell r="G355" t="str">
            <v>61007-Other financial corporations</v>
          </cell>
        </row>
        <row r="356">
          <cell r="G356" t="str">
            <v>61008-Exporters</v>
          </cell>
        </row>
        <row r="357">
          <cell r="G357" t="str">
            <v>61009-Other non-financial corporations</v>
          </cell>
        </row>
        <row r="358">
          <cell r="G358" t="str">
            <v>61010-Retail investors</v>
          </cell>
        </row>
        <row r="359">
          <cell r="G359" t="str">
            <v>62000-Private sector in recipient country</v>
          </cell>
        </row>
        <row r="360">
          <cell r="G360" t="str">
            <v>62001-Banks (deposit taking corporations except Micro Finance Institutions)</v>
          </cell>
        </row>
        <row r="361">
          <cell r="G361" t="str">
            <v>62002-Micro Finance Institutions (deposit and non-deposit)</v>
          </cell>
        </row>
        <row r="362">
          <cell r="G362" t="str">
            <v>62003-Investment funds and other collective investment institutions</v>
          </cell>
        </row>
        <row r="363">
          <cell r="G363" t="str">
            <v>62004-Holding companies, trusts and Special Purpose Vehicles</v>
          </cell>
        </row>
        <row r="364">
          <cell r="G364" t="str">
            <v>62005-Insurance Corporations</v>
          </cell>
        </row>
        <row r="365">
          <cell r="G365" t="str">
            <v>62006-Pension Funds</v>
          </cell>
        </row>
        <row r="366">
          <cell r="G366" t="str">
            <v>62007-Other financial corporations</v>
          </cell>
        </row>
        <row r="367">
          <cell r="G367" t="str">
            <v>62008-Importers/Exporters</v>
          </cell>
        </row>
        <row r="368">
          <cell r="G368" t="str">
            <v>62009-Other non-financial corporations</v>
          </cell>
        </row>
        <row r="369">
          <cell r="G369" t="str">
            <v>62010-Retail investors</v>
          </cell>
        </row>
        <row r="370">
          <cell r="G370" t="str">
            <v>63000-Private sector in third country</v>
          </cell>
        </row>
        <row r="371">
          <cell r="G371" t="str">
            <v>63001-Banks (deposit taking corporations except Micro Finance Institutions)</v>
          </cell>
        </row>
        <row r="372">
          <cell r="G372" t="str">
            <v>63002-Micro Finance Institutions (deposit and non-deposit)</v>
          </cell>
        </row>
        <row r="373">
          <cell r="G373" t="str">
            <v>63003-Investment funds and other collective investment institutions</v>
          </cell>
        </row>
        <row r="374">
          <cell r="G374" t="str">
            <v>63004-Holding companies, trusts and Special Purpose Vehicles</v>
          </cell>
        </row>
        <row r="375">
          <cell r="G375" t="str">
            <v>63005-Insurance Corporations</v>
          </cell>
        </row>
        <row r="376">
          <cell r="G376" t="str">
            <v>63006-Pension Funds</v>
          </cell>
        </row>
        <row r="377">
          <cell r="G377" t="str">
            <v>63007-Other financial corporations</v>
          </cell>
        </row>
        <row r="378">
          <cell r="G378" t="str">
            <v>63008-Exporters</v>
          </cell>
        </row>
        <row r="379">
          <cell r="G379" t="str">
            <v>63009-Other non-financial corporations</v>
          </cell>
        </row>
        <row r="380">
          <cell r="G380" t="str">
            <v>63010-Retail investors</v>
          </cell>
        </row>
        <row r="381">
          <cell r="G381" t="str">
            <v>90000-Other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N ver 2025"/>
      <sheetName val="Seznam kod"/>
      <sheetName val="Opis zaznamovalcev"/>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adults</v>
          </cell>
          <cell r="J7" t="str">
            <v>B04 - Basket funds/pooled funding</v>
          </cell>
        </row>
        <row r="8">
          <cell r="G8" t="str">
            <v>12000 - Recipient Government</v>
          </cell>
          <cell r="H8" t="str">
            <v>Antigua and Barbuda, 377</v>
          </cell>
          <cell r="I8" t="str">
            <v>11231 - Basic life skills for youth</v>
          </cell>
          <cell r="J8" t="str">
            <v>C01 - Project-type interventions</v>
          </cell>
        </row>
        <row r="9">
          <cell r="G9" t="str">
            <v>12001 - Central Government</v>
          </cell>
          <cell r="H9" t="str">
            <v>Argentina, 425</v>
          </cell>
          <cell r="I9" t="str">
            <v>11232 - Primary education equivalent for adults</v>
          </cell>
          <cell r="J9" t="str">
            <v>D01 - Donor country personnel</v>
          </cell>
        </row>
        <row r="10">
          <cell r="G10" t="str">
            <v>12002 - Local Government</v>
          </cell>
          <cell r="H10" t="str">
            <v>Armenia, 610</v>
          </cell>
          <cell r="I10" t="str">
            <v>11240 - Early childhood education</v>
          </cell>
          <cell r="J10" t="str">
            <v>D02 - Other technical assistance</v>
          </cell>
        </row>
        <row r="11">
          <cell r="G11" t="str">
            <v>12003 - Public corporations</v>
          </cell>
          <cell r="H11" t="str">
            <v>Asia, regional, 798</v>
          </cell>
          <cell r="I11" t="str">
            <v>11250 - School feeding</v>
          </cell>
          <cell r="J11" t="str">
            <v>E01 - Scholarships/training in donor country</v>
          </cell>
        </row>
        <row r="12">
          <cell r="G12" t="str">
            <v>12004 - Other public entities in recipient country</v>
          </cell>
          <cell r="H12" t="str">
            <v>Azerbaijan, 611</v>
          </cell>
          <cell r="I12" t="str">
            <v>11260 - Lower secondary education</v>
          </cell>
          <cell r="J12" t="str">
            <v>E02 - Imputed student costs</v>
          </cell>
        </row>
        <row r="13">
          <cell r="G13" t="str">
            <v>13000 - Third Country Government (Delegated co-operation)</v>
          </cell>
          <cell r="H13" t="str">
            <v>Bangladesh, 666</v>
          </cell>
          <cell r="I13" t="str">
            <v>11320 - Upper Secondary Education (modified and includes data from 11322)</v>
          </cell>
          <cell r="J13" t="str">
            <v>F01 - Debt relief</v>
          </cell>
        </row>
        <row r="14">
          <cell r="G14" t="str">
            <v>20000 - Non-Governmental Organisation (NGO) and Civil Society</v>
          </cell>
          <cell r="H14" t="str">
            <v>Belarus, 86</v>
          </cell>
          <cell r="I14" t="str">
            <v>11330 - Vocational training</v>
          </cell>
          <cell r="J14" t="str">
            <v>G01 - Administrative costs not included elsewhere</v>
          </cell>
        </row>
        <row r="15">
          <cell r="G15" t="str">
            <v>21000 - International NGO</v>
          </cell>
          <cell r="H15" t="str">
            <v>Belize, 352</v>
          </cell>
          <cell r="I15" t="str">
            <v>11420 - Higher education</v>
          </cell>
          <cell r="J15" t="str">
            <v>H01 - Development awareness</v>
          </cell>
        </row>
        <row r="16">
          <cell r="G16" t="str">
            <v xml:space="preserve">21001 - Association of Geoscientists for International Development </v>
          </cell>
          <cell r="H16" t="str">
            <v>Benin, 236</v>
          </cell>
          <cell r="I16" t="str">
            <v>11430 - Advanced technical and managerial training</v>
          </cell>
          <cell r="J16" t="str">
            <v>H02 - Refugees/asylum seekers in donor countries</v>
          </cell>
        </row>
        <row r="17">
          <cell r="G17" t="str">
            <v xml:space="preserve">21005 - Consumer Unity and Trust Society International </v>
          </cell>
          <cell r="H17" t="str">
            <v>Bhutan, 630</v>
          </cell>
          <cell r="I17" t="str">
            <v>12110 - Health policy and administrative management</v>
          </cell>
          <cell r="J17" t="str">
            <v>H03 - Asylum-seekers ultimately accepted</v>
          </cell>
        </row>
        <row r="18">
          <cell r="G18" t="str">
            <v xml:space="preserve">21007 - Environmental Liaison Centre International </v>
          </cell>
          <cell r="H18" t="str">
            <v>Bolivia, 428</v>
          </cell>
          <cell r="I18" t="str">
            <v>12110 - Health statistics and data</v>
          </cell>
          <cell r="J18" t="str">
            <v>H04 - Asylum-seekers ultimately rejected</v>
          </cell>
        </row>
        <row r="19">
          <cell r="G19" t="str">
            <v xml:space="preserve">21011 - Global Campaign for Education </v>
          </cell>
          <cell r="H19" t="str">
            <v>Bosnia and Herzegovina, 64</v>
          </cell>
          <cell r="I19" t="str">
            <v>12181 - Medical education/training</v>
          </cell>
          <cell r="J19" t="str">
            <v>H05 - Recognised refugees</v>
          </cell>
        </row>
        <row r="20">
          <cell r="G20" t="str">
            <v xml:space="preserve">21013 - Health Action International </v>
          </cell>
          <cell r="H20" t="str">
            <v>Botswana, 227</v>
          </cell>
          <cell r="I20" t="str">
            <v>12182 - Medical research</v>
          </cell>
        </row>
        <row r="21">
          <cell r="G21" t="str">
            <v xml:space="preserve">21016 - International Committee of the Red Cross </v>
          </cell>
          <cell r="H21" t="str">
            <v>Brazil, 431</v>
          </cell>
          <cell r="I21" t="str">
            <v>12191 - Medical services</v>
          </cell>
        </row>
        <row r="22">
          <cell r="G22" t="str">
            <v xml:space="preserve">21018 - International Federation of Red Cross and Red Crescent Societies </v>
          </cell>
          <cell r="H22" t="str">
            <v>Burkina Faso, 287</v>
          </cell>
          <cell r="I22" t="str">
            <v>12220 - Basic health care</v>
          </cell>
        </row>
        <row r="23">
          <cell r="G23" t="str">
            <v xml:space="preserve">21020 - International HIV/AIDS Alliance </v>
          </cell>
          <cell r="H23" t="str">
            <v>Burundi, 228</v>
          </cell>
          <cell r="I23" t="str">
            <v>12230 - Basic health infrastructure</v>
          </cell>
        </row>
        <row r="24">
          <cell r="G24" t="str">
            <v xml:space="preserve">21022 - International Network for Alternative Financial Institutions </v>
          </cell>
          <cell r="H24" t="str">
            <v>Cabo Verde, 230</v>
          </cell>
          <cell r="I24" t="str">
            <v>12240 - Basic nutrition</v>
          </cell>
        </row>
        <row r="25">
          <cell r="G25" t="str">
            <v xml:space="preserve">21023 - International Planned Parenthood Federation </v>
          </cell>
          <cell r="H25" t="str">
            <v>Cambodia, 728</v>
          </cell>
          <cell r="I25" t="str">
            <v>12250 - Infectious disease control</v>
          </cell>
        </row>
        <row r="26">
          <cell r="G26" t="str">
            <v xml:space="preserve">21024 - Inter Press Service, International Association </v>
          </cell>
          <cell r="H26" t="str">
            <v>Cameroon, 229</v>
          </cell>
          <cell r="I26" t="str">
            <v>12261 - Health education</v>
          </cell>
        </row>
        <row r="27">
          <cell r="G27" t="str">
            <v>21029 - Doctors Without Borders</v>
          </cell>
          <cell r="H27" t="str">
            <v>Central African Republic, 231</v>
          </cell>
          <cell r="I27" t="str">
            <v>12262 - Malaria control</v>
          </cell>
        </row>
        <row r="28">
          <cell r="G28" t="str">
            <v xml:space="preserve">21031 - PANOS Institute </v>
          </cell>
          <cell r="H28" t="str">
            <v>Central Asia, regional, 619</v>
          </cell>
          <cell r="I28" t="str">
            <v>12263 - Tuberculosis control</v>
          </cell>
        </row>
        <row r="29">
          <cell r="G29" t="str">
            <v xml:space="preserve">21032 - Population Services International </v>
          </cell>
          <cell r="H29" t="str">
            <v>Chad, 232</v>
          </cell>
          <cell r="I29" t="str">
            <v>12264 - COVID-19 control</v>
          </cell>
        </row>
        <row r="30">
          <cell r="G30" t="str">
            <v xml:space="preserve">21034 - International Union Against Tuberculosis and Lung Disease </v>
          </cell>
          <cell r="H30" t="str">
            <v>China (People's Republic of), 730</v>
          </cell>
          <cell r="I30" t="str">
            <v>12281 - Health personnel development</v>
          </cell>
        </row>
        <row r="31">
          <cell r="G31" t="str">
            <v xml:space="preserve">21036 - World University Service </v>
          </cell>
          <cell r="H31" t="str">
            <v>Colombia, 437</v>
          </cell>
          <cell r="I31" t="str">
            <v>12310 - NCDs control, general</v>
          </cell>
        </row>
        <row r="32">
          <cell r="G32" t="str">
            <v>21038 - International Alert</v>
          </cell>
          <cell r="H32" t="str">
            <v>Comoros, 233</v>
          </cell>
          <cell r="I32" t="str">
            <v>12320 - Tobacco use control</v>
          </cell>
        </row>
        <row r="33">
          <cell r="G33" t="str">
            <v>21041 - Society for International Development</v>
          </cell>
          <cell r="H33" t="str">
            <v>Congo, 234</v>
          </cell>
          <cell r="I33" t="str">
            <v>12330 - Control of harmful use of alcohol and drugs</v>
          </cell>
        </row>
        <row r="34">
          <cell r="G34" t="str">
            <v>21042 - International Peacebuilding Alliance</v>
          </cell>
          <cell r="H34" t="str">
            <v>Cook Islands, 831</v>
          </cell>
          <cell r="I34" t="str">
            <v>12340 - Promotion of mental health and well-being</v>
          </cell>
        </row>
        <row r="35">
          <cell r="G35" t="str">
            <v>21044 - International Council for the Control of Iodine Deficiency Disorders</v>
          </cell>
          <cell r="H35" t="str">
            <v>Costa Rica, 336</v>
          </cell>
          <cell r="I35" t="str">
            <v>12350 - Other prevention and treatment of NCDs</v>
          </cell>
        </row>
        <row r="36">
          <cell r="G36" t="str">
            <v xml:space="preserve">21045 - African Medical and Research Foundation </v>
          </cell>
          <cell r="H36" t="str">
            <v>Côte d'Ivoire, 247</v>
          </cell>
          <cell r="I36" t="str">
            <v>12382 - Research for prevention and control of NCDs</v>
          </cell>
        </row>
        <row r="37">
          <cell r="G37" t="str">
            <v xml:space="preserve">21046 - Agency for Cooperation and Research in Development </v>
          </cell>
          <cell r="H37" t="str">
            <v>Cuba, 338</v>
          </cell>
          <cell r="I37" t="str">
            <v>13010 - Population policy and administrative management</v>
          </cell>
        </row>
        <row r="38">
          <cell r="G38" t="str">
            <v>21053 - IPAS-Protecting Women’s Health, Advancing Women’s Reproductive Rights</v>
          </cell>
          <cell r="H38" t="str">
            <v>Democratic People's Republic of Korea, 740</v>
          </cell>
          <cell r="I38" t="str">
            <v>13010 - Population statistics and data</v>
          </cell>
        </row>
        <row r="39">
          <cell r="G39" t="str">
            <v>21054 - Life and Peace Institute</v>
          </cell>
          <cell r="H39" t="str">
            <v>Democratic Republic of the Congo, 235</v>
          </cell>
          <cell r="I39" t="str">
            <v>13020 - Reproductive health care</v>
          </cell>
        </row>
        <row r="40">
          <cell r="G40" t="str">
            <v>21057 - International Centre for Transitional Justice</v>
          </cell>
          <cell r="H40" t="str">
            <v>Developing countries, unspecified, 998</v>
          </cell>
          <cell r="I40" t="str">
            <v>13030 - Family planning</v>
          </cell>
        </row>
        <row r="41">
          <cell r="G41" t="str">
            <v>21061 - International Rehabilitation Council for Torture Victims</v>
          </cell>
          <cell r="H41" t="str">
            <v>Djibouti, 274</v>
          </cell>
          <cell r="I41" t="str">
            <v>13040 - STD control including HIV/AIDS</v>
          </cell>
        </row>
        <row r="42">
          <cell r="G42" t="str">
            <v>21062 - The Nature Conservancy</v>
          </cell>
          <cell r="H42" t="str">
            <v>Dominica, 378</v>
          </cell>
          <cell r="I42" t="str">
            <v>13081 - Personnel development for population and reproductive health</v>
          </cell>
        </row>
        <row r="43">
          <cell r="G43" t="str">
            <v>21063 - Conservation International</v>
          </cell>
          <cell r="H43" t="str">
            <v>Dominican Republic, 340</v>
          </cell>
          <cell r="I43" t="str">
            <v>14010 - Water sector policy and administrative management</v>
          </cell>
        </row>
        <row r="44">
          <cell r="G44" t="str">
            <v>21064 - Clinton Health Access Initiative, Inc.</v>
          </cell>
          <cell r="H44" t="str">
            <v>Ecuador, 440</v>
          </cell>
          <cell r="I44" t="str">
            <v>14015 - Water resources conservation (including data collection)</v>
          </cell>
        </row>
        <row r="45">
          <cell r="G45" t="str">
            <v>21501 - OXFAM International</v>
          </cell>
          <cell r="H45" t="str">
            <v>Egypt, 142</v>
          </cell>
          <cell r="I45" t="str">
            <v>14020 - Water supply and sanitation - large systems</v>
          </cell>
        </row>
        <row r="46">
          <cell r="G46" t="str">
            <v>21502 - World Vision</v>
          </cell>
          <cell r="H46" t="str">
            <v>El Salvador, 342</v>
          </cell>
          <cell r="I46" t="str">
            <v>14021 - Water supply - large systems</v>
          </cell>
        </row>
        <row r="47">
          <cell r="G47" t="str">
            <v>21503 - Family Health International 360</v>
          </cell>
          <cell r="H47" t="str">
            <v>Equatorial Guinea, 245</v>
          </cell>
          <cell r="I47" t="str">
            <v>14022 - Sanitation - large systems</v>
          </cell>
        </row>
        <row r="48">
          <cell r="G48" t="str">
            <v>21504 - International Relief and Development</v>
          </cell>
          <cell r="H48" t="str">
            <v>Eritrea, 271</v>
          </cell>
          <cell r="I48" t="str">
            <v>14030 - Basic drinking water supply and basic sanitation</v>
          </cell>
        </row>
        <row r="49">
          <cell r="G49" t="str">
            <v>21505 - Save the Children</v>
          </cell>
          <cell r="H49" t="str">
            <v>Eswatini, 280</v>
          </cell>
          <cell r="I49" t="str">
            <v>14031 - Basic drinking water supply</v>
          </cell>
        </row>
        <row r="50">
          <cell r="G50" t="str">
            <v>21506 - International Rescue Committee</v>
          </cell>
          <cell r="H50" t="str">
            <v>Ethiopia, 238</v>
          </cell>
          <cell r="I50" t="str">
            <v>14032 - Basic sanitation</v>
          </cell>
        </row>
        <row r="51">
          <cell r="G51" t="str">
            <v>21507 - Pact World</v>
          </cell>
          <cell r="H51" t="str">
            <v>Europe, regional, 89</v>
          </cell>
          <cell r="I51" t="str">
            <v>14040 - River basins development</v>
          </cell>
        </row>
        <row r="52">
          <cell r="G52" t="str">
            <v>21508 - Sustainable Energy for All</v>
          </cell>
          <cell r="H52" t="str">
            <v>Far East Asia, regional, 789</v>
          </cell>
          <cell r="I52" t="str">
            <v>14050 - Waste management/disposal</v>
          </cell>
        </row>
        <row r="53">
          <cell r="G53" t="str">
            <v>21509 - AmplifyChange</v>
          </cell>
          <cell r="H53" t="str">
            <v>Fiji, 832</v>
          </cell>
          <cell r="I53" t="str">
            <v>14081 - Education and training in water supply and sanitation</v>
          </cell>
        </row>
        <row r="54">
          <cell r="G54" t="str">
            <v xml:space="preserve">47035 - Environmental Development Action in the Third World </v>
          </cell>
          <cell r="H54" t="str">
            <v>Gabon, 239</v>
          </cell>
          <cell r="I54" t="str">
            <v>15110 - Public sector policy and administrative management</v>
          </cell>
        </row>
        <row r="55">
          <cell r="G55" t="str">
            <v>22000 - Donor country-based NGO</v>
          </cell>
          <cell r="H55" t="str">
            <v>Gambia, 240</v>
          </cell>
          <cell r="I55" t="str">
            <v>15110 - Foreign affairs</v>
          </cell>
        </row>
        <row r="56">
          <cell r="G56" t="str">
            <v xml:space="preserve">21006 - Development Gateway Foundation </v>
          </cell>
          <cell r="H56" t="str">
            <v>Georgia, 612</v>
          </cell>
          <cell r="I56" t="str">
            <v>15110 - Diplomatic missions</v>
          </cell>
        </row>
        <row r="57">
          <cell r="G57" t="str">
            <v xml:space="preserve">21008 - Eurostep </v>
          </cell>
          <cell r="H57" t="str">
            <v>Ghana, 241</v>
          </cell>
          <cell r="I57" t="str">
            <v>15110 - Administration of developing countries' foreign aid</v>
          </cell>
        </row>
        <row r="58">
          <cell r="G58" t="str">
            <v xml:space="preserve">21014 - Human Rights Information and Documentation Systems </v>
          </cell>
          <cell r="H58" t="str">
            <v>Grenada, 381</v>
          </cell>
          <cell r="I58" t="str">
            <v>15110 - General personnel services</v>
          </cell>
        </row>
        <row r="59">
          <cell r="G59" t="str">
            <v xml:space="preserve">21015 - International Catholic Rural Association </v>
          </cell>
          <cell r="H59" t="str">
            <v>Guatemala, 347</v>
          </cell>
          <cell r="I59" t="str">
            <v>15110 - Other general public services</v>
          </cell>
        </row>
        <row r="60">
          <cell r="G60" t="str">
            <v xml:space="preserve">21019 - International Federation of Settlements and Neighbourhood Centres </v>
          </cell>
          <cell r="H60" t="str">
            <v>Guinea, 243</v>
          </cell>
          <cell r="I60" t="str">
            <v>15110 - National monitoring and evaluation</v>
          </cell>
        </row>
        <row r="61">
          <cell r="G61" t="str">
            <v xml:space="preserve">21025 - International Seismological Centre </v>
          </cell>
          <cell r="H61" t="str">
            <v>Guinea-Bissau, 244</v>
          </cell>
          <cell r="I61" t="str">
            <v>15110 - Meteorological services</v>
          </cell>
        </row>
        <row r="62">
          <cell r="G62" t="str">
            <v xml:space="preserve">21026 - International Service for Human Rights </v>
          </cell>
          <cell r="H62" t="str">
            <v>Guyana, 446</v>
          </cell>
          <cell r="I62" t="str">
            <v>15110 - National standards development</v>
          </cell>
        </row>
        <row r="63">
          <cell r="G63" t="str">
            <v>21027 - ITF Enhancing Human Security</v>
          </cell>
          <cell r="H63" t="str">
            <v>Haiti, 349</v>
          </cell>
          <cell r="I63" t="str">
            <v>15110 - Executive office</v>
          </cell>
        </row>
        <row r="64">
          <cell r="G64" t="str">
            <v xml:space="preserve">21033 - Transparency International </v>
          </cell>
          <cell r="H64" t="str">
            <v>Honduras, 351</v>
          </cell>
          <cell r="I64" t="str">
            <v>15110 - Government and civil society statistics and data</v>
          </cell>
        </row>
        <row r="65">
          <cell r="G65" t="str">
            <v xml:space="preserve">21035 - World Organisation Against Torture </v>
          </cell>
          <cell r="H65" t="str">
            <v>India, 645</v>
          </cell>
          <cell r="I65" t="str">
            <v>15111 - Public finance management (PFM)</v>
          </cell>
        </row>
        <row r="66">
          <cell r="G66" t="str">
            <v>21037 - Women's World Banking</v>
          </cell>
          <cell r="H66" t="str">
            <v>Indonesia, 738</v>
          </cell>
          <cell r="I66" t="str">
            <v>15111 - Budget planning</v>
          </cell>
        </row>
        <row r="67">
          <cell r="G67" t="str">
            <v>21040 - International Women's Tribune Centre</v>
          </cell>
          <cell r="H67" t="str">
            <v>Iran, 540</v>
          </cell>
          <cell r="I67" t="str">
            <v>15111 - National audit</v>
          </cell>
        </row>
        <row r="68">
          <cell r="G68" t="str">
            <v>21047 - AgriCord</v>
          </cell>
          <cell r="H68" t="str">
            <v>Iraq, 543</v>
          </cell>
          <cell r="I68" t="str">
            <v>15111 - Debt and aid management</v>
          </cell>
        </row>
        <row r="69">
          <cell r="G69" t="str">
            <v xml:space="preserve">21049 - European Centre for Development Policy Management </v>
          </cell>
          <cell r="H69" t="str">
            <v>Jamaica, 354</v>
          </cell>
          <cell r="I69" t="str">
            <v>15112 - Decentralisation and support to subnational government</v>
          </cell>
        </row>
        <row r="70">
          <cell r="G70" t="str">
            <v>21050 - Geneva Call</v>
          </cell>
          <cell r="H70" t="str">
            <v>Jordan, 549</v>
          </cell>
          <cell r="I70" t="str">
            <v>15112 - Local government finance</v>
          </cell>
        </row>
        <row r="71">
          <cell r="G71" t="str">
            <v>21058 - International Crisis Group</v>
          </cell>
          <cell r="H71" t="str">
            <v>Kazakhstan, 613</v>
          </cell>
          <cell r="I71" t="str">
            <v>15112 - Other central transfers to institutions</v>
          </cell>
        </row>
        <row r="72">
          <cell r="G72" t="str">
            <v>21060 - Association for the Prevention of Torture</v>
          </cell>
          <cell r="H72" t="str">
            <v>Kenya, 248</v>
          </cell>
          <cell r="I72" t="str">
            <v>15112 - Local government administration</v>
          </cell>
        </row>
        <row r="73">
          <cell r="G73" t="str">
            <v>22501 - OXFAM - provider country office</v>
          </cell>
          <cell r="H73" t="str">
            <v>Kiribati, 836</v>
          </cell>
          <cell r="I73" t="str">
            <v>15113 - Anti-corruption organisations and institutions</v>
          </cell>
        </row>
        <row r="74">
          <cell r="G74" t="str">
            <v>22502 - Save the Children - donor country office</v>
          </cell>
          <cell r="H74" t="str">
            <v>Kosovo, 57</v>
          </cell>
          <cell r="I74" t="str">
            <v>15114 - Domestic revenue mobilisation</v>
          </cell>
        </row>
        <row r="75">
          <cell r="G75" t="str">
            <v xml:space="preserve">47042 - Foundation for International Training </v>
          </cell>
          <cell r="H75" t="str">
            <v>Kyrgyzstan, 614</v>
          </cell>
          <cell r="I75" t="str">
            <v>15114 - Tax collection</v>
          </cell>
        </row>
        <row r="76">
          <cell r="G76" t="str">
            <v>23000 - Developing country-based NGO</v>
          </cell>
          <cell r="H76" t="str">
            <v>Lao People's Democratic Republic, 745</v>
          </cell>
          <cell r="I76" t="str">
            <v>15114 - Tax policy and administration support</v>
          </cell>
        </row>
        <row r="77">
          <cell r="G77" t="str">
            <v xml:space="preserve">21003 - Latin American Council for Social Sciences </v>
          </cell>
          <cell r="H77" t="str">
            <v>Lebanon, 555</v>
          </cell>
          <cell r="I77" t="str">
            <v>15114 - Other non-tax revenue mobilisation</v>
          </cell>
        </row>
        <row r="78">
          <cell r="G78" t="str">
            <v xml:space="preserve">21010 - Forum for African Women Educationalists </v>
          </cell>
          <cell r="H78" t="str">
            <v>Lesotho, 249</v>
          </cell>
          <cell r="I78" t="str">
            <v>15125 - Public Procurement</v>
          </cell>
        </row>
        <row r="79">
          <cell r="G79" t="str">
            <v>21028 - International University Exchange Fund - IUEF Stip. in Africa and Latin America</v>
          </cell>
          <cell r="H79" t="str">
            <v>Liberia, 251</v>
          </cell>
          <cell r="I79" t="str">
            <v>15130 - Legal and judicial development</v>
          </cell>
        </row>
        <row r="80">
          <cell r="G80" t="str">
            <v>21030 - Pan African Institute for Development</v>
          </cell>
          <cell r="H80" t="str">
            <v>Libya, 133</v>
          </cell>
          <cell r="I80" t="str">
            <v>15130 - Justice, law and order policy, planning and administration</v>
          </cell>
        </row>
        <row r="81">
          <cell r="G81" t="str">
            <v>21048 - Association of African Universities</v>
          </cell>
          <cell r="H81" t="str">
            <v>Madagascar, 252</v>
          </cell>
          <cell r="I81" t="str">
            <v>15130 - Police</v>
          </cell>
        </row>
        <row r="82">
          <cell r="G82" t="str">
            <v>21051 - Institut Supérieur Panafricaine d’Economie Coopérative</v>
          </cell>
          <cell r="H82" t="str">
            <v>Malawi, 253</v>
          </cell>
          <cell r="I82" t="str">
            <v>15130 - Fire and rescue services</v>
          </cell>
        </row>
        <row r="83">
          <cell r="G83" t="str">
            <v>21055 - Regional AIDS Training Network</v>
          </cell>
          <cell r="H83" t="str">
            <v>Malaysia, 751</v>
          </cell>
          <cell r="I83" t="str">
            <v>15130 - Judicial affairs</v>
          </cell>
        </row>
        <row r="84">
          <cell r="G84" t="str">
            <v>21059 - Africa Solidarity Fund</v>
          </cell>
          <cell r="H84" t="str">
            <v>Maldives, 655</v>
          </cell>
          <cell r="I84" t="str">
            <v>15130 - Ombudsman</v>
          </cell>
        </row>
        <row r="85">
          <cell r="G85" t="str">
            <v>23501 - National Red Cross and Red Crescent Societies</v>
          </cell>
          <cell r="H85" t="str">
            <v>Mali, 255</v>
          </cell>
          <cell r="I85" t="str">
            <v>15130 - Immigration</v>
          </cell>
        </row>
        <row r="86">
          <cell r="G86" t="str">
            <v>30000 - Public-Private Partnerships (PPP) and Networks</v>
          </cell>
          <cell r="H86" t="str">
            <v>Marshall Islands, 859</v>
          </cell>
          <cell r="I86" t="str">
            <v>15130 - Prisons</v>
          </cell>
        </row>
        <row r="87">
          <cell r="G87" t="str">
            <v>31000 - Public-Private Partnerships (PPP)</v>
          </cell>
          <cell r="H87" t="str">
            <v>Mauritania, 256</v>
          </cell>
          <cell r="I87" t="str">
            <v>1513010 - Fight against transnational organised crime</v>
          </cell>
        </row>
        <row r="88">
          <cell r="G88" t="str">
            <v>21056 - Renewable Energy and Energy Efficiency Partnership</v>
          </cell>
          <cell r="H88" t="str">
            <v>Mauritius, 257</v>
          </cell>
          <cell r="I88" t="str">
            <v>1513020 - Countering violent extremism</v>
          </cell>
        </row>
        <row r="89">
          <cell r="G89" t="str">
            <v xml:space="preserve">30001 - Global Alliance for Improved Nutrition </v>
          </cell>
          <cell r="H89" t="str">
            <v>Mexico, 358</v>
          </cell>
          <cell r="I89" t="str">
            <v>1513030 - Cyber security</v>
          </cell>
        </row>
        <row r="90">
          <cell r="G90" t="str">
            <v xml:space="preserve">30003 - Global e-Schools and Communities Initiative </v>
          </cell>
          <cell r="H90" t="str">
            <v>Micronesia, 860</v>
          </cell>
          <cell r="I90" t="str">
            <v>15142 - Macroeconomic policy</v>
          </cell>
        </row>
        <row r="91">
          <cell r="G91" t="str">
            <v xml:space="preserve">30004 - Global Water Partnership </v>
          </cell>
          <cell r="H91" t="str">
            <v>Middle East, regional, 589</v>
          </cell>
          <cell r="I91" t="str">
            <v>15150 - Democratic participation and civil society</v>
          </cell>
        </row>
        <row r="92">
          <cell r="G92" t="str">
            <v xml:space="preserve">30005 - International AIDS Vaccine Initiative </v>
          </cell>
          <cell r="H92" t="str">
            <v>Moldova, 93</v>
          </cell>
          <cell r="I92" t="str">
            <v>15151 - Elections</v>
          </cell>
        </row>
        <row r="93">
          <cell r="G93" t="str">
            <v xml:space="preserve">30006 - International Partnership on Microbicides </v>
          </cell>
          <cell r="H93" t="str">
            <v>Mongolia, 753</v>
          </cell>
          <cell r="I93" t="str">
            <v>15152 - Legislatures and political parties</v>
          </cell>
        </row>
        <row r="94">
          <cell r="G94" t="str">
            <v>30007 - Global Alliance for ICT and Development</v>
          </cell>
          <cell r="H94" t="str">
            <v>Montenegro, 65</v>
          </cell>
          <cell r="I94" t="str">
            <v>15153 - Media and free flow of information</v>
          </cell>
        </row>
        <row r="95">
          <cell r="G95" t="str">
            <v>30008 - Cities Alliance</v>
          </cell>
          <cell r="H95" t="str">
            <v>Montserrat, 385</v>
          </cell>
          <cell r="I95" t="str">
            <v>15160 - Human rights</v>
          </cell>
        </row>
        <row r="96">
          <cell r="G96" t="str">
            <v>30009 - Small Arms Survey</v>
          </cell>
          <cell r="H96" t="str">
            <v>Morocco, 136</v>
          </cell>
          <cell r="I96" t="str">
            <v>1516010 - Transitional justice</v>
          </cell>
        </row>
        <row r="97">
          <cell r="G97" t="str">
            <v>30011 - International Union for the Conservation of Nature</v>
          </cell>
          <cell r="H97" t="str">
            <v>Mozambique, 259</v>
          </cell>
          <cell r="I97" t="str">
            <v>1516020 - International criminal justice</v>
          </cell>
        </row>
        <row r="98">
          <cell r="G98" t="str">
            <v>30012 - Global Climate Partnership Fund</v>
          </cell>
          <cell r="H98" t="str">
            <v>Myanmar, 635</v>
          </cell>
          <cell r="I98" t="str">
            <v>15170 - Women's rights organisations and movements, and government institutions</v>
          </cell>
        </row>
        <row r="99">
          <cell r="G99" t="str">
            <v>30013 - Microfinance Enhancement Facility</v>
          </cell>
          <cell r="H99" t="str">
            <v>Namibia, 275</v>
          </cell>
          <cell r="I99" t="str">
            <v>15180 - Ending violence against women and girls</v>
          </cell>
        </row>
        <row r="100">
          <cell r="G100" t="str">
            <v>30014 - Regional Micro, Small and Medium Enterprise Investment Fund for Sub-Saharan Africa</v>
          </cell>
          <cell r="H100" t="str">
            <v>Nauru, 845</v>
          </cell>
          <cell r="I100" t="str">
            <v>15190 - Facilitation of orderly, safe, regular and responsible migration and mobility</v>
          </cell>
        </row>
        <row r="101">
          <cell r="G101" t="str">
            <v>30015 - Global Energy Efficiency and Renewable Energy Fund</v>
          </cell>
          <cell r="H101" t="str">
            <v>Nepal, 660</v>
          </cell>
          <cell r="I101" t="str">
            <v>1520010 - Disarmament of Weapons of Mass Destruction (WMD)</v>
          </cell>
        </row>
        <row r="102">
          <cell r="G102" t="str">
            <v>30016 - European Fund for Southeast Europe</v>
          </cell>
          <cell r="H102" t="str">
            <v>Nicaragua, 364</v>
          </cell>
          <cell r="I102" t="str">
            <v>1520020 - Prevention of Violent Extremism</v>
          </cell>
        </row>
        <row r="103">
          <cell r="G103" t="str">
            <v>30017 - SANAD Fund for Micro, Small and Medium Enterprises</v>
          </cell>
          <cell r="H103" t="str">
            <v>Niger, 260</v>
          </cell>
          <cell r="I103" t="str">
            <v>15210 - Security system management and reform</v>
          </cell>
        </row>
        <row r="104">
          <cell r="G104" t="str">
            <v>30018 - Africa Finance Corporation</v>
          </cell>
          <cell r="H104" t="str">
            <v>Nigeria, 261</v>
          </cell>
          <cell r="I104" t="str">
            <v>15220 - Civilian peace-building, conflict prevention and resolution</v>
          </cell>
        </row>
        <row r="105">
          <cell r="G105" t="str">
            <v>30019 - Currency Exchange Fund N.V.</v>
          </cell>
          <cell r="H105" t="str">
            <v>Niue, 856</v>
          </cell>
          <cell r="I105" t="str">
            <v>15230 - Participation in international peacekeeping operations</v>
          </cell>
        </row>
        <row r="106">
          <cell r="G106" t="str">
            <v>30020 - Global Energy Efficiency and Renewable Energy Fund II</v>
          </cell>
          <cell r="H106" t="str">
            <v>North &amp; Central America, regional, 389</v>
          </cell>
          <cell r="I106" t="str">
            <v>15230 - Participation in international peacekeeping operations</v>
          </cell>
        </row>
        <row r="107">
          <cell r="G107" t="str">
            <v>31006 - Coalition for Epidemic Preparedness Innovations</v>
          </cell>
          <cell r="H107" t="str">
            <v>North Macedonia, 66</v>
          </cell>
          <cell r="I107" t="str">
            <v>15240 - Reintegration and SALW control</v>
          </cell>
        </row>
        <row r="108">
          <cell r="G108" t="str">
            <v xml:space="preserve">47043 - Global Crop Diversity Trust </v>
          </cell>
          <cell r="H108" t="str">
            <v>North of Sahara, regional, 189</v>
          </cell>
          <cell r="I108" t="str">
            <v>15240 - Reintegration and SALW control</v>
          </cell>
        </row>
        <row r="109">
          <cell r="G109" t="str">
            <v>32000 - Networks</v>
          </cell>
          <cell r="H109" t="str">
            <v>Oceania, regional, 889</v>
          </cell>
          <cell r="I109" t="str">
            <v>15250 - Removal of land mines and explosive remnants of war</v>
          </cell>
        </row>
        <row r="110">
          <cell r="G110" t="str">
            <v xml:space="preserve">21017 - International Centre for Trade and Sustainable Development </v>
          </cell>
          <cell r="H110" t="str">
            <v>Pakistan, 665</v>
          </cell>
          <cell r="I110" t="str">
            <v>15250 - Removal of land mines and explosive remnants of war</v>
          </cell>
        </row>
        <row r="111">
          <cell r="G111" t="str">
            <v>21043 - European Parliamentarians for Africa</v>
          </cell>
          <cell r="H111" t="str">
            <v>Palau, 861</v>
          </cell>
          <cell r="I111" t="str">
            <v>15261 - Child soldiers (prevention and demobilisation)</v>
          </cell>
        </row>
        <row r="112">
          <cell r="G112" t="str">
            <v>31001 - Global Development Network</v>
          </cell>
          <cell r="H112" t="str">
            <v>Panama, 366</v>
          </cell>
          <cell r="I112" t="str">
            <v>16010 - Social Protection</v>
          </cell>
        </row>
        <row r="113">
          <cell r="G113" t="str">
            <v>31002 - Global Knowledge Partnership</v>
          </cell>
          <cell r="H113" t="str">
            <v>Papua New Guinea, 862</v>
          </cell>
          <cell r="I113" t="str">
            <v>16010 - Social protection and welfare services policy, planning and administration</v>
          </cell>
        </row>
        <row r="114">
          <cell r="G114" t="str">
            <v>31003 - International Land Coalition</v>
          </cell>
          <cell r="H114" t="str">
            <v>Paraguay, 451</v>
          </cell>
          <cell r="I114" t="str">
            <v>16010 - Social security (excl pensions)</v>
          </cell>
        </row>
        <row r="115">
          <cell r="G115" t="str">
            <v>31004 - Extractive Industries Transparency Initiative International Secretariat</v>
          </cell>
          <cell r="H115" t="str">
            <v>Peru, 454</v>
          </cell>
          <cell r="I115" t="str">
            <v>16010 - General pensions</v>
          </cell>
        </row>
        <row r="116">
          <cell r="G116" t="str">
            <v>31005 - Parliamentary Network on the World Bank</v>
          </cell>
          <cell r="H116" t="str">
            <v>Philippines, 755</v>
          </cell>
          <cell r="I116" t="str">
            <v>16010 - Civil service pensions</v>
          </cell>
        </row>
        <row r="117">
          <cell r="G117" t="str">
            <v>31007 - Drugs for Neglected Diseases initative</v>
          </cell>
          <cell r="H117" t="str">
            <v>Rwanda, 266</v>
          </cell>
          <cell r="I117" t="str">
            <v>16010 - Social services (incl youth development and women+ children)</v>
          </cell>
        </row>
        <row r="118">
          <cell r="G118" t="str">
            <v>31008 - Foundation for Innovative New Diagnostics</v>
          </cell>
          <cell r="H118" t="str">
            <v>Saint Helena, 276</v>
          </cell>
          <cell r="I118" t="str">
            <v>16020 - Employment creation</v>
          </cell>
        </row>
        <row r="119">
          <cell r="G119" t="str">
            <v xml:space="preserve">47010 - Commonwealth Agency for Public Administration and Management </v>
          </cell>
          <cell r="H119" t="str">
            <v>Saint Lucia, 383</v>
          </cell>
          <cell r="I119" t="str">
            <v>16030 - Housing policy and administrative management</v>
          </cell>
        </row>
        <row r="120">
          <cell r="G120" t="str">
            <v xml:space="preserve">47028 - Commonwealth Partnership for Technical Management </v>
          </cell>
          <cell r="H120" t="str">
            <v>Saint Vincent and the Grenadines, 384</v>
          </cell>
          <cell r="I120" t="str">
            <v>16040 - Low-cost housing</v>
          </cell>
        </row>
        <row r="121">
          <cell r="G121" t="str">
            <v>40000 - Multilateral Organisations</v>
          </cell>
          <cell r="H121" t="str">
            <v>Samoa, 880</v>
          </cell>
          <cell r="I121" t="str">
            <v>16050 - Multisector aid for basic social services</v>
          </cell>
        </row>
        <row r="122">
          <cell r="G122" t="str">
            <v>41000 - United Nations (UN) agency, fund or commission</v>
          </cell>
          <cell r="H122" t="str">
            <v>Sao Tome and Principe, 268</v>
          </cell>
          <cell r="I122" t="str">
            <v>16061 - Culture and cultural diversity</v>
          </cell>
        </row>
        <row r="123">
          <cell r="G123" t="str">
            <v>41100 - UN entities (core contributions reportable in full)</v>
          </cell>
          <cell r="H123" t="str">
            <v>Senegal, 269</v>
          </cell>
          <cell r="I123" t="str">
            <v>16061 - Recreation and sport</v>
          </cell>
        </row>
        <row r="124">
          <cell r="G124" t="str">
            <v>30010 - International drug purchase facility</v>
          </cell>
          <cell r="H124" t="str">
            <v>Serbia, 63</v>
          </cell>
          <cell r="I124" t="str">
            <v>16061 - Culture</v>
          </cell>
        </row>
        <row r="125">
          <cell r="G125" t="str">
            <v xml:space="preserve">41101 - Convention to Combat Desertification </v>
          </cell>
          <cell r="H125" t="str">
            <v>Sierra Leone, 272</v>
          </cell>
          <cell r="I125" t="str">
            <v>16062 - Statistical capacity building</v>
          </cell>
        </row>
        <row r="126">
          <cell r="G126" t="str">
            <v xml:space="preserve">41103 - Economic Commission for Africa </v>
          </cell>
          <cell r="H126" t="str">
            <v>Solomon Islands, 866</v>
          </cell>
          <cell r="I126" t="str">
            <v>16063 - Narcotics control</v>
          </cell>
        </row>
        <row r="127">
          <cell r="G127" t="str">
            <v>41107 - International Atomic Energy Agency (Contributions to Technical Cooperation Fund Only)</v>
          </cell>
          <cell r="H127" t="str">
            <v>Somalia, 273</v>
          </cell>
          <cell r="I127" t="str">
            <v>16064 - Social mitigation of HIV/AIDS</v>
          </cell>
        </row>
        <row r="128">
          <cell r="G128" t="str">
            <v xml:space="preserve">41108 - International Fund for Agricultural Development </v>
          </cell>
          <cell r="H128" t="str">
            <v>South &amp; Central Asia, regional, 689</v>
          </cell>
          <cell r="I128" t="str">
            <v>16070 - Labour rights</v>
          </cell>
        </row>
        <row r="129">
          <cell r="G129" t="str">
            <v xml:space="preserve">41110 - Joint United Nations Programme on HIV/AIDS </v>
          </cell>
          <cell r="H129" t="str">
            <v>South Africa, 218</v>
          </cell>
          <cell r="I129" t="str">
            <v>16080 - Social dialogue</v>
          </cell>
        </row>
        <row r="130">
          <cell r="G130" t="str">
            <v xml:space="preserve">41111 - United Nations Capital Development Fund </v>
          </cell>
          <cell r="H130" t="str">
            <v>South America, regional, 489</v>
          </cell>
          <cell r="I130" t="str">
            <v>21010 - Transport policy and administrative management</v>
          </cell>
        </row>
        <row r="131">
          <cell r="G131" t="str">
            <v xml:space="preserve">41112 - United Nations Conference on Trade and Development </v>
          </cell>
          <cell r="H131" t="str">
            <v>South Asia, regional, 679</v>
          </cell>
          <cell r="I131" t="str">
            <v>21010 - Transport policy, planning and administration</v>
          </cell>
        </row>
        <row r="132">
          <cell r="G132" t="str">
            <v xml:space="preserve">41114 - United Nations Development Programme </v>
          </cell>
          <cell r="H132" t="str">
            <v>South of Sahara, regional, 289</v>
          </cell>
          <cell r="I132" t="str">
            <v>21010 - Public transport services</v>
          </cell>
        </row>
        <row r="133">
          <cell r="G133" t="str">
            <v xml:space="preserve">41116 - United Nations Environment Programme </v>
          </cell>
          <cell r="H133" t="str">
            <v>South Sudan, 279</v>
          </cell>
          <cell r="I133" t="str">
            <v>21010 - Transport regulation</v>
          </cell>
        </row>
        <row r="134">
          <cell r="G134" t="str">
            <v xml:space="preserve">41119 - United Nations Population Fund </v>
          </cell>
          <cell r="H134" t="str">
            <v>Sri Lanka, 640</v>
          </cell>
          <cell r="I134" t="str">
            <v>21020 - Road transport</v>
          </cell>
        </row>
        <row r="135">
          <cell r="G135" t="str">
            <v xml:space="preserve">41120 - United Nations Human Settlement Programme </v>
          </cell>
          <cell r="H135" t="str">
            <v>States Ex-Yugoslavia unspecified, 88</v>
          </cell>
          <cell r="I135" t="str">
            <v>21020 - Feeder road construction</v>
          </cell>
        </row>
        <row r="136">
          <cell r="G136" t="str">
            <v>41121 - United Nations Office of the High Commissioner for Refugees</v>
          </cell>
          <cell r="H136" t="str">
            <v>Sudan, 278</v>
          </cell>
          <cell r="I136" t="str">
            <v>21020 - Feeder road maintenance</v>
          </cell>
        </row>
        <row r="137">
          <cell r="G137" t="str">
            <v xml:space="preserve">41122 - United Nations Children’s Fund </v>
          </cell>
          <cell r="H137" t="str">
            <v>Suriname, 457</v>
          </cell>
          <cell r="I137" t="str">
            <v>21020 - National road construction</v>
          </cell>
        </row>
        <row r="138">
          <cell r="G138" t="str">
            <v xml:space="preserve">41123 - United Nations Industrial Development Organisation </v>
          </cell>
          <cell r="H138" t="str">
            <v>Syrian Arab Republic, 573</v>
          </cell>
          <cell r="I138" t="str">
            <v>21020 - National road maintenance</v>
          </cell>
        </row>
        <row r="139">
          <cell r="G139" t="str">
            <v xml:space="preserve">41125 - United Nations Institute for Training and Research </v>
          </cell>
          <cell r="H139" t="str">
            <v>Tajikistan, 615</v>
          </cell>
          <cell r="I139" t="str">
            <v>21030 - Rail transport</v>
          </cell>
        </row>
        <row r="140">
          <cell r="G140" t="str">
            <v xml:space="preserve">41127 - United Nations Office of Co-ordination of Humanitarian Affairs </v>
          </cell>
          <cell r="H140" t="str">
            <v>Tanzania, 282</v>
          </cell>
          <cell r="I140" t="str">
            <v>21040 - Water transport</v>
          </cell>
        </row>
        <row r="141">
          <cell r="G141" t="str">
            <v xml:space="preserve">41129 - United Nations Research Institute for Social Development </v>
          </cell>
          <cell r="H141" t="str">
            <v>Thailand, 764</v>
          </cell>
          <cell r="I141" t="str">
            <v>21050 - Air transport</v>
          </cell>
        </row>
        <row r="142">
          <cell r="G142" t="str">
            <v>41130 - United Nations Relief and Works Agency for Palestine Refugees in the Near East</v>
          </cell>
          <cell r="H142" t="str">
            <v>Timor-Leste, 765</v>
          </cell>
          <cell r="I142" t="str">
            <v>21061 - Storage</v>
          </cell>
        </row>
        <row r="143">
          <cell r="G143" t="str">
            <v xml:space="preserve">41131 - United Nations System Staff College </v>
          </cell>
          <cell r="H143" t="str">
            <v>Togo, 283</v>
          </cell>
          <cell r="I143" t="str">
            <v>21081 - Education and training in transport and storage</v>
          </cell>
        </row>
        <row r="144">
          <cell r="G144" t="str">
            <v xml:space="preserve">41134 - United Nations University (including Endowment Fund) </v>
          </cell>
          <cell r="H144" t="str">
            <v>Tokelau, 868</v>
          </cell>
          <cell r="I144" t="str">
            <v>22010 - Communications policy and administrative management</v>
          </cell>
        </row>
        <row r="145">
          <cell r="G145" t="str">
            <v xml:space="preserve">41135 - United Nations Volunteers </v>
          </cell>
          <cell r="H145" t="str">
            <v>Tonga, 870</v>
          </cell>
          <cell r="I145" t="str">
            <v>22010 - Communications policy, planning and administration</v>
          </cell>
        </row>
        <row r="146">
          <cell r="G146" t="str">
            <v xml:space="preserve">41140 - World Food Programme </v>
          </cell>
          <cell r="H146" t="str">
            <v>Tunisia, 139</v>
          </cell>
          <cell r="I146" t="str">
            <v>22010 - Postal services</v>
          </cell>
        </row>
        <row r="147">
          <cell r="G147" t="str">
            <v>41143 - World Health Organisation - core voluntary contributions account</v>
          </cell>
          <cell r="H147" t="str">
            <v>Turkey, 55</v>
          </cell>
          <cell r="I147" t="str">
            <v>22010 - Information services</v>
          </cell>
        </row>
        <row r="148">
          <cell r="G148" t="str">
            <v>41144 - International Labour Organisation - Regular Budget Supplementary Account</v>
          </cell>
          <cell r="H148" t="str">
            <v>Turkmenistan, 616</v>
          </cell>
          <cell r="I148" t="str">
            <v>22020 - Telecommunications</v>
          </cell>
        </row>
        <row r="149">
          <cell r="G149" t="str">
            <v>41145 - International Maritime Organization - Technical Co-operation Fund</v>
          </cell>
          <cell r="H149" t="str">
            <v>Tuvalu, 872</v>
          </cell>
          <cell r="I149" t="str">
            <v>22030 - Radio, television, print and online media</v>
          </cell>
        </row>
        <row r="150">
          <cell r="G150" t="str">
            <v>41146 - United Nations Entity for Gender Equality and the Empowerment of Women</v>
          </cell>
          <cell r="H150" t="str">
            <v>Uganda, 285</v>
          </cell>
          <cell r="I150" t="str">
            <v>22040 - Information and communication technology (ICT)</v>
          </cell>
        </row>
        <row r="151">
          <cell r="G151" t="str">
            <v>41149 - United Nations Development Coordination Office</v>
          </cell>
          <cell r="H151" t="str">
            <v>Ukraine, 85</v>
          </cell>
          <cell r="I151" t="str">
            <v>22081 - Education and training in ICT, telecommunications and media</v>
          </cell>
        </row>
        <row r="152">
          <cell r="G152" t="str">
            <v>41320 - Technology Bank for Least Developed Countries</v>
          </cell>
          <cell r="H152" t="str">
            <v>Uzbekistan, 617</v>
          </cell>
          <cell r="I152" t="str">
            <v>23110 - Energy policy and administrative management</v>
          </cell>
        </row>
        <row r="153">
          <cell r="G153" t="str">
            <v xml:space="preserve">45001 - World Trade Organisation - International Trade Centre </v>
          </cell>
          <cell r="H153" t="str">
            <v>Vanuatu, 854</v>
          </cell>
          <cell r="I153" t="str">
            <v>23110 - Energy sector policy, planning and administration</v>
          </cell>
        </row>
        <row r="154">
          <cell r="G154" t="str">
            <v>45002 - World Trade Organisation - Advisory Centre on WTO Law</v>
          </cell>
          <cell r="H154" t="str">
            <v>Venezuela, 463</v>
          </cell>
          <cell r="I154" t="str">
            <v>23110 - Energy regulation</v>
          </cell>
        </row>
        <row r="155">
          <cell r="G155" t="str">
            <v xml:space="preserve">45003 - World Trade Organisation - Doha Development Agenda Global Trust Fund </v>
          </cell>
          <cell r="H155" t="str">
            <v>Viet Nam, 769</v>
          </cell>
          <cell r="I155" t="str">
            <v>23181 - Energy education/training</v>
          </cell>
        </row>
        <row r="156">
          <cell r="G156" t="str">
            <v xml:space="preserve">47066 - International Organisation for Migration </v>
          </cell>
          <cell r="H156" t="str">
            <v>Wallis and Futuna, 876</v>
          </cell>
          <cell r="I156" t="str">
            <v>23182 - Energy research</v>
          </cell>
        </row>
        <row r="157">
          <cell r="G157" t="str">
            <v xml:space="preserve">47083 - Pan-American Health Organisation </v>
          </cell>
          <cell r="H157" t="str">
            <v>West Bank and Gaza Strip, 550</v>
          </cell>
          <cell r="I157" t="str">
            <v>23183 - Energy conservation and demand-side efficiency</v>
          </cell>
        </row>
        <row r="158">
          <cell r="G158" t="str">
            <v>41200 - UN entities (core contributions reportable in TOSSD only)</v>
          </cell>
          <cell r="H158" t="str">
            <v>West Indies, regional, 380</v>
          </cell>
          <cell r="I158" t="str">
            <v>23210 - Energy generation, renewable sources - multiple technologies</v>
          </cell>
        </row>
        <row r="159">
          <cell r="G159" t="str">
            <v>41201 - Comprehensive Nuclear Test Ban Treaty Organization</v>
          </cell>
          <cell r="H159" t="str">
            <v>Yemen, 580</v>
          </cell>
          <cell r="I159" t="str">
            <v>23220 - Hydro-electric power plants</v>
          </cell>
        </row>
        <row r="160">
          <cell r="G160" t="str">
            <v>41202 - International Civil Aviation Organization</v>
          </cell>
          <cell r="H160" t="str">
            <v>Zambia, 288</v>
          </cell>
          <cell r="I160" t="str">
            <v>23230 - Solar energy for centralised grids</v>
          </cell>
        </row>
        <row r="161">
          <cell r="G161" t="str">
            <v>41203 - International Criminal Court</v>
          </cell>
          <cell r="H161" t="str">
            <v>Zimbabwe, 265</v>
          </cell>
          <cell r="I161" t="str">
            <v>23231 - Solar energy for isolated grids and standalone systems</v>
          </cell>
        </row>
        <row r="162">
          <cell r="G162" t="str">
            <v>41204 - International Residual Mechanism for Criminal Tribunals</v>
          </cell>
          <cell r="I162" t="str">
            <v>23232 - Solar energy - thermal applications</v>
          </cell>
        </row>
        <row r="163">
          <cell r="G163" t="str">
            <v>41205 - International Seabed Authority</v>
          </cell>
          <cell r="I163" t="str">
            <v>23240 - Wind energy</v>
          </cell>
        </row>
        <row r="164">
          <cell r="G164" t="str">
            <v>41206 - International Tribunal for the Law of the Sea</v>
          </cell>
          <cell r="I164" t="str">
            <v>23250 - Marine energy</v>
          </cell>
        </row>
        <row r="165">
          <cell r="G165" t="str">
            <v>41207 - Organization for the Prohibition of Chemical Weapons</v>
          </cell>
          <cell r="I165" t="str">
            <v>23260 - Geothermal energy</v>
          </cell>
        </row>
        <row r="166">
          <cell r="G166" t="str">
            <v>41208 - Department of Economic and Social Affairs</v>
          </cell>
          <cell r="I166" t="str">
            <v>23270 - Biofuel-fired power plants</v>
          </cell>
        </row>
        <row r="167">
          <cell r="G167" t="str">
            <v>41209 - Department of General Assembly and Conference Management</v>
          </cell>
          <cell r="I167" t="str">
            <v>23310 - Energy generation, non-renewable sources, unspecified</v>
          </cell>
        </row>
        <row r="168">
          <cell r="G168" t="str">
            <v>41210 - Department of Global Communications</v>
          </cell>
          <cell r="I168" t="str">
            <v>23320 - Coal-fired electric power plants</v>
          </cell>
        </row>
        <row r="169">
          <cell r="G169" t="str">
            <v>41211 - Department of Management Strategy, Policy and Compliance, including UNOG, UNOV and UNON</v>
          </cell>
          <cell r="I169" t="str">
            <v>23330 - Oil-fired electric power plants</v>
          </cell>
        </row>
        <row r="170">
          <cell r="G170" t="str">
            <v>41212 - Department of Operational Support</v>
          </cell>
          <cell r="I170" t="str">
            <v>23340 - Natural gas-fired electric power plants</v>
          </cell>
        </row>
        <row r="171">
          <cell r="G171" t="str">
            <v>41213 - Department of Safety and Security</v>
          </cell>
          <cell r="I171" t="str">
            <v>23350 - Fossil fuel electric power plants with carbon capture and storage (CCS)</v>
          </cell>
        </row>
        <row r="172">
          <cell r="G172" t="str">
            <v>41214 - Office of Counter-Terrorism</v>
          </cell>
          <cell r="I172" t="str">
            <v>23360 - Non-renewable waste-fired electric power plants</v>
          </cell>
        </row>
        <row r="173">
          <cell r="G173" t="str">
            <v>41215 - United Nations Interregional Crime and Justice Research Institute</v>
          </cell>
          <cell r="I173" t="str">
            <v>23410 - Hybrid energy electric power plants</v>
          </cell>
        </row>
        <row r="174">
          <cell r="G174" t="str">
            <v>41216 - International Maritime Organization</v>
          </cell>
          <cell r="I174" t="str">
            <v>23510 - Nuclear energy electric power plants and nuclear safety</v>
          </cell>
        </row>
        <row r="175">
          <cell r="G175" t="str">
            <v>41217 - World Trade Organisation</v>
          </cell>
          <cell r="I175" t="str">
            <v>23610 - Heat plants</v>
          </cell>
        </row>
        <row r="176">
          <cell r="G176" t="str">
            <v>41300 - Other UN (Core Contributions Reportable in Part)</v>
          </cell>
          <cell r="I176" t="str">
            <v>23620 - District heating and cooling</v>
          </cell>
        </row>
        <row r="177">
          <cell r="G177" t="str">
            <v>41104 - Economic Commission for Latin America and the Caribbean</v>
          </cell>
          <cell r="I177" t="str">
            <v>23630 - Electric power transmission and distribution (centralised grids)</v>
          </cell>
        </row>
        <row r="178">
          <cell r="G178" t="str">
            <v>41105 - Economic and Social Commission for Western Asia</v>
          </cell>
          <cell r="I178" t="str">
            <v>23631 - Electric power transmission and distribution (isolated mini-grids)</v>
          </cell>
        </row>
        <row r="179">
          <cell r="G179" t="str">
            <v xml:space="preserve">41106 - Economic and Social Commission for Asia and the Pacific </v>
          </cell>
          <cell r="I179" t="str">
            <v>23640 - Retail gas distribution</v>
          </cell>
        </row>
        <row r="180">
          <cell r="G180" t="str">
            <v xml:space="preserve">41128 - United Nations Office on Drugs and Crime </v>
          </cell>
          <cell r="I180" t="str">
            <v>23641 - Retail distribution of liquid or solid fossil fuels</v>
          </cell>
        </row>
        <row r="181">
          <cell r="G181" t="str">
            <v>41150 - United Nations Institute for Disarmament Research</v>
          </cell>
          <cell r="I181" t="str">
            <v>23642 - Electric mobility infrastructures</v>
          </cell>
        </row>
        <row r="182">
          <cell r="G182" t="str">
            <v>41151 - International Agency for Research on Cancer</v>
          </cell>
          <cell r="I182" t="str">
            <v>24010 - Financial policy and administrative management</v>
          </cell>
        </row>
        <row r="183">
          <cell r="G183" t="str">
            <v>41301 - Food and Agricultural Organisation</v>
          </cell>
          <cell r="I183" t="str">
            <v>24020 - Monetary institutions</v>
          </cell>
        </row>
        <row r="184">
          <cell r="G184" t="str">
            <v>41302 - International Labour Organisation - Assessed Contributions</v>
          </cell>
          <cell r="I184" t="str">
            <v>24030 - Formal sector financial intermediaries</v>
          </cell>
        </row>
        <row r="185">
          <cell r="G185" t="str">
            <v>41303 - International Telecommunications Union</v>
          </cell>
          <cell r="I185" t="str">
            <v>24040 - Informal/semi-formal financial intermediaries</v>
          </cell>
        </row>
        <row r="186">
          <cell r="G186" t="str">
            <v>41304 - United Nations Educational, Scientific and Cultural Organisation</v>
          </cell>
          <cell r="I186" t="str">
            <v>24050 - Remittance facilitation, promotion and optimisation</v>
          </cell>
        </row>
        <row r="187">
          <cell r="G187" t="str">
            <v>41305 - United Nations</v>
          </cell>
          <cell r="I187" t="str">
            <v>24081 - Education/training in banking and financial services</v>
          </cell>
        </row>
        <row r="188">
          <cell r="G188" t="str">
            <v xml:space="preserve">41306 - Universal Postal Union </v>
          </cell>
          <cell r="I188" t="str">
            <v>25010 - Business policy and administration</v>
          </cell>
        </row>
        <row r="189">
          <cell r="G189" t="str">
            <v>41307 - World Health Organisation - assessed contributions</v>
          </cell>
          <cell r="I189" t="str">
            <v>25020 - Privatisation</v>
          </cell>
        </row>
        <row r="190">
          <cell r="G190" t="str">
            <v xml:space="preserve">41308 - World Intellectual Property Organisation </v>
          </cell>
          <cell r="I190" t="str">
            <v>25030 - Business development services</v>
          </cell>
        </row>
        <row r="191">
          <cell r="G191" t="str">
            <v xml:space="preserve">41309 - World Meteorological Organisation </v>
          </cell>
          <cell r="I191" t="str">
            <v>25040 - Responsible business conduct</v>
          </cell>
        </row>
        <row r="192">
          <cell r="G192" t="str">
            <v>41310 - United Nations Department of Peace Operations - UN peacekeeping operations [only MINURSO, MINUSCA, MINUSMA, MINUJUSTH, MONUSCO, UNAMID, UNIFIL, UNISFA, UNMIK, UNMIL, UNMISS, UNOCI]. Report contributions mission by mission in CRS++.</v>
          </cell>
          <cell r="I192" t="str">
            <v>31110 - Agricultural policy and administrative management</v>
          </cell>
        </row>
        <row r="193">
          <cell r="G193" t="str">
            <v>41312 - International Atomic Energy Agency - assessed contributions</v>
          </cell>
          <cell r="I193" t="str">
            <v>31120 - Agricultural development</v>
          </cell>
        </row>
        <row r="194">
          <cell r="G194" t="str">
            <v>41313 - United Nations High Commissioner for Human Rights (extrabudgetary contributions only)</v>
          </cell>
          <cell r="I194" t="str">
            <v>31130 - Agricultural land resources</v>
          </cell>
        </row>
        <row r="195">
          <cell r="G195" t="str">
            <v>41314 - United Nations Economic Commission for Europe (extrabudgetary contributions only)</v>
          </cell>
          <cell r="I195" t="str">
            <v>31140 - Agricultural water resources</v>
          </cell>
        </row>
        <row r="196">
          <cell r="G196" t="str">
            <v>41315 - United Nations Office for Disaster Risk Reduction</v>
          </cell>
          <cell r="I196" t="str">
            <v>31150 - Agricultural inputs</v>
          </cell>
        </row>
        <row r="197">
          <cell r="G197" t="str">
            <v xml:space="preserve">41316 - United Nations Framework Convention on Climate Change </v>
          </cell>
          <cell r="I197" t="str">
            <v>31161 - Food crop production</v>
          </cell>
        </row>
        <row r="198">
          <cell r="G198" t="str">
            <v>41319 - World Tourism Organization</v>
          </cell>
          <cell r="I198" t="str">
            <v>31162 - Industrial crops/export crops</v>
          </cell>
        </row>
        <row r="199">
          <cell r="G199" t="str">
            <v>41321 - World Health Organisation - Strategic Preparedness and Response Plan</v>
          </cell>
          <cell r="I199" t="str">
            <v>31163 - Livestock</v>
          </cell>
        </row>
        <row r="200">
          <cell r="G200" t="str">
            <v>41502 - United Nations Office for Project Services</v>
          </cell>
          <cell r="I200" t="str">
            <v>31164 - Agrarian reform</v>
          </cell>
        </row>
        <row r="201">
          <cell r="G201" t="str">
            <v>41400 - UN inter-agency pooled funds</v>
          </cell>
          <cell r="I201" t="str">
            <v>31165 - Agricultural alternative development</v>
          </cell>
        </row>
        <row r="202">
          <cell r="G202" t="str">
            <v>41141 - United Nations Peacebuilding Fund</v>
          </cell>
          <cell r="I202" t="str">
            <v>31166 - Agricultural extension</v>
          </cell>
        </row>
        <row r="203">
          <cell r="G203" t="str">
            <v>41147 - Central Emergency Response Fund</v>
          </cell>
          <cell r="I203" t="str">
            <v>31181 - Agricultural education/training</v>
          </cell>
        </row>
        <row r="204">
          <cell r="G204" t="str">
            <v>41401 - UN-Multi Partner Trust Fund Office</v>
          </cell>
          <cell r="I204" t="str">
            <v>31182 - Agricultural research</v>
          </cell>
        </row>
        <row r="205">
          <cell r="G205" t="str">
            <v>41402 - Joint Sustainable Development Goals Fund</v>
          </cell>
          <cell r="I205" t="str">
            <v>31191 - Agricultural services</v>
          </cell>
        </row>
        <row r="206">
          <cell r="G206" t="str">
            <v>41403 - COVID-19 Response and Recovery Multi-Partner Trust Fund</v>
          </cell>
          <cell r="I206" t="str">
            <v>31192 - Plant and post-harvest protection and pest control</v>
          </cell>
        </row>
        <row r="207">
          <cell r="G207" t="str">
            <v>41501 - United Nations Reducing Emissions from Deforestation and Forest Degradation</v>
          </cell>
          <cell r="I207" t="str">
            <v>31193 - Agricultural financial services</v>
          </cell>
        </row>
        <row r="208">
          <cell r="G208" t="str">
            <v>41503 - UN-led Country-based Pooled Funds</v>
          </cell>
          <cell r="I208" t="str">
            <v>31194 - Agricultural co-operatives</v>
          </cell>
        </row>
        <row r="209">
          <cell r="G209" t="str">
            <v>41500 - UN single-agency thematic funds</v>
          </cell>
          <cell r="I209" t="str">
            <v>31195 - Livestock/veterinary services</v>
          </cell>
        </row>
        <row r="210">
          <cell r="G210" t="str">
            <v>41148 - United Nations Department of Political and Peacebuilding Affairs, Trust Fund in Support of Political Affairs</v>
          </cell>
          <cell r="I210" t="str">
            <v>31210 - Forestry policy and administrative management</v>
          </cell>
        </row>
        <row r="211">
          <cell r="G211" t="str">
            <v>41600 - Existing UN channels not included in Standard I - UN entity- of the UN Data Cube reporting framework</v>
          </cell>
          <cell r="I211" t="str">
            <v>31220 - Forestry development</v>
          </cell>
        </row>
        <row r="212">
          <cell r="G212" t="str">
            <v xml:space="preserve">41126 - United Nations Mine Action Service </v>
          </cell>
          <cell r="I212" t="str">
            <v>31261 - Fuelwood/charcoal</v>
          </cell>
        </row>
        <row r="213">
          <cell r="G213" t="str">
            <v xml:space="preserve">41132 - United Nations System Standing Committee on Nutrition </v>
          </cell>
          <cell r="I213" t="str">
            <v>31281 - Forestry education/training</v>
          </cell>
        </row>
        <row r="214">
          <cell r="G214" t="str">
            <v xml:space="preserve">41133 - United Nations Special Initiative on Africa </v>
          </cell>
          <cell r="I214" t="str">
            <v>31282 - Forestry research</v>
          </cell>
        </row>
        <row r="215">
          <cell r="G215" t="str">
            <v xml:space="preserve">41136 - United Nations Voluntary Fund on Disability </v>
          </cell>
          <cell r="I215" t="str">
            <v>31291 - Forestry services</v>
          </cell>
        </row>
        <row r="216">
          <cell r="G216" t="str">
            <v>41137 - United Nations Voluntary Fund for Technical Co-operation in the Field of Human Rights</v>
          </cell>
          <cell r="I216" t="str">
            <v>31310 - Fishing policy and administrative management</v>
          </cell>
        </row>
        <row r="217">
          <cell r="G217" t="str">
            <v xml:space="preserve">41138 - United Nations Voluntary Fund for Victims of Torture </v>
          </cell>
          <cell r="I217" t="str">
            <v>31320 - Fishery development</v>
          </cell>
        </row>
        <row r="218">
          <cell r="G218" t="str">
            <v>41142 - United Nations Democracy Fund</v>
          </cell>
          <cell r="I218" t="str">
            <v>31381 - Fishery education/training</v>
          </cell>
        </row>
        <row r="219">
          <cell r="G219" t="str">
            <v>41318 - Global Mechanism</v>
          </cell>
          <cell r="I219" t="str">
            <v>31382 - Fishery research</v>
          </cell>
        </row>
        <row r="220">
          <cell r="G220" t="str">
            <v xml:space="preserve">47065 - Intergovernmental Oceanographic Commission </v>
          </cell>
          <cell r="I220" t="str">
            <v>31391 - Fishery services</v>
          </cell>
        </row>
        <row r="221">
          <cell r="G221" t="str">
            <v xml:space="preserve">47078 - Multilateral Fund for the Implementation of the Montreal Protocol </v>
          </cell>
          <cell r="I221" t="str">
            <v>32110 - Industrial policy and administrative management</v>
          </cell>
        </row>
        <row r="222">
          <cell r="G222" t="str">
            <v>41700 - UN entities, non-core contributions</v>
          </cell>
          <cell r="I222" t="str">
            <v>32120 - Industrial development</v>
          </cell>
        </row>
        <row r="223">
          <cell r="G223" t="str">
            <v>41701 - International Labour Organisation - non-core</v>
          </cell>
          <cell r="I223" t="str">
            <v>32130 - Small and medium-sized enterprises (SME) development</v>
          </cell>
        </row>
        <row r="224">
          <cell r="G224" t="str">
            <v>42000 - European Union Institutions</v>
          </cell>
          <cell r="I224" t="str">
            <v>32140 - Cottage industries and handicraft</v>
          </cell>
        </row>
        <row r="225">
          <cell r="G225" t="str">
            <v>42001 - European Commission - Development Share of Budget</v>
          </cell>
        </row>
        <row r="226">
          <cell r="G226" t="str">
            <v>42003 - European Commission - European Development Fund</v>
          </cell>
        </row>
        <row r="227">
          <cell r="G227" t="str">
            <v xml:space="preserve">42004 - European Investment Bank </v>
          </cell>
        </row>
        <row r="228">
          <cell r="G228" t="str">
            <v>43000 - International Monetary Fund (IMF)</v>
          </cell>
        </row>
        <row r="229">
          <cell r="G229" t="str">
            <v xml:space="preserve">43001 - International Monetary Fund - Poverty Reduction and Growth Trust </v>
          </cell>
        </row>
        <row r="230">
          <cell r="G230" t="str">
            <v>43002 - International Monetary Fund - Poverty Reduction and Growth - Heavily Indebted Poor Countries Debt Relief Initiative Trust Fund [includes HIPC, Extended Credit Facility (ECF), and ECF-HIPC sub-accounts]</v>
          </cell>
        </row>
        <row r="231">
          <cell r="G231" t="str">
            <v>43003 - International Monetary Fund - Subsidization of Emergency Post Conflict Assistance/Emergency Assistance for Natural Disasters for PRGT-eligible members</v>
          </cell>
        </row>
        <row r="232">
          <cell r="G232" t="str">
            <v>43004 - International Monetary Fund - Poverty Reduction and Growth - Multilateral Debt Relief Initiative Trust</v>
          </cell>
        </row>
        <row r="233">
          <cell r="G233" t="str">
            <v>43005 - International Monetary Fund - Post-Catastrophe Debt Relief Trust</v>
          </cell>
        </row>
        <row r="234">
          <cell r="G234" t="str">
            <v>43006 - Catastrophe Containment and Relief Trust</v>
          </cell>
        </row>
        <row r="235">
          <cell r="G235" t="str">
            <v>43007 - IMF’s Resilience and Sustainability Trust</v>
          </cell>
        </row>
        <row r="236">
          <cell r="G236" t="str">
            <v>44000 - World Bank Group (WB)</v>
          </cell>
        </row>
        <row r="237">
          <cell r="G237" t="str">
            <v xml:space="preserve">44001 - International Bank for Reconstruction and Development </v>
          </cell>
        </row>
        <row r="238">
          <cell r="G238" t="str">
            <v xml:space="preserve">44002 - International Development Association </v>
          </cell>
        </row>
        <row r="239">
          <cell r="G239" t="str">
            <v xml:space="preserve">44003 - International Development Association - Heavily Indebted Poor Countries Debt Initiative Trust Fund </v>
          </cell>
        </row>
        <row r="240">
          <cell r="G240" t="str">
            <v xml:space="preserve">44004 - International Finance Corporation </v>
          </cell>
        </row>
        <row r="241">
          <cell r="G241" t="str">
            <v xml:space="preserve">44005 - Multilateral Investment Guarantee Agency </v>
          </cell>
        </row>
        <row r="242">
          <cell r="G242" t="str">
            <v>44006 - Advance Market Commitments</v>
          </cell>
        </row>
        <row r="243">
          <cell r="G243" t="str">
            <v>44007 - International Development Association - Multilateral Debt Relief Initiative</v>
          </cell>
        </row>
        <row r="244">
          <cell r="G244" t="str">
            <v>44008 - Partnership for Market Implementation</v>
          </cell>
        </row>
        <row r="245">
          <cell r="G245" t="str">
            <v>46000 - Regional Development Banks</v>
          </cell>
        </row>
        <row r="246">
          <cell r="G246" t="str">
            <v>46002 - African Development Bank</v>
          </cell>
        </row>
        <row r="247">
          <cell r="G247" t="str">
            <v xml:space="preserve">46003 - African Development Fund </v>
          </cell>
        </row>
        <row r="248">
          <cell r="G248" t="str">
            <v>46004 - Asian Development Bank</v>
          </cell>
        </row>
        <row r="249">
          <cell r="G249" t="str">
            <v xml:space="preserve">46005 - Asian Development Fund </v>
          </cell>
        </row>
        <row r="250">
          <cell r="G250" t="str">
            <v>46006 - Black Sea Trade and Development Bank</v>
          </cell>
        </row>
        <row r="251">
          <cell r="G251" t="str">
            <v xml:space="preserve">46007 - Central American Bank for Economic Integration </v>
          </cell>
        </row>
        <row r="252">
          <cell r="G252" t="str">
            <v>46008 - Development Bank of Latin America</v>
          </cell>
        </row>
        <row r="253">
          <cell r="G253" t="str">
            <v xml:space="preserve">46009 - Caribbean Development Bank </v>
          </cell>
        </row>
        <row r="254">
          <cell r="G254" t="str">
            <v xml:space="preserve">46012 - Inter-American Development Bank, Inter-American Investment Corporation and Multilateral Investment Fund </v>
          </cell>
        </row>
        <row r="255">
          <cell r="G255" t="str">
            <v xml:space="preserve">46013 - Inter-American Development Bank, Fund for Special Operations </v>
          </cell>
        </row>
        <row r="256">
          <cell r="G256" t="str">
            <v>46015 - European Bank for Reconstruction and Development</v>
          </cell>
        </row>
        <row r="257">
          <cell r="G257" t="str">
            <v>46016 - European Bank for Reconstruction and Development - technical co-operation and special funds (ODA-eligible countries only)</v>
          </cell>
        </row>
        <row r="258">
          <cell r="G258" t="str">
            <v>46017 - European Bank for Reconstruction and Development - technical co-operation and special funds (all EBRD countries of operations)</v>
          </cell>
        </row>
        <row r="259">
          <cell r="G259" t="str">
            <v>46018 - European Bank for Reconstruction and Development - Early Transition Countries Fund</v>
          </cell>
        </row>
        <row r="260">
          <cell r="G260" t="str">
            <v>46019 - European Bank for Reconstruction and Development - Western Balkans Joint Trust Fund</v>
          </cell>
        </row>
        <row r="261">
          <cell r="G261" t="str">
            <v>46020 - Central African States Development Bank</v>
          </cell>
        </row>
        <row r="262">
          <cell r="G262" t="str">
            <v>46021 - West African Development Bank</v>
          </cell>
        </row>
        <row r="263">
          <cell r="G263" t="str">
            <v>46022 - African Export Import Bank</v>
          </cell>
        </row>
        <row r="264">
          <cell r="G264" t="str">
            <v>46023 - Eastern and Southern African Trade and Development Bank</v>
          </cell>
        </row>
        <row r="265">
          <cell r="G265" t="str">
            <v>46024 - Council of Europe Development Bank</v>
          </cell>
        </row>
        <row r="266">
          <cell r="G266" t="str">
            <v>46025 - Islamic Development Bank</v>
          </cell>
        </row>
        <row r="267">
          <cell r="G267" t="str">
            <v>46026 - Asian Infrastructure Investment Bank</v>
          </cell>
        </row>
        <row r="268">
          <cell r="G268" t="str">
            <v>46027 - Financial Fund for the Development of the River Plate Basin</v>
          </cell>
        </row>
        <row r="269">
          <cell r="G269" t="str">
            <v>47000 - Other multilateral institutions</v>
          </cell>
        </row>
        <row r="270">
          <cell r="G270" t="str">
            <v xml:space="preserve">21002 - Agency for International Trade Information and Co-operation </v>
          </cell>
        </row>
        <row r="271">
          <cell r="G271" t="str">
            <v xml:space="preserve">41102 - Desert Locust Control Organisation for Eastern Africa </v>
          </cell>
        </row>
        <row r="272">
          <cell r="G272" t="str">
            <v>41317 - Green Climate Fund</v>
          </cell>
        </row>
        <row r="273">
          <cell r="G273" t="str">
            <v xml:space="preserve">47001 - African Capacity Building Foundation </v>
          </cell>
        </row>
        <row r="274">
          <cell r="G274" t="str">
            <v xml:space="preserve">47002 - Asian Productivity Organisation </v>
          </cell>
        </row>
        <row r="275">
          <cell r="G275" t="str">
            <v xml:space="preserve">47003 - Association of South East Asian Nations: Economic Co-operation </v>
          </cell>
        </row>
        <row r="276">
          <cell r="G276" t="str">
            <v>47005 - African Union</v>
          </cell>
        </row>
        <row r="277">
          <cell r="G277" t="str">
            <v xml:space="preserve">47009 - African and Malagasy Council for Higher Education </v>
          </cell>
        </row>
        <row r="278">
          <cell r="G278" t="str">
            <v xml:space="preserve">47011 - Caribbean Community Secretariat </v>
          </cell>
        </row>
        <row r="279">
          <cell r="G279" t="str">
            <v xml:space="preserve">47012 - Caribbean Epidemiology Centre </v>
          </cell>
        </row>
        <row r="280">
          <cell r="G280" t="str">
            <v xml:space="preserve">47013 - Commonwealth Foundation </v>
          </cell>
        </row>
        <row r="281">
          <cell r="G281" t="str">
            <v>47015 - CGIAR Fund</v>
          </cell>
        </row>
        <row r="282">
          <cell r="G282" t="str">
            <v xml:space="preserve">47019 - International Centre for Advanced Mediterranean Agronomic Studies </v>
          </cell>
        </row>
        <row r="283">
          <cell r="G283" t="str">
            <v>47022 - Convention on International Trade in Endangered Species of Wild Flora and Fauna</v>
          </cell>
        </row>
        <row r="284">
          <cell r="G284" t="str">
            <v xml:space="preserve">47025 - Commonwealth of Learning </v>
          </cell>
        </row>
        <row r="285">
          <cell r="G285" t="str">
            <v xml:space="preserve">47026 - Community of Portuguese Speaking Countries </v>
          </cell>
        </row>
        <row r="286">
          <cell r="G286" t="str">
            <v>47027 - Colombo Plan</v>
          </cell>
        </row>
        <row r="287">
          <cell r="G287" t="str">
            <v xml:space="preserve">47029 - Sahel and West Africa Club </v>
          </cell>
        </row>
        <row r="288">
          <cell r="G288" t="str">
            <v xml:space="preserve">47034 - Economic Community of West African States </v>
          </cell>
        </row>
        <row r="289">
          <cell r="G289" t="str">
            <v xml:space="preserve">47036 - European and Mediterranean Plant Protection Organisation </v>
          </cell>
        </row>
        <row r="290">
          <cell r="G290" t="str">
            <v xml:space="preserve">47037 - Eastern-Regional Organisation of Public Administration </v>
          </cell>
        </row>
        <row r="291">
          <cell r="G291" t="str">
            <v xml:space="preserve">47040 - Forum Fisheries Agency </v>
          </cell>
        </row>
        <row r="292">
          <cell r="G292" t="str">
            <v>47044 - Global Environment Facility Trust Fund</v>
          </cell>
        </row>
        <row r="293">
          <cell r="G293" t="str">
            <v xml:space="preserve">47045 - Global Fund to Fight AIDS, Tuberculosis and Malaria </v>
          </cell>
        </row>
        <row r="294">
          <cell r="G294" t="str">
            <v>47046 - International Organisation of the Francophonie</v>
          </cell>
        </row>
        <row r="295">
          <cell r="G295" t="str">
            <v xml:space="preserve">47050 - International Cotton Advisory Committee </v>
          </cell>
        </row>
        <row r="296">
          <cell r="G296" t="str">
            <v xml:space="preserve">47058 - International Institute for Democracy and Electoral Assistance </v>
          </cell>
        </row>
        <row r="297">
          <cell r="G297" t="str">
            <v xml:space="preserve">47059 - International Development Law Organisation </v>
          </cell>
        </row>
        <row r="298">
          <cell r="G298" t="str">
            <v xml:space="preserve">47061 - Inter-American Institute for Co-operation on Agriculture </v>
          </cell>
        </row>
        <row r="299">
          <cell r="G299" t="str">
            <v xml:space="preserve">47064 - International Network for Bamboo and Rattan </v>
          </cell>
        </row>
        <row r="300">
          <cell r="G300" t="str">
            <v xml:space="preserve">47067 - Intergovernmental Panel on Climate Change </v>
          </cell>
        </row>
        <row r="301">
          <cell r="G301" t="str">
            <v>47068 - Asia-Pacific Fishery Commission</v>
          </cell>
        </row>
        <row r="302">
          <cell r="G302" t="str">
            <v xml:space="preserve">47073 - International Tropical Timber Organisation </v>
          </cell>
        </row>
        <row r="303">
          <cell r="G303" t="str">
            <v xml:space="preserve">47074 - International Vaccine Institute </v>
          </cell>
        </row>
        <row r="304">
          <cell r="G304" t="str">
            <v xml:space="preserve">47076 - Justice Studies Centre of the Americas </v>
          </cell>
        </row>
        <row r="305">
          <cell r="G305" t="str">
            <v xml:space="preserve">47077 - Mekong River Commission </v>
          </cell>
        </row>
        <row r="306">
          <cell r="G306" t="str">
            <v xml:space="preserve">47079 - Organisation of American States </v>
          </cell>
        </row>
        <row r="307">
          <cell r="G307" t="str">
            <v>47080 - Organisation for Economic Co-operation and Development</v>
          </cell>
        </row>
        <row r="308">
          <cell r="G308" t="str">
            <v xml:space="preserve">47081 - OECD Development Centre </v>
          </cell>
        </row>
        <row r="309">
          <cell r="G309" t="str">
            <v xml:space="preserve">47082 - Organisation of Eastern Caribbean States </v>
          </cell>
        </row>
        <row r="310">
          <cell r="G310" t="str">
            <v xml:space="preserve">47084 - Pan-American Institute of Geography and History </v>
          </cell>
        </row>
        <row r="311">
          <cell r="G311" t="str">
            <v xml:space="preserve">47086 - Private Infrastructure Development Group </v>
          </cell>
        </row>
        <row r="312">
          <cell r="G312" t="str">
            <v xml:space="preserve">47087 - Pacific Islands Forum Secretariat </v>
          </cell>
        </row>
        <row r="313">
          <cell r="G313" t="str">
            <v xml:space="preserve">47089 - Southern African Development Community </v>
          </cell>
        </row>
        <row r="314">
          <cell r="G314" t="str">
            <v xml:space="preserve">47092 - South East Asian Fisheries Development Centre </v>
          </cell>
        </row>
        <row r="315">
          <cell r="G315" t="str">
            <v xml:space="preserve">47093 - South East Asian Ministers of Education </v>
          </cell>
        </row>
        <row r="316">
          <cell r="G316" t="str">
            <v>47095 - Educational Quality and Assessment Programme</v>
          </cell>
        </row>
        <row r="317">
          <cell r="G317" t="str">
            <v xml:space="preserve">47096 - Secretariat of the Pacific Community </v>
          </cell>
        </row>
        <row r="318">
          <cell r="G318" t="str">
            <v xml:space="preserve">47097 - Pacific Regional Environment Programme </v>
          </cell>
        </row>
        <row r="319">
          <cell r="G319" t="str">
            <v xml:space="preserve">47098 - Unrepresented Nations and Peoples’ Organisation </v>
          </cell>
        </row>
        <row r="320">
          <cell r="G320" t="str">
            <v xml:space="preserve">47105 - Common Fund for Commodities </v>
          </cell>
        </row>
        <row r="321">
          <cell r="G321" t="str">
            <v>47106 - Geneva Centre for the Democratic Control of Armed Forces</v>
          </cell>
        </row>
        <row r="322">
          <cell r="G322" t="str">
            <v>47107 - International Finance Facility for Immunisation</v>
          </cell>
        </row>
        <row r="323">
          <cell r="G323" t="str">
            <v>47109 - Asia-Pacific Economic Cooperation Support Fund (except contributions tied to counter-terrorism activities)</v>
          </cell>
        </row>
        <row r="324">
          <cell r="G324" t="str">
            <v>47110 - Organisation of the Black Sea Economic Cooperation</v>
          </cell>
        </row>
        <row r="325">
          <cell r="G325" t="str">
            <v>47111 - Adaptation Fund</v>
          </cell>
        </row>
        <row r="326">
          <cell r="G326" t="str">
            <v>47112 - Central European Initiative - Special Fund for Climate and Environmental Protection</v>
          </cell>
        </row>
        <row r="327">
          <cell r="G327" t="str">
            <v xml:space="preserve">47113 - Economic and Monetary Community of Central Africa </v>
          </cell>
        </row>
        <row r="328">
          <cell r="G328" t="str">
            <v>47114 - Asian Forest Cooperation Organisation</v>
          </cell>
        </row>
        <row r="329">
          <cell r="G329" t="str">
            <v>47116 - Integrated Framework for Trade-Related Technical Assistance to Least Developed Countries</v>
          </cell>
        </row>
        <row r="330">
          <cell r="G330" t="str">
            <v>47117 - New Partnership for Africa's Development</v>
          </cell>
        </row>
        <row r="331">
          <cell r="G331" t="str">
            <v>47118 - Regional Organisation for the Strengthening of Supreme Audit Institutions of Francophone Sub-Saharan Countries</v>
          </cell>
        </row>
        <row r="332">
          <cell r="G332" t="str">
            <v>47119 - Sahara and Sahel Observatory</v>
          </cell>
        </row>
        <row r="333">
          <cell r="G333" t="str">
            <v xml:space="preserve">47120 - South Asian Association for Regional Cooperation </v>
          </cell>
        </row>
        <row r="334">
          <cell r="G334" t="str">
            <v>47121 - United Cities and Local Governments of Africa</v>
          </cell>
        </row>
        <row r="335">
          <cell r="G335" t="str">
            <v xml:space="preserve">47122 - Global Alliance for Vaccines and Immunization </v>
          </cell>
        </row>
        <row r="336">
          <cell r="G336" t="str">
            <v xml:space="preserve">47123 - Geneva International Centre for Humanitarian Demining </v>
          </cell>
        </row>
        <row r="337">
          <cell r="G337" t="str">
            <v>47124 - International Anti-Corruption Academy</v>
          </cell>
        </row>
        <row r="338">
          <cell r="G338" t="str">
            <v>47125 - International Centre for Genetic Engineering and Biotechnology</v>
          </cell>
        </row>
        <row r="339">
          <cell r="G339" t="str">
            <v>47127 - Latin-American Energy Organisation</v>
          </cell>
        </row>
        <row r="340">
          <cell r="G340" t="str">
            <v>47128 - Nordic Development Fund</v>
          </cell>
        </row>
        <row r="341">
          <cell r="G341" t="str">
            <v>47129 - Global Environment Facility - Least Developed Countries Fund</v>
          </cell>
        </row>
        <row r="342">
          <cell r="G342" t="str">
            <v>47130 - Global Environment Facility - Special Climate Change Fund</v>
          </cell>
        </row>
        <row r="343">
          <cell r="G343" t="str">
            <v>47131 - Organization for Security and Co-operation in Europe</v>
          </cell>
        </row>
        <row r="344">
          <cell r="G344" t="str">
            <v>47132 - Commonwealth Secretariat</v>
          </cell>
        </row>
        <row r="345">
          <cell r="G345" t="str">
            <v>47134 - Clean Technology Fund</v>
          </cell>
        </row>
        <row r="346">
          <cell r="G346" t="str">
            <v>47135 - Strategic Climate Fund</v>
          </cell>
        </row>
        <row r="347">
          <cell r="G347" t="str">
            <v>47136 - Global Green Growth Institute</v>
          </cell>
        </row>
        <row r="348">
          <cell r="G348" t="str">
            <v>47137 - African Risk Capacity Group</v>
          </cell>
        </row>
        <row r="349">
          <cell r="G349" t="str">
            <v>47138 - Council of Europe</v>
          </cell>
        </row>
        <row r="350">
          <cell r="G350" t="str">
            <v>47139 - World Customs Organization Customs Co-operation Fund</v>
          </cell>
        </row>
        <row r="351">
          <cell r="G351" t="str">
            <v>47140 - Organisation of Ibero-American States for Education, Science and Culture</v>
          </cell>
        </row>
        <row r="352">
          <cell r="G352" t="str">
            <v>47141 - African Tax Administration Forum</v>
          </cell>
        </row>
        <row r="353">
          <cell r="G353" t="str">
            <v>47142 - OPEC Fund for International Development</v>
          </cell>
        </row>
        <row r="354">
          <cell r="G354" t="str">
            <v>47143 - Global Community Engagement and Resilience Fund</v>
          </cell>
        </row>
        <row r="355">
          <cell r="G355" t="str">
            <v>47144 - International Renewable Energy Agency</v>
          </cell>
        </row>
        <row r="356">
          <cell r="G356" t="str">
            <v>47145 - Center of Excellence in Finance</v>
          </cell>
        </row>
        <row r="357">
          <cell r="G357" t="str">
            <v>47146 - International Investment Bank</v>
          </cell>
        </row>
        <row r="358">
          <cell r="G358" t="str">
            <v>47147 - International Finance Facility for Education</v>
          </cell>
        </row>
        <row r="359">
          <cell r="G359" t="str">
            <v>47148 - World Organisation for Animal Health</v>
          </cell>
        </row>
        <row r="360">
          <cell r="G360" t="str">
            <v>47149 - International Commission on Missing Persons</v>
          </cell>
        </row>
        <row r="361">
          <cell r="G361" t="str">
            <v>47150 - Secretaría General Iberoamericana</v>
          </cell>
        </row>
        <row r="362">
          <cell r="G362" t="str">
            <v>47501 - Global Partnership for Education</v>
          </cell>
        </row>
        <row r="363">
          <cell r="G363" t="str">
            <v>47502 - Global Fund for Disaster Risk Reduction</v>
          </cell>
        </row>
        <row r="364">
          <cell r="G364" t="str">
            <v>47503 - Global Agriculture and Food Security Program</v>
          </cell>
        </row>
        <row r="365">
          <cell r="G365" t="str">
            <v xml:space="preserve">47504 - Forest Carbon Partnership Facility </v>
          </cell>
        </row>
        <row r="366">
          <cell r="G366" t="str">
            <v xml:space="preserve">47100 - West African Monetary Union </v>
          </cell>
        </row>
        <row r="367">
          <cell r="G367" t="str">
            <v>47400 - European Space Agency (ESA) programme 'Space in support of International Development Aid'</v>
          </cell>
        </row>
        <row r="368">
          <cell r="G368" t="str">
            <v>51000 - University, college or other teaching institution, research institute or think-tank</v>
          </cell>
        </row>
        <row r="369">
          <cell r="G369" t="str">
            <v xml:space="preserve">21004 - Council for the Development of Economic and Social Research in Africa </v>
          </cell>
        </row>
        <row r="370">
          <cell r="G370" t="str">
            <v xml:space="preserve">21009 - Forum for Agricultural Research in Africa </v>
          </cell>
        </row>
        <row r="371">
          <cell r="G371" t="str">
            <v xml:space="preserve">21021 - International Institute for Environment and Development </v>
          </cell>
        </row>
        <row r="372">
          <cell r="G372" t="str">
            <v>21039 - International Institute for Sustainable Development</v>
          </cell>
        </row>
        <row r="373">
          <cell r="G373" t="str">
            <v>47008 - World Vegetable Centre</v>
          </cell>
        </row>
        <row r="374">
          <cell r="G374" t="str">
            <v xml:space="preserve">47017 - International Centre for Tropical Agriculture </v>
          </cell>
        </row>
        <row r="375">
          <cell r="G375" t="str">
            <v xml:space="preserve">47018 - Centre for International Forestry Research </v>
          </cell>
        </row>
        <row r="376">
          <cell r="G376" t="str">
            <v xml:space="preserve">47020 - International Maize and Wheat Improvement Centre </v>
          </cell>
        </row>
        <row r="377">
          <cell r="G377" t="str">
            <v xml:space="preserve">47021 - International Potato Centre </v>
          </cell>
        </row>
        <row r="378">
          <cell r="G378" t="str">
            <v xml:space="preserve">47041 - Food and Fertilizer Technology Centre </v>
          </cell>
        </row>
        <row r="379">
          <cell r="G379" t="str">
            <v xml:space="preserve">47047 - International African Institute </v>
          </cell>
        </row>
        <row r="380">
          <cell r="G380" t="str">
            <v xml:space="preserve">47051 - International Centre for Agricultural Research in Dry Areas </v>
          </cell>
        </row>
        <row r="381">
          <cell r="G381" t="str">
            <v>47053 - International Centre for Diarrhoeal Disease Research, Bangladesh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i načrt projekta"/>
      <sheetName val="Partnerske države"/>
      <sheetName val="Vrsta pomoči"/>
      <sheetName val="Vsebinska opredelitev"/>
      <sheetName val="Koda neposrednega prejemnika"/>
      <sheetName val="Opis zaznamovalcev"/>
      <sheetName val="Data"/>
    </sheetNames>
    <sheetDataSet>
      <sheetData sheetId="0" refreshError="1"/>
      <sheetData sheetId="1" refreshError="1"/>
      <sheetData sheetId="2" refreshError="1"/>
      <sheetData sheetId="3" refreshError="1"/>
      <sheetData sheetId="4" refreshError="1"/>
      <sheetData sheetId="5" refreshError="1"/>
      <sheetData sheetId="6">
        <row r="2">
          <cell r="H2" t="str">
            <v>Turkey: 55</v>
          </cell>
          <cell r="I2" t="str">
            <v>11110-Education policy and administrative management</v>
          </cell>
          <cell r="J2" t="str">
            <v>A01: General budget support</v>
          </cell>
        </row>
        <row r="3">
          <cell r="H3" t="str">
            <v>Kosovo: 57</v>
          </cell>
          <cell r="I3" t="str">
            <v>11120-Education facilities and training</v>
          </cell>
          <cell r="J3" t="str">
            <v>A02: Sector budget support</v>
          </cell>
        </row>
        <row r="4">
          <cell r="H4" t="str">
            <v>Serbia: 63</v>
          </cell>
          <cell r="I4" t="str">
            <v>11130-Teacher training</v>
          </cell>
          <cell r="J4" t="str">
            <v>B01: Core support to NGOs, other private bodies, PPPs and research institutes</v>
          </cell>
        </row>
        <row r="5">
          <cell r="H5" t="str">
            <v>Bosnia and Herzegovina: 64</v>
          </cell>
          <cell r="I5" t="str">
            <v>11182-Educational research</v>
          </cell>
          <cell r="J5" t="str">
            <v>B02: Core contributions to multilateral institutions</v>
          </cell>
        </row>
        <row r="6">
          <cell r="H6" t="str">
            <v>Montenegro: 65</v>
          </cell>
          <cell r="I6" t="str">
            <v>11220-Primary education</v>
          </cell>
          <cell r="J6" t="str">
            <v>B03: Contributions to specific-purpose programmes and funds managed by international organisations (multilateral, INGO)</v>
          </cell>
        </row>
        <row r="7">
          <cell r="H7" t="str">
            <v>Former Yugoslav Republic of Macedonia: 66</v>
          </cell>
          <cell r="I7" t="str">
            <v>11230-Basic life skills for youth and adults</v>
          </cell>
          <cell r="J7" t="str">
            <v>B04: Basket funds/pooled funding</v>
          </cell>
        </row>
        <row r="8">
          <cell r="H8" t="str">
            <v>Albania: 71</v>
          </cell>
          <cell r="I8" t="str">
            <v>11240-Early childhood education</v>
          </cell>
          <cell r="J8" t="str">
            <v>C01: Project-type interventions</v>
          </cell>
        </row>
        <row r="9">
          <cell r="H9" t="str">
            <v>Ukraine: 85</v>
          </cell>
          <cell r="I9" t="str">
            <v>11320-Secondary education</v>
          </cell>
          <cell r="J9" t="str">
            <v>D01: Donor country personnel</v>
          </cell>
        </row>
        <row r="10">
          <cell r="H10" t="str">
            <v>Belarus: 86</v>
          </cell>
          <cell r="I10" t="str">
            <v>11330-Vocational training</v>
          </cell>
          <cell r="J10" t="str">
            <v>D02: Other technical assistance</v>
          </cell>
        </row>
        <row r="11">
          <cell r="H11" t="str">
            <v>States Ex-Yugoslavia unspecified: 88</v>
          </cell>
          <cell r="I11" t="str">
            <v>11420-Higher education</v>
          </cell>
          <cell r="J11" t="str">
            <v>E01: Scholarships/training in donor country</v>
          </cell>
        </row>
        <row r="12">
          <cell r="H12" t="str">
            <v>Europe, regional: 89</v>
          </cell>
          <cell r="I12" t="str">
            <v>11430-Advanced technical and managerial training</v>
          </cell>
          <cell r="J12" t="str">
            <v>E02: Imputed student costs</v>
          </cell>
        </row>
        <row r="13">
          <cell r="H13" t="str">
            <v>Moldova: 93</v>
          </cell>
          <cell r="I13" t="str">
            <v>12110-Health policy and administrative management</v>
          </cell>
          <cell r="J13" t="str">
            <v>F01: Debt relief</v>
          </cell>
        </row>
        <row r="14">
          <cell r="H14" t="str">
            <v>Algeria: 130</v>
          </cell>
          <cell r="I14" t="str">
            <v>12181-Medical education/training</v>
          </cell>
          <cell r="J14" t="str">
            <v>G01: Administrative costs not included elsewhere</v>
          </cell>
        </row>
        <row r="15">
          <cell r="H15" t="str">
            <v>Libya: 133</v>
          </cell>
          <cell r="I15" t="str">
            <v>12182-Medical research</v>
          </cell>
          <cell r="J15" t="str">
            <v>H01: Development awareness</v>
          </cell>
        </row>
        <row r="16">
          <cell r="H16" t="str">
            <v>Morocco: 136</v>
          </cell>
          <cell r="I16" t="str">
            <v>12191-Medical services</v>
          </cell>
          <cell r="J16" t="str">
            <v>H02: Refugees in donor countries</v>
          </cell>
        </row>
        <row r="17">
          <cell r="H17" t="str">
            <v>Tunisia: 139</v>
          </cell>
          <cell r="I17" t="str">
            <v>12220-Basic health care</v>
          </cell>
        </row>
        <row r="18">
          <cell r="H18" t="str">
            <v>Egypt: 142</v>
          </cell>
          <cell r="I18" t="str">
            <v>12230-Basic health infrastructure</v>
          </cell>
        </row>
        <row r="19">
          <cell r="H19" t="str">
            <v>North of Sahara, regional: 189</v>
          </cell>
          <cell r="I19" t="str">
            <v>12240-Basic nutrition</v>
          </cell>
        </row>
        <row r="20">
          <cell r="H20" t="str">
            <v>South Africa: 218</v>
          </cell>
          <cell r="I20" t="str">
            <v>12250-Infectious disease control</v>
          </cell>
        </row>
        <row r="21">
          <cell r="H21" t="str">
            <v>Angola: 225</v>
          </cell>
          <cell r="I21" t="str">
            <v>12261-Health education</v>
          </cell>
        </row>
        <row r="22">
          <cell r="H22" t="str">
            <v>Botswana: 227</v>
          </cell>
          <cell r="I22" t="str">
            <v>12262-Malaria control</v>
          </cell>
        </row>
        <row r="23">
          <cell r="H23" t="str">
            <v>Burundi: 228</v>
          </cell>
          <cell r="I23" t="str">
            <v>12263-Tuberculosis control</v>
          </cell>
        </row>
        <row r="24">
          <cell r="H24" t="str">
            <v>Cameroon: 229</v>
          </cell>
          <cell r="I24" t="str">
            <v>12281-Health personnel development</v>
          </cell>
        </row>
        <row r="25">
          <cell r="H25" t="str">
            <v>Cabo Verde: 230</v>
          </cell>
          <cell r="I25" t="str">
            <v>13010-Population policy and administrative management</v>
          </cell>
        </row>
        <row r="26">
          <cell r="H26" t="str">
            <v>Central African Republic: 231</v>
          </cell>
          <cell r="I26" t="str">
            <v>13020-Reproductive health care</v>
          </cell>
        </row>
        <row r="27">
          <cell r="H27" t="str">
            <v>Chad: 232</v>
          </cell>
          <cell r="I27" t="str">
            <v>13030-Family planning</v>
          </cell>
        </row>
        <row r="28">
          <cell r="H28" t="str">
            <v>Comoros: 233</v>
          </cell>
          <cell r="I28" t="str">
            <v>13040-STD control including HIV/AIDS</v>
          </cell>
        </row>
        <row r="29">
          <cell r="H29" t="str">
            <v>Congo: 234</v>
          </cell>
          <cell r="I29" t="str">
            <v>13081-Personnel development for population and reproductive health</v>
          </cell>
        </row>
        <row r="30">
          <cell r="H30" t="str">
            <v>Democratic Republic of the Congo: 235</v>
          </cell>
          <cell r="I30" t="str">
            <v>14010-Water sector policy and administrative management</v>
          </cell>
        </row>
        <row r="31">
          <cell r="H31" t="str">
            <v>Benin: 236</v>
          </cell>
          <cell r="I31" t="str">
            <v>14015-Water resources conservation (including data collection)</v>
          </cell>
        </row>
        <row r="32">
          <cell r="H32" t="str">
            <v>Ethiopia: 238</v>
          </cell>
          <cell r="I32" t="str">
            <v>14020-Water supply and sanitation - large systems</v>
          </cell>
        </row>
        <row r="33">
          <cell r="H33" t="str">
            <v>Gabon: 239</v>
          </cell>
          <cell r="I33" t="str">
            <v>14021-Water supply - large systems</v>
          </cell>
        </row>
        <row r="34">
          <cell r="H34" t="str">
            <v>Gambia: 240</v>
          </cell>
          <cell r="I34" t="str">
            <v>14022-Sanitation - large systems</v>
          </cell>
        </row>
        <row r="35">
          <cell r="H35" t="str">
            <v>Ghana: 241</v>
          </cell>
          <cell r="I35" t="str">
            <v>14030-Basic drinking water supply and basic sanitation</v>
          </cell>
        </row>
        <row r="36">
          <cell r="H36" t="str">
            <v>Guinea: 243</v>
          </cell>
          <cell r="I36" t="str">
            <v>14031-Basic drinking water supply</v>
          </cell>
        </row>
        <row r="37">
          <cell r="H37" t="str">
            <v>Guinea-Bissau: 244</v>
          </cell>
          <cell r="I37" t="str">
            <v>14032-Basic sanitation</v>
          </cell>
        </row>
        <row r="38">
          <cell r="H38" t="str">
            <v>Equatorial Guinea: 245</v>
          </cell>
          <cell r="I38" t="str">
            <v>14040-River basins' development</v>
          </cell>
        </row>
        <row r="39">
          <cell r="H39" t="str">
            <v>Côte d'Ivoire: 247</v>
          </cell>
          <cell r="I39" t="str">
            <v>14050-Waste management/disposal</v>
          </cell>
        </row>
        <row r="40">
          <cell r="H40" t="str">
            <v>Kenya: 248</v>
          </cell>
          <cell r="I40" t="str">
            <v>14081-Education and training in water supply and sanitation</v>
          </cell>
        </row>
        <row r="41">
          <cell r="H41" t="str">
            <v>Lesotho: 249</v>
          </cell>
          <cell r="I41" t="str">
            <v>15110-Public sector policy and administrative management</v>
          </cell>
        </row>
        <row r="42">
          <cell r="H42" t="str">
            <v>Liberia: 251</v>
          </cell>
          <cell r="I42" t="str">
            <v>15111-Public finance management</v>
          </cell>
        </row>
        <row r="43">
          <cell r="H43" t="str">
            <v>Madagascar: 252</v>
          </cell>
          <cell r="I43" t="str">
            <v>15112-Decentralisation and support to subnational government</v>
          </cell>
        </row>
        <row r="44">
          <cell r="H44" t="str">
            <v>Malawi: 253</v>
          </cell>
          <cell r="I44" t="str">
            <v>15113-Anti-corruption organisations and institutions</v>
          </cell>
        </row>
        <row r="45">
          <cell r="H45" t="str">
            <v>Mali: 255</v>
          </cell>
          <cell r="I45" t="str">
            <v>15114-Domestic revenue mobilisation</v>
          </cell>
        </row>
        <row r="46">
          <cell r="H46" t="str">
            <v>Mauritania: 256</v>
          </cell>
          <cell r="I46" t="str">
            <v>15130-Legal and judicial development</v>
          </cell>
        </row>
        <row r="47">
          <cell r="H47" t="str">
            <v>Mauritius: 257</v>
          </cell>
          <cell r="I47" t="str">
            <v>15150-Democratic participation and civil society</v>
          </cell>
        </row>
        <row r="48">
          <cell r="H48" t="str">
            <v>Mozambique: 259</v>
          </cell>
          <cell r="I48" t="str">
            <v>15151-Elections</v>
          </cell>
        </row>
        <row r="49">
          <cell r="H49" t="str">
            <v>Niger: 260</v>
          </cell>
          <cell r="I49" t="str">
            <v>15152-Legislatures and political parties</v>
          </cell>
        </row>
        <row r="50">
          <cell r="H50" t="str">
            <v>Nigeria: 261</v>
          </cell>
          <cell r="I50" t="str">
            <v>15153-Media and free flow of information</v>
          </cell>
        </row>
        <row r="51">
          <cell r="H51" t="str">
            <v>Zimbabwe: 265</v>
          </cell>
          <cell r="I51" t="str">
            <v>15160-Human rights</v>
          </cell>
        </row>
        <row r="52">
          <cell r="H52" t="str">
            <v>Rwanda: 266</v>
          </cell>
          <cell r="I52" t="str">
            <v>15170-Women's equality organisations and institutions</v>
          </cell>
        </row>
        <row r="53">
          <cell r="H53" t="str">
            <v>Sao Tome and Principe: 268</v>
          </cell>
          <cell r="I53" t="str">
            <v>15180-Ending violence against women and girls</v>
          </cell>
        </row>
        <row r="54">
          <cell r="H54" t="str">
            <v>Senegal: 269</v>
          </cell>
          <cell r="I54" t="str">
            <v>15190-Facilitation of orderly, safe, regular and responsible migration and mobility</v>
          </cell>
        </row>
        <row r="55">
          <cell r="H55" t="str">
            <v>Seychelles: 270</v>
          </cell>
          <cell r="I55" t="str">
            <v>15210-Security system management and reform</v>
          </cell>
        </row>
        <row r="56">
          <cell r="H56" t="str">
            <v>Eritrea: 271</v>
          </cell>
          <cell r="I56" t="str">
            <v>15220-Civilian peace-building, conflict prevention and resolution</v>
          </cell>
        </row>
        <row r="57">
          <cell r="H57" t="str">
            <v>Sierra Leone: 272</v>
          </cell>
          <cell r="I57" t="str">
            <v>15230-Participation in international peacekeeping operations</v>
          </cell>
        </row>
        <row r="58">
          <cell r="H58" t="str">
            <v>Somalia: 273</v>
          </cell>
          <cell r="I58" t="str">
            <v>15240-Reintegration and SALW control</v>
          </cell>
        </row>
        <row r="59">
          <cell r="H59" t="str">
            <v>Djibouti: 274</v>
          </cell>
          <cell r="I59" t="str">
            <v>15250-Removal of land mines and explosive remnants of war</v>
          </cell>
        </row>
        <row r="60">
          <cell r="H60" t="str">
            <v>Namibia: 275</v>
          </cell>
          <cell r="I60" t="str">
            <v>15261-Child soldiers (prevention and demobilisation)</v>
          </cell>
        </row>
        <row r="61">
          <cell r="H61" t="str">
            <v>Saint Helena: 276</v>
          </cell>
          <cell r="I61" t="str">
            <v>16010-Social/welfare services</v>
          </cell>
        </row>
        <row r="62">
          <cell r="H62" t="str">
            <v>Sudan: 278</v>
          </cell>
          <cell r="I62" t="str">
            <v>16020-Employment policy and administrative management</v>
          </cell>
        </row>
        <row r="63">
          <cell r="H63" t="str">
            <v>South Sudan: 279</v>
          </cell>
          <cell r="I63" t="str">
            <v>16030-Housing policy and administrative management</v>
          </cell>
        </row>
        <row r="64">
          <cell r="H64" t="str">
            <v>Swaziland: 280</v>
          </cell>
          <cell r="I64" t="str">
            <v>16040-Low-cost housing</v>
          </cell>
        </row>
        <row r="65">
          <cell r="H65" t="str">
            <v>Tanzania: 282</v>
          </cell>
          <cell r="I65" t="str">
            <v>16050-Multisector aid for basic social services</v>
          </cell>
        </row>
        <row r="66">
          <cell r="H66" t="str">
            <v>Togo: 283</v>
          </cell>
          <cell r="I66" t="str">
            <v>16061-Culture and recreation</v>
          </cell>
        </row>
        <row r="67">
          <cell r="H67" t="str">
            <v>Uganda: 285</v>
          </cell>
          <cell r="I67" t="str">
            <v>16062-Statistical capacity building</v>
          </cell>
        </row>
        <row r="68">
          <cell r="H68" t="str">
            <v>Burkina Faso: 287</v>
          </cell>
          <cell r="I68" t="str">
            <v>16063-Narcotics control</v>
          </cell>
        </row>
        <row r="69">
          <cell r="H69" t="str">
            <v>Zambia: 288</v>
          </cell>
          <cell r="I69" t="str">
            <v>16064-Social mitigation of HIV/AIDS</v>
          </cell>
        </row>
        <row r="70">
          <cell r="H70" t="str">
            <v>South of Sahara, regional: 289</v>
          </cell>
          <cell r="I70" t="str">
            <v>21010-Transport policy and administrative management</v>
          </cell>
        </row>
        <row r="71">
          <cell r="H71" t="str">
            <v>Africa, regional: 298</v>
          </cell>
          <cell r="I71" t="str">
            <v>21020-Road transport</v>
          </cell>
        </row>
        <row r="72">
          <cell r="H72" t="str">
            <v>Costa Rica: 336</v>
          </cell>
          <cell r="I72" t="str">
            <v>21030-Rail transport</v>
          </cell>
        </row>
        <row r="73">
          <cell r="H73" t="str">
            <v>Cuba: 338</v>
          </cell>
          <cell r="I73" t="str">
            <v>21040-Water transport</v>
          </cell>
        </row>
        <row r="74">
          <cell r="H74" t="str">
            <v>Dominican Republic: 340</v>
          </cell>
          <cell r="I74" t="str">
            <v>21050-Air transport</v>
          </cell>
        </row>
        <row r="75">
          <cell r="H75" t="str">
            <v>El Salvador: 342</v>
          </cell>
          <cell r="I75" t="str">
            <v>21061-Storage</v>
          </cell>
        </row>
        <row r="76">
          <cell r="H76" t="str">
            <v>Guatemala: 347</v>
          </cell>
          <cell r="I76" t="str">
            <v>21081-Education and training in transport and storage</v>
          </cell>
        </row>
        <row r="77">
          <cell r="H77" t="str">
            <v>Haiti: 349</v>
          </cell>
          <cell r="I77" t="str">
            <v>22010-Communications policy and administrative management</v>
          </cell>
        </row>
        <row r="78">
          <cell r="H78" t="str">
            <v>Honduras: 351</v>
          </cell>
          <cell r="I78" t="str">
            <v>22020-Telecommunications</v>
          </cell>
        </row>
        <row r="79">
          <cell r="H79" t="str">
            <v>Belize: 352</v>
          </cell>
          <cell r="I79" t="str">
            <v>22030-Radio/television/print media</v>
          </cell>
        </row>
        <row r="80">
          <cell r="H80" t="str">
            <v>Jamaica: 354</v>
          </cell>
          <cell r="I80" t="str">
            <v>22040-Information and communication technology (ICT)</v>
          </cell>
        </row>
        <row r="81">
          <cell r="H81" t="str">
            <v>Mexico: 358</v>
          </cell>
          <cell r="I81" t="str">
            <v>23110-Energy policy and administrative management</v>
          </cell>
        </row>
        <row r="82">
          <cell r="H82" t="str">
            <v>Nicaragua: 364</v>
          </cell>
          <cell r="I82" t="str">
            <v>23181-Energy education/training</v>
          </cell>
        </row>
        <row r="83">
          <cell r="H83" t="str">
            <v>Panama: 366</v>
          </cell>
          <cell r="I83" t="str">
            <v>23182-Energy research</v>
          </cell>
        </row>
        <row r="84">
          <cell r="H84" t="str">
            <v>Antigua and Barbuda: 377</v>
          </cell>
          <cell r="I84" t="str">
            <v>23183-Energy conservation and demand-side efficiency</v>
          </cell>
        </row>
        <row r="85">
          <cell r="H85" t="str">
            <v>Dominica: 378</v>
          </cell>
          <cell r="I85" t="str">
            <v>23210-Energy generation, renewable sources - multiple technologies</v>
          </cell>
        </row>
        <row r="86">
          <cell r="H86" t="str">
            <v>West Indies, regional: 380</v>
          </cell>
          <cell r="I86" t="str">
            <v>23220-Hydro-electric power plants</v>
          </cell>
        </row>
        <row r="87">
          <cell r="H87" t="str">
            <v>Grenada: 381</v>
          </cell>
          <cell r="I87" t="str">
            <v>23230-Solar energy</v>
          </cell>
        </row>
        <row r="88">
          <cell r="H88" t="str">
            <v>Saint Lucia: 383</v>
          </cell>
          <cell r="I88" t="str">
            <v>23240-Wind energy</v>
          </cell>
        </row>
        <row r="89">
          <cell r="H89" t="str">
            <v>Saint Vincent and the Grenadines: 384</v>
          </cell>
          <cell r="I89" t="str">
            <v>23250-Marine energy</v>
          </cell>
        </row>
        <row r="90">
          <cell r="H90" t="str">
            <v>Montserrat: 385</v>
          </cell>
          <cell r="I90" t="str">
            <v>23260-Geothermal energy</v>
          </cell>
        </row>
        <row r="91">
          <cell r="H91" t="str">
            <v>North &amp; Central America, regional: 389</v>
          </cell>
          <cell r="I91" t="str">
            <v>23270-Biofuel-fired power plants</v>
          </cell>
        </row>
        <row r="92">
          <cell r="H92" t="str">
            <v>Argentina: 425</v>
          </cell>
          <cell r="I92" t="str">
            <v>23310-Energy generation, non-renewable sources, unspecified</v>
          </cell>
        </row>
        <row r="93">
          <cell r="H93" t="str">
            <v>Bolivia: 428</v>
          </cell>
          <cell r="I93" t="str">
            <v>23320-Coal-fired electric power plants</v>
          </cell>
        </row>
        <row r="94">
          <cell r="H94" t="str">
            <v>Brazil: 431</v>
          </cell>
          <cell r="I94" t="str">
            <v>23330-Oil-fired electric power plants</v>
          </cell>
        </row>
        <row r="95">
          <cell r="H95" t="str">
            <v>Chile: 434</v>
          </cell>
          <cell r="I95" t="str">
            <v>23340-Natural gas-fired electric power plants</v>
          </cell>
        </row>
        <row r="96">
          <cell r="H96" t="str">
            <v>Colombia: 437</v>
          </cell>
          <cell r="I96" t="str">
            <v>23350-Fossil fuel electric power plants with carbon capture and storage (CCS)</v>
          </cell>
        </row>
        <row r="97">
          <cell r="H97" t="str">
            <v>Ecuador: 440</v>
          </cell>
          <cell r="I97" t="str">
            <v>23360-Non-renewable waste-fired electric power plants</v>
          </cell>
        </row>
        <row r="98">
          <cell r="H98" t="str">
            <v>Guyana: 446</v>
          </cell>
          <cell r="I98" t="str">
            <v>-Hybrid energy plants</v>
          </cell>
        </row>
        <row r="99">
          <cell r="H99" t="str">
            <v>Paraguay: 451</v>
          </cell>
          <cell r="I99" t="str">
            <v>23410-Hybrid energy electric power plants</v>
          </cell>
        </row>
        <row r="100">
          <cell r="H100" t="str">
            <v>Peru: 454</v>
          </cell>
          <cell r="I100" t="str">
            <v>23510-Nuclear energy electric power plants</v>
          </cell>
        </row>
        <row r="101">
          <cell r="H101" t="str">
            <v>Suriname: 457</v>
          </cell>
          <cell r="I101" t="str">
            <v>23610-Heat plants</v>
          </cell>
        </row>
        <row r="102">
          <cell r="H102" t="str">
            <v>Uruguay: 460</v>
          </cell>
          <cell r="I102" t="str">
            <v>23620-District heating and cooling</v>
          </cell>
        </row>
        <row r="103">
          <cell r="H103" t="str">
            <v>Venezuela: 463</v>
          </cell>
          <cell r="I103" t="str">
            <v>23630-Electric power transmission and distribution</v>
          </cell>
        </row>
        <row r="104">
          <cell r="H104" t="str">
            <v>South America, regional: 489</v>
          </cell>
          <cell r="I104" t="str">
            <v>23640-Gas distribution</v>
          </cell>
        </row>
        <row r="105">
          <cell r="H105" t="str">
            <v>America, regional: 498</v>
          </cell>
          <cell r="I105" t="str">
            <v>24010-Financial policy and administrative management</v>
          </cell>
        </row>
        <row r="106">
          <cell r="H106" t="str">
            <v>Iran: 540</v>
          </cell>
          <cell r="I106" t="str">
            <v>24020-Monetary institutions</v>
          </cell>
        </row>
        <row r="107">
          <cell r="H107" t="str">
            <v>Iraq: 543</v>
          </cell>
          <cell r="I107" t="str">
            <v>24030-Formal sector financial intermediaries</v>
          </cell>
        </row>
        <row r="108">
          <cell r="H108" t="str">
            <v>Jordan: 549</v>
          </cell>
          <cell r="I108" t="str">
            <v>24040-Informal/semi-formal financial intermediaries</v>
          </cell>
        </row>
        <row r="109">
          <cell r="H109" t="str">
            <v>West Bank and Gaza Strip: 550</v>
          </cell>
          <cell r="I109" t="str">
            <v>24050-Remittance facilitation, promotion and optimisation</v>
          </cell>
        </row>
        <row r="110">
          <cell r="H110" t="str">
            <v>Lebanon: 555</v>
          </cell>
          <cell r="I110" t="str">
            <v>24081-Education/training in banking and financial services</v>
          </cell>
        </row>
        <row r="111">
          <cell r="H111" t="str">
            <v>Syrian Arab Republic: 573</v>
          </cell>
          <cell r="I111" t="str">
            <v>25010-Business support services and institutions</v>
          </cell>
        </row>
        <row r="112">
          <cell r="H112" t="str">
            <v>Yemen: 580</v>
          </cell>
          <cell r="I112" t="str">
            <v>25020-Privatisation</v>
          </cell>
        </row>
        <row r="113">
          <cell r="H113" t="str">
            <v>Middle East, regional: 589</v>
          </cell>
          <cell r="I113" t="str">
            <v>31110-Agricultural policy and administrative management</v>
          </cell>
        </row>
        <row r="114">
          <cell r="H114" t="str">
            <v>Armenia: 610</v>
          </cell>
          <cell r="I114" t="str">
            <v>31120-Agricultural development</v>
          </cell>
        </row>
        <row r="115">
          <cell r="H115" t="str">
            <v>Azerbaijan: 611</v>
          </cell>
          <cell r="I115" t="str">
            <v>31130-Agricultural land resources</v>
          </cell>
        </row>
        <row r="116">
          <cell r="H116" t="str">
            <v>Georgia: 612</v>
          </cell>
          <cell r="I116" t="str">
            <v>31140-Agricultural water resources</v>
          </cell>
        </row>
        <row r="117">
          <cell r="H117" t="str">
            <v>Kazakhstan: 613</v>
          </cell>
          <cell r="I117" t="str">
            <v>31150-Agricultural inputs</v>
          </cell>
        </row>
        <row r="118">
          <cell r="H118" t="str">
            <v>Kyrgyzstan: 614</v>
          </cell>
          <cell r="I118" t="str">
            <v>31161-Food crop production</v>
          </cell>
        </row>
        <row r="119">
          <cell r="H119" t="str">
            <v>Tajikistan: 615</v>
          </cell>
          <cell r="I119" t="str">
            <v>31162-Industrial crops/export crops</v>
          </cell>
        </row>
        <row r="120">
          <cell r="H120" t="str">
            <v>Turkmenistan: 616</v>
          </cell>
          <cell r="I120" t="str">
            <v>31163-Livestock</v>
          </cell>
        </row>
        <row r="121">
          <cell r="H121" t="str">
            <v>Uzbekistan: 617</v>
          </cell>
          <cell r="I121" t="str">
            <v>31164-Agrarian reform</v>
          </cell>
        </row>
        <row r="122">
          <cell r="H122" t="str">
            <v>Central Asia, regional: 619</v>
          </cell>
          <cell r="I122" t="str">
            <v>31165-Agricultural alternative development</v>
          </cell>
        </row>
        <row r="123">
          <cell r="H123" t="str">
            <v>Afghanistan: 625</v>
          </cell>
          <cell r="I123" t="str">
            <v>31166-Agricultural extension</v>
          </cell>
        </row>
        <row r="124">
          <cell r="H124" t="str">
            <v>Bhutan: 630</v>
          </cell>
          <cell r="I124" t="str">
            <v>31181-Agricultural education/training</v>
          </cell>
        </row>
        <row r="125">
          <cell r="H125" t="str">
            <v>Myanmar: 635</v>
          </cell>
          <cell r="I125" t="str">
            <v>31182-Agricultural research</v>
          </cell>
        </row>
        <row r="126">
          <cell r="H126" t="str">
            <v>Sri Lanka: 640</v>
          </cell>
          <cell r="I126" t="str">
            <v>31191-Agricultural services</v>
          </cell>
        </row>
        <row r="127">
          <cell r="H127" t="str">
            <v>India: 645</v>
          </cell>
          <cell r="I127" t="str">
            <v>31192-Plant and post-harvest protection and pest control</v>
          </cell>
        </row>
        <row r="128">
          <cell r="H128" t="str">
            <v>Maldives: 655</v>
          </cell>
          <cell r="I128" t="str">
            <v>31193-Agricultural financial services</v>
          </cell>
        </row>
        <row r="129">
          <cell r="H129" t="str">
            <v>Nepal: 660</v>
          </cell>
          <cell r="I129" t="str">
            <v>31194-Agricultural co-operatives</v>
          </cell>
        </row>
        <row r="130">
          <cell r="H130" t="str">
            <v>Pakistan: 665</v>
          </cell>
          <cell r="I130" t="str">
            <v>31195-Livestock/veterinary services</v>
          </cell>
        </row>
        <row r="131">
          <cell r="H131" t="str">
            <v>Bangladesh: 666</v>
          </cell>
          <cell r="I131" t="str">
            <v>31210-Forestry policy and administrative management</v>
          </cell>
        </row>
        <row r="132">
          <cell r="H132" t="str">
            <v>South Asia, regional: 679</v>
          </cell>
          <cell r="I132" t="str">
            <v>31220-Forestry development</v>
          </cell>
        </row>
        <row r="133">
          <cell r="H133" t="str">
            <v>South &amp; Central Asia, regional: 689</v>
          </cell>
          <cell r="I133" t="str">
            <v>31261-Fuelwood/charcoal</v>
          </cell>
        </row>
        <row r="134">
          <cell r="H134" t="str">
            <v>Cambodia: 728</v>
          </cell>
          <cell r="I134" t="str">
            <v>31281-Forestry education/training</v>
          </cell>
        </row>
        <row r="135">
          <cell r="H135" t="str">
            <v>China (People's Republic of): 730</v>
          </cell>
          <cell r="I135" t="str">
            <v>31282-Forestry research</v>
          </cell>
        </row>
        <row r="136">
          <cell r="H136" t="str">
            <v>Indonesia: 738</v>
          </cell>
          <cell r="I136" t="str">
            <v>31291-Forestry services</v>
          </cell>
        </row>
        <row r="137">
          <cell r="H137" t="str">
            <v>Democratic People's Republic of Korea: 740</v>
          </cell>
          <cell r="I137" t="str">
            <v>31310-Fishing policy and administrative management</v>
          </cell>
        </row>
        <row r="138">
          <cell r="H138" t="str">
            <v>Lao People's Democratic Republic: 745</v>
          </cell>
          <cell r="I138" t="str">
            <v>31320-Fishery development</v>
          </cell>
        </row>
        <row r="139">
          <cell r="H139" t="str">
            <v>Malaysia: 751</v>
          </cell>
          <cell r="I139" t="str">
            <v>31381-Fishery education/training</v>
          </cell>
        </row>
        <row r="140">
          <cell r="H140" t="str">
            <v>Mongolia: 753</v>
          </cell>
          <cell r="I140" t="str">
            <v>31382-Fishery research</v>
          </cell>
        </row>
        <row r="141">
          <cell r="H141" t="str">
            <v>Philippines: 755</v>
          </cell>
          <cell r="I141" t="str">
            <v>31391-Fishery services</v>
          </cell>
        </row>
        <row r="142">
          <cell r="H142" t="str">
            <v>Thailand: 764</v>
          </cell>
          <cell r="I142" t="str">
            <v>32110-Industrial policy and administrative management</v>
          </cell>
        </row>
        <row r="143">
          <cell r="H143" t="str">
            <v>Timor-Leste: 765</v>
          </cell>
          <cell r="I143" t="str">
            <v>32120-Industrial development</v>
          </cell>
        </row>
        <row r="144">
          <cell r="H144" t="str">
            <v>Viet Nam: 769</v>
          </cell>
          <cell r="I144" t="str">
            <v>32130-Small and medium-sized enterprises (SME) development</v>
          </cell>
        </row>
        <row r="145">
          <cell r="H145" t="str">
            <v>Far East Asia, regional: 789</v>
          </cell>
          <cell r="I145" t="str">
            <v>32140-Cottage industries and handicraft</v>
          </cell>
        </row>
        <row r="146">
          <cell r="H146" t="str">
            <v>Asia, regional: 798</v>
          </cell>
          <cell r="I146" t="str">
            <v>32161-Agro-industries</v>
          </cell>
        </row>
        <row r="147">
          <cell r="H147" t="str">
            <v>Cook Islands: 831</v>
          </cell>
          <cell r="I147" t="str">
            <v>32162-Forest industries</v>
          </cell>
        </row>
        <row r="148">
          <cell r="H148" t="str">
            <v>Fiji: 832</v>
          </cell>
          <cell r="I148" t="str">
            <v>32163-Textiles, leather and substitutes</v>
          </cell>
        </row>
        <row r="149">
          <cell r="H149" t="str">
            <v>Kiribati: 836</v>
          </cell>
          <cell r="I149" t="str">
            <v>32164-Chemicals</v>
          </cell>
        </row>
        <row r="150">
          <cell r="H150" t="str">
            <v>Nauru: 845</v>
          </cell>
          <cell r="I150" t="str">
            <v>32165-Fertilizer plants</v>
          </cell>
        </row>
        <row r="151">
          <cell r="H151" t="str">
            <v>Vanuatu: 854</v>
          </cell>
          <cell r="I151" t="str">
            <v>32166-Cement/lime/plaster</v>
          </cell>
        </row>
        <row r="152">
          <cell r="H152" t="str">
            <v>Niue: 856</v>
          </cell>
          <cell r="I152" t="str">
            <v>32167-Energy manufacturing</v>
          </cell>
        </row>
        <row r="153">
          <cell r="H153" t="str">
            <v>Marshall Islands: 859</v>
          </cell>
          <cell r="I153" t="str">
            <v>32168-Pharmaceutical production</v>
          </cell>
        </row>
        <row r="154">
          <cell r="H154" t="str">
            <v>Micronesia: 860</v>
          </cell>
          <cell r="I154" t="str">
            <v>32169-Basic metal industries</v>
          </cell>
        </row>
        <row r="155">
          <cell r="H155" t="str">
            <v>Palau: 861</v>
          </cell>
          <cell r="I155" t="str">
            <v>32170-Non-ferrous metal industries</v>
          </cell>
        </row>
        <row r="156">
          <cell r="H156" t="str">
            <v>Papua New Guinea: 862</v>
          </cell>
          <cell r="I156" t="str">
            <v>32171-Engineering</v>
          </cell>
        </row>
        <row r="157">
          <cell r="H157" t="str">
            <v>Solomon Islands: 866</v>
          </cell>
          <cell r="I157" t="str">
            <v>32172-Transport equipment industry</v>
          </cell>
        </row>
        <row r="158">
          <cell r="H158" t="str">
            <v>Tokelau: 868</v>
          </cell>
          <cell r="I158" t="str">
            <v>32182-Technological research and development</v>
          </cell>
        </row>
        <row r="159">
          <cell r="H159" t="str">
            <v>Tonga: 870</v>
          </cell>
          <cell r="I159" t="str">
            <v>32210-Mineral/mining policy and administrative management</v>
          </cell>
        </row>
        <row r="160">
          <cell r="H160" t="str">
            <v>Tuvalu: 872</v>
          </cell>
          <cell r="I160" t="str">
            <v>32220-Mineral prospection and exploration</v>
          </cell>
        </row>
        <row r="161">
          <cell r="H161" t="str">
            <v>Wallis and Futuna: 876</v>
          </cell>
          <cell r="I161" t="str">
            <v>32261-Coal</v>
          </cell>
        </row>
        <row r="162">
          <cell r="H162" t="str">
            <v>Samoa: 880</v>
          </cell>
          <cell r="I162" t="str">
            <v>32262-Oil and gas</v>
          </cell>
        </row>
        <row r="163">
          <cell r="H163" t="str">
            <v>Oceania, regional: 889</v>
          </cell>
          <cell r="I163" t="str">
            <v>32263-Ferrous metals</v>
          </cell>
        </row>
        <row r="164">
          <cell r="H164" t="str">
            <v>Developing countries, unspecified: 998</v>
          </cell>
          <cell r="I164" t="str">
            <v>32264-Nonferrous metals</v>
          </cell>
        </row>
        <row r="165">
          <cell r="I165" t="str">
            <v>32265-Precious metals/materials</v>
          </cell>
        </row>
        <row r="166">
          <cell r="I166" t="str">
            <v>32266-Industrial minerals</v>
          </cell>
        </row>
        <row r="167">
          <cell r="I167" t="str">
            <v>32267-Fertilizer minerals</v>
          </cell>
        </row>
        <row r="168">
          <cell r="I168" t="str">
            <v>32268-Offshore minerals</v>
          </cell>
        </row>
        <row r="169">
          <cell r="I169" t="str">
            <v>32310-Construction policy and administrative management</v>
          </cell>
        </row>
        <row r="170">
          <cell r="I170" t="str">
            <v>33110-Trade policy and administrative management</v>
          </cell>
        </row>
        <row r="171">
          <cell r="I171" t="str">
            <v>33120-Trade facilitation</v>
          </cell>
        </row>
        <row r="172">
          <cell r="I172" t="str">
            <v>33130-Regional trade agreements (RTAs)</v>
          </cell>
        </row>
        <row r="173">
          <cell r="I173" t="str">
            <v>33140-Multilateral trade negotiations</v>
          </cell>
        </row>
        <row r="174">
          <cell r="I174" t="str">
            <v>33150-Trade-related adjustment</v>
          </cell>
        </row>
        <row r="175">
          <cell r="I175" t="str">
            <v>33181-Trade education/training</v>
          </cell>
        </row>
        <row r="176">
          <cell r="I176" t="str">
            <v>33210-Tourism policy and administrative management</v>
          </cell>
        </row>
        <row r="177">
          <cell r="I177" t="str">
            <v>41010-Environmental policy and administrative management</v>
          </cell>
        </row>
        <row r="178">
          <cell r="I178" t="str">
            <v>41020-Biosphere protection</v>
          </cell>
        </row>
        <row r="179">
          <cell r="I179" t="str">
            <v>41030-Bio-diversity</v>
          </cell>
        </row>
        <row r="180">
          <cell r="I180" t="str">
            <v>41040-Site preservation</v>
          </cell>
        </row>
        <row r="181">
          <cell r="I181" t="str">
            <v>41050-Flood prevention/control</v>
          </cell>
        </row>
        <row r="182">
          <cell r="I182" t="str">
            <v>41081-Environmental education/training</v>
          </cell>
        </row>
        <row r="183">
          <cell r="I183" t="str">
            <v>41082-Environmental research</v>
          </cell>
        </row>
        <row r="184">
          <cell r="I184" t="str">
            <v>-Other Multisector</v>
          </cell>
        </row>
        <row r="185">
          <cell r="I185" t="str">
            <v>43010-Multisector aid</v>
          </cell>
        </row>
        <row r="186">
          <cell r="I186" t="str">
            <v>43030-Urban development and management</v>
          </cell>
        </row>
        <row r="187">
          <cell r="I187" t="str">
            <v>43040-Rural development</v>
          </cell>
        </row>
        <row r="188">
          <cell r="I188" t="str">
            <v>43050-Non-agricultural alternative development</v>
          </cell>
        </row>
        <row r="189">
          <cell r="I189" t="str">
            <v>43081-Multisector education/training</v>
          </cell>
        </row>
        <row r="190">
          <cell r="I190" t="str">
            <v>43082-Research/scientific institutions</v>
          </cell>
        </row>
        <row r="191">
          <cell r="I191" t="str">
            <v>51010-General budget support-related aid</v>
          </cell>
        </row>
        <row r="192">
          <cell r="I192" t="str">
            <v>52010-Food aid/Food security programmes</v>
          </cell>
        </row>
        <row r="193">
          <cell r="I193" t="str">
            <v>53030-Import support (capital goods)</v>
          </cell>
        </row>
        <row r="194">
          <cell r="I194" t="str">
            <v>53040-Import support (commodities)</v>
          </cell>
        </row>
        <row r="195">
          <cell r="I195" t="str">
            <v>60010-Action relating to debt</v>
          </cell>
        </row>
        <row r="196">
          <cell r="I196" t="str">
            <v>60020-Debt forgiveness</v>
          </cell>
        </row>
        <row r="197">
          <cell r="I197" t="str">
            <v>60030-Relief of multilateral debt</v>
          </cell>
        </row>
        <row r="198">
          <cell r="I198" t="str">
            <v>60040-Rescheduling and refinancing</v>
          </cell>
        </row>
        <row r="199">
          <cell r="I199" t="str">
            <v>60061-Debt for development swap</v>
          </cell>
        </row>
        <row r="200">
          <cell r="I200" t="str">
            <v>60062-Other debt swap</v>
          </cell>
        </row>
        <row r="201">
          <cell r="I201" t="str">
            <v>60063-Debt buy-back</v>
          </cell>
        </row>
        <row r="202">
          <cell r="I202" t="str">
            <v xml:space="preserve">72010-Material relief assistance and services </v>
          </cell>
        </row>
        <row r="203">
          <cell r="I203" t="str">
            <v>72040-Emergency food aid</v>
          </cell>
        </row>
        <row r="204">
          <cell r="I204" t="str">
            <v>72050-Relief co-ordination; protection and support services</v>
          </cell>
        </row>
        <row r="205">
          <cell r="I205" t="str">
            <v>73010-Reconstruction relief and rehabilitation</v>
          </cell>
        </row>
        <row r="206">
          <cell r="I206" t="str">
            <v>74010-Disaster prevention and preparedness</v>
          </cell>
        </row>
        <row r="207">
          <cell r="I207" t="str">
            <v>91010-Administrative costs (non-sector allocable)</v>
          </cell>
        </row>
        <row r="208">
          <cell r="I208" t="str">
            <v>93010-Refugees in donor countries (non-sector allocable)</v>
          </cell>
        </row>
        <row r="209">
          <cell r="I209" t="str">
            <v>99810-Sectors not specified</v>
          </cell>
        </row>
        <row r="210">
          <cell r="I210" t="str">
            <v>99820-Promotion of development awareness (non-sector allocable)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refreshError="1"/>
      <sheetData sheetId="1" refreshError="1"/>
      <sheetData sheetId="2" refreshError="1"/>
      <sheetData sheetId="3">
        <row r="2">
          <cell r="I2" t="str">
            <v>11110 - Education policy and administrative management</v>
          </cell>
        </row>
        <row r="3">
          <cell r="I3" t="str">
            <v>11120 - Education facilities and training</v>
          </cell>
        </row>
        <row r="4">
          <cell r="I4" t="str">
            <v>11130 - Teacher training</v>
          </cell>
        </row>
        <row r="5">
          <cell r="I5" t="str">
            <v>11182 - Educational research</v>
          </cell>
        </row>
        <row r="6">
          <cell r="I6" t="str">
            <v>11220 - Primary education</v>
          </cell>
        </row>
        <row r="7">
          <cell r="I7" t="str">
            <v>11230 - Basic life skills for youth and adults</v>
          </cell>
        </row>
        <row r="8">
          <cell r="I8" t="str">
            <v>11240 - Early childhood education</v>
          </cell>
        </row>
        <row r="9">
          <cell r="I9" t="str">
            <v>11250 - School feeding</v>
          </cell>
        </row>
        <row r="10">
          <cell r="I10" t="str">
            <v>11320 - Secondary education</v>
          </cell>
        </row>
        <row r="11">
          <cell r="I11" t="str">
            <v>11330 - Vocational training</v>
          </cell>
        </row>
        <row r="12">
          <cell r="I12" t="str">
            <v>11420 - Higher education</v>
          </cell>
        </row>
        <row r="13">
          <cell r="I13" t="str">
            <v>11430 - Advanced technical and managerial training</v>
          </cell>
        </row>
        <row r="14">
          <cell r="I14" t="str">
            <v>12110 - Health policy and administrative management</v>
          </cell>
        </row>
        <row r="15">
          <cell r="I15" t="str">
            <v>12181 - Medical education/training</v>
          </cell>
        </row>
        <row r="16">
          <cell r="I16" t="str">
            <v>12182 - Medical research</v>
          </cell>
        </row>
        <row r="17">
          <cell r="I17" t="str">
            <v>12191 - Medical services</v>
          </cell>
        </row>
        <row r="18">
          <cell r="I18" t="str">
            <v>12220 - Basic health care</v>
          </cell>
        </row>
        <row r="19">
          <cell r="I19" t="str">
            <v>12230 - Basic health infrastructure</v>
          </cell>
        </row>
        <row r="20">
          <cell r="I20" t="str">
            <v>12240 - Basic nutrition</v>
          </cell>
        </row>
        <row r="21">
          <cell r="I21" t="str">
            <v>12250 - Infectious disease control</v>
          </cell>
        </row>
        <row r="22">
          <cell r="I22" t="str">
            <v>12261 - Health education</v>
          </cell>
        </row>
        <row r="23">
          <cell r="I23" t="str">
            <v>12262 - Malaria control</v>
          </cell>
        </row>
        <row r="24">
          <cell r="I24" t="str">
            <v>12263 - Tuberculosis control</v>
          </cell>
        </row>
        <row r="25">
          <cell r="I25" t="str">
            <v>12281 - Health personnel development</v>
          </cell>
        </row>
        <row r="26">
          <cell r="I26" t="str">
            <v>12310 - NCDs control, general</v>
          </cell>
        </row>
        <row r="27">
          <cell r="I27" t="str">
            <v>12320 - Tobacco use control</v>
          </cell>
        </row>
        <row r="28">
          <cell r="I28" t="str">
            <v>12330 - Control of harmful use of alcohol and drugs</v>
          </cell>
        </row>
        <row r="29">
          <cell r="I29" t="str">
            <v>12340 - Promotion of mental health and well-being </v>
          </cell>
        </row>
        <row r="30">
          <cell r="I30" t="str">
            <v>12350 - Other prevention and treatment of NCDs</v>
          </cell>
        </row>
        <row r="31">
          <cell r="I31" t="str">
            <v>12382 - Research for prevention and control of NCDs</v>
          </cell>
        </row>
        <row r="32">
          <cell r="I32" t="str">
            <v>13010 - Population policy and administrative management</v>
          </cell>
        </row>
        <row r="33">
          <cell r="I33" t="str">
            <v>13020 - Reproductive health care</v>
          </cell>
        </row>
        <row r="34">
          <cell r="I34" t="str">
            <v>13030 - Family planning</v>
          </cell>
        </row>
        <row r="35">
          <cell r="I35" t="str">
            <v>13040 - STD control including HIV/AIDS</v>
          </cell>
        </row>
        <row r="36">
          <cell r="I36" t="str">
            <v>13081 - Personnel development for population and reproductive health</v>
          </cell>
        </row>
        <row r="37">
          <cell r="I37" t="str">
            <v>14010 - Water sector policy and administrative management</v>
          </cell>
        </row>
        <row r="38">
          <cell r="I38" t="str">
            <v>14015 - Water resources conservation (including data collection)</v>
          </cell>
        </row>
        <row r="39">
          <cell r="I39" t="str">
            <v>14020 - Water supply and sanitation - large systems</v>
          </cell>
        </row>
        <row r="40">
          <cell r="I40" t="str">
            <v>14021 - Water supply - large systems</v>
          </cell>
        </row>
        <row r="41">
          <cell r="I41" t="str">
            <v>14022 - Sanitation - large systems</v>
          </cell>
        </row>
        <row r="42">
          <cell r="I42" t="str">
            <v>14030 - Basic drinking water supply and basic sanitation</v>
          </cell>
        </row>
        <row r="43">
          <cell r="I43" t="str">
            <v>14031 - Basic drinking water supply</v>
          </cell>
        </row>
        <row r="44">
          <cell r="I44" t="str">
            <v>14032 - Basic sanitation</v>
          </cell>
        </row>
        <row r="45">
          <cell r="I45" t="str">
            <v>14040 - River basins development</v>
          </cell>
        </row>
        <row r="46">
          <cell r="I46" t="str">
            <v>14050 - Waste management/disposal</v>
          </cell>
        </row>
        <row r="47">
          <cell r="I47" t="str">
            <v>14081 - Education and training in water supply and sanitation</v>
          </cell>
        </row>
        <row r="48">
          <cell r="I48" t="str">
            <v>15110 - Public sector policy and administrative management</v>
          </cell>
        </row>
        <row r="49">
          <cell r="I49" t="str">
            <v>15111 - Public finance management (PFM)</v>
          </cell>
        </row>
        <row r="50">
          <cell r="I50" t="str">
            <v>15112 - Decentralisation and support to subnational government</v>
          </cell>
        </row>
        <row r="51">
          <cell r="I51" t="str">
            <v>15113 - Anti-corruption organisations and institutions</v>
          </cell>
        </row>
        <row r="52">
          <cell r="I52" t="str">
            <v>15114 - Domestic revenue mobilisation</v>
          </cell>
        </row>
        <row r="53">
          <cell r="I53" t="str">
            <v>15125 - Public Procurement</v>
          </cell>
        </row>
        <row r="54">
          <cell r="I54" t="str">
            <v>15130 - Legal and judicial development</v>
          </cell>
        </row>
        <row r="55">
          <cell r="I55" t="str">
            <v>15142 - Macroeconomic policy</v>
          </cell>
        </row>
        <row r="56">
          <cell r="I56" t="str">
            <v>15150 - Democratic participation and civil society</v>
          </cell>
        </row>
        <row r="57">
          <cell r="I57" t="str">
            <v>15151 - Elections</v>
          </cell>
        </row>
        <row r="58">
          <cell r="I58" t="str">
            <v>15152 - Legislatures and political parties</v>
          </cell>
        </row>
        <row r="59">
          <cell r="I59" t="str">
            <v>15153 - Media and free flow of information</v>
          </cell>
        </row>
        <row r="60">
          <cell r="I60" t="str">
            <v>15160 - Human rights</v>
          </cell>
        </row>
        <row r="61">
          <cell r="I61" t="str">
            <v>15170 - Women's equality organisations and institutions</v>
          </cell>
        </row>
        <row r="62">
          <cell r="I62" t="str">
            <v>15180 - Ending violence against women and girls</v>
          </cell>
        </row>
        <row r="63">
          <cell r="I63" t="str">
            <v>15190 - Facilitation of orderly, safe, regular and responsible migration and mobility</v>
          </cell>
        </row>
        <row r="64">
          <cell r="I64" t="str">
            <v>15210 - Security system management and reform</v>
          </cell>
        </row>
        <row r="65">
          <cell r="I65" t="str">
            <v>15220 - Civilian peace-building, conflict prevention and resolution</v>
          </cell>
        </row>
        <row r="66">
          <cell r="I66" t="str">
            <v>15230 - Participation in international peacekeeping operations</v>
          </cell>
        </row>
        <row r="67">
          <cell r="I67" t="str">
            <v>15240 - Reintegration and SALW control</v>
          </cell>
        </row>
        <row r="68">
          <cell r="I68" t="str">
            <v>15250 - Removal of land mines and explosive remnants of war</v>
          </cell>
        </row>
        <row r="69">
          <cell r="I69" t="str">
            <v>15261 - Child soldiers (prevention and demobilisation)</v>
          </cell>
        </row>
        <row r="70">
          <cell r="I70" t="str">
            <v>16010 - Social Protection</v>
          </cell>
        </row>
        <row r="71">
          <cell r="I71" t="str">
            <v>16020 - Employment creation</v>
          </cell>
        </row>
        <row r="72">
          <cell r="I72" t="str">
            <v>16030 - Housing policy and administrative management</v>
          </cell>
        </row>
        <row r="73">
          <cell r="I73" t="str">
            <v>16040 - Low-cost housing</v>
          </cell>
        </row>
        <row r="74">
          <cell r="I74" t="str">
            <v>16050 - Multisector aid for basic social services</v>
          </cell>
        </row>
        <row r="75">
          <cell r="I75" t="str">
            <v>16061 - Culture and recreation</v>
          </cell>
        </row>
        <row r="76">
          <cell r="I76" t="str">
            <v>16062 - Statistical capacity building</v>
          </cell>
        </row>
        <row r="77">
          <cell r="I77" t="str">
            <v>16063 - Narcotics control</v>
          </cell>
        </row>
        <row r="78">
          <cell r="I78" t="str">
            <v>16064 - Social mitigation of HIV/AIDS</v>
          </cell>
        </row>
        <row r="79">
          <cell r="I79" t="str">
            <v>16070 - Labour Rights</v>
          </cell>
        </row>
        <row r="80">
          <cell r="I80" t="str">
            <v>16080 - Social Dialogue</v>
          </cell>
        </row>
        <row r="81">
          <cell r="I81" t="str">
            <v>21010 - Transport policy and administrative management</v>
          </cell>
        </row>
        <row r="82">
          <cell r="I82" t="str">
            <v>21020 - Road transport</v>
          </cell>
        </row>
        <row r="83">
          <cell r="I83" t="str">
            <v>21030 - Rail transport</v>
          </cell>
        </row>
        <row r="84">
          <cell r="I84" t="str">
            <v>21040 - Water transport</v>
          </cell>
        </row>
        <row r="85">
          <cell r="I85" t="str">
            <v>21050 - Air transport</v>
          </cell>
        </row>
        <row r="86">
          <cell r="I86" t="str">
            <v>21061 - Storage</v>
          </cell>
        </row>
        <row r="87">
          <cell r="I87" t="str">
            <v>21081 - Education and training in transport and storage</v>
          </cell>
        </row>
        <row r="88">
          <cell r="I88" t="str">
            <v>22010 - Communications policy and administrative management</v>
          </cell>
        </row>
        <row r="89">
          <cell r="I89" t="str">
            <v>22020 - Telecommunications</v>
          </cell>
        </row>
        <row r="90">
          <cell r="I90" t="str">
            <v>22030 - Radio/television/print media</v>
          </cell>
        </row>
        <row r="91">
          <cell r="I91" t="str">
            <v>22040 - Information and communication technology (ICT)</v>
          </cell>
        </row>
        <row r="92">
          <cell r="I92" t="str">
            <v>23110 - Energy policy and administrative management</v>
          </cell>
        </row>
        <row r="93">
          <cell r="I93" t="str">
            <v>23181 - Energy education/training</v>
          </cell>
        </row>
        <row r="94">
          <cell r="I94" t="str">
            <v>23182 - Energy research</v>
          </cell>
        </row>
        <row r="95">
          <cell r="I95" t="str">
            <v>23183 - Energy conservation and demand-side efficiency</v>
          </cell>
        </row>
        <row r="96">
          <cell r="I96" t="str">
            <v>23210 - Energy generation, renewable sources - multiple technologies</v>
          </cell>
        </row>
        <row r="97">
          <cell r="I97" t="str">
            <v>23220 - Hydro-electric power plants</v>
          </cell>
        </row>
        <row r="98">
          <cell r="I98" t="str">
            <v>23230 - Solar energy</v>
          </cell>
        </row>
        <row r="99">
          <cell r="I99" t="str">
            <v>23240 - Wind energy</v>
          </cell>
        </row>
        <row r="100">
          <cell r="I100" t="str">
            <v>23250 - Marine energy</v>
          </cell>
        </row>
        <row r="101">
          <cell r="I101" t="str">
            <v>23260 - Geothermal energy</v>
          </cell>
        </row>
        <row r="102">
          <cell r="I102" t="str">
            <v>23270 - Biofuel-fired power plants</v>
          </cell>
        </row>
        <row r="103">
          <cell r="I103" t="str">
            <v>23310 - Energy generation, non-renewable sources, unspecified</v>
          </cell>
        </row>
        <row r="104">
          <cell r="I104" t="str">
            <v>23320 - Coal-fired electric power plants</v>
          </cell>
        </row>
        <row r="105">
          <cell r="I105" t="str">
            <v>23330 - Oil-fired electric power plants</v>
          </cell>
        </row>
        <row r="106">
          <cell r="I106" t="str">
            <v>23340 - Natural gas-fired electric power plants</v>
          </cell>
        </row>
        <row r="107">
          <cell r="I107" t="str">
            <v>23350 - Fossil fuel electric power plants with carbon capture and storage (CCS)</v>
          </cell>
        </row>
        <row r="108">
          <cell r="I108" t="str">
            <v>23360 - Non-renewable waste-fired electric power plants</v>
          </cell>
        </row>
        <row r="109">
          <cell r="I109" t="str">
            <v>23410 - Hybrid energy electric power plants</v>
          </cell>
        </row>
        <row r="110">
          <cell r="I110" t="str">
            <v>23510 - Nuclear energy electric power plants</v>
          </cell>
        </row>
        <row r="111">
          <cell r="I111" t="str">
            <v>23610 - Heat plants</v>
          </cell>
        </row>
        <row r="112">
          <cell r="I112" t="str">
            <v>23620 - District heating and cooling</v>
          </cell>
        </row>
        <row r="113">
          <cell r="I113" t="str">
            <v>23630 - Electric power transmission and distribution</v>
          </cell>
        </row>
        <row r="114">
          <cell r="I114" t="str">
            <v>23640 - Gas distribution</v>
          </cell>
        </row>
        <row r="115">
          <cell r="I115" t="str">
            <v>24010 - Financial policy and administrative management</v>
          </cell>
        </row>
        <row r="116">
          <cell r="I116" t="str">
            <v>24020 - Monetary institutions</v>
          </cell>
        </row>
        <row r="117">
          <cell r="I117" t="str">
            <v>24030 - Formal sector financial intermediaries</v>
          </cell>
        </row>
        <row r="118">
          <cell r="I118" t="str">
            <v>24040 - Informal/semi-formal financial intermediaries</v>
          </cell>
        </row>
        <row r="119">
          <cell r="I119" t="str">
            <v>24050 - Remittance facilitation, promotion and optimisation</v>
          </cell>
        </row>
        <row r="120">
          <cell r="I120" t="str">
            <v>24081 - Education/training in banking and financial services</v>
          </cell>
        </row>
        <row r="121">
          <cell r="I121" t="str">
            <v>25010 - Business Policy and Administration</v>
          </cell>
        </row>
        <row r="122">
          <cell r="I122" t="str">
            <v>25020 - Privatisation</v>
          </cell>
        </row>
        <row r="123">
          <cell r="I123" t="str">
            <v>25030 - Business development services</v>
          </cell>
        </row>
        <row r="124">
          <cell r="I124" t="str">
            <v>25040 - Responsible Business Conduct</v>
          </cell>
        </row>
        <row r="125">
          <cell r="I125" t="str">
            <v>31110 - Agricultural policy and administrative management</v>
          </cell>
        </row>
        <row r="126">
          <cell r="I126" t="str">
            <v>31120 - Agricultural development</v>
          </cell>
        </row>
        <row r="127">
          <cell r="I127" t="str">
            <v>31130 - Agricultural land resources</v>
          </cell>
        </row>
        <row r="128">
          <cell r="I128" t="str">
            <v>31140 - Agricultural water resources</v>
          </cell>
        </row>
        <row r="129">
          <cell r="I129" t="str">
            <v>31150 - Agricultural inputs</v>
          </cell>
        </row>
        <row r="130">
          <cell r="I130" t="str">
            <v>31161 - Food crop production</v>
          </cell>
        </row>
        <row r="131">
          <cell r="I131" t="str">
            <v>31162 - Industrial crops/export crops</v>
          </cell>
        </row>
        <row r="132">
          <cell r="I132" t="str">
            <v>31163 - Livestock</v>
          </cell>
        </row>
        <row r="133">
          <cell r="I133" t="str">
            <v>31164 - Agrarian reform</v>
          </cell>
        </row>
        <row r="134">
          <cell r="I134" t="str">
            <v>31165 - Agricultural alternative development</v>
          </cell>
        </row>
        <row r="135">
          <cell r="I135" t="str">
            <v>31166 - Agricultural extension</v>
          </cell>
        </row>
        <row r="136">
          <cell r="I136" t="str">
            <v>31181 - Agricultural education/training</v>
          </cell>
        </row>
        <row r="137">
          <cell r="I137" t="str">
            <v>31182 - Agricultural research</v>
          </cell>
        </row>
        <row r="138">
          <cell r="I138" t="str">
            <v>31191 - Agricultural services</v>
          </cell>
        </row>
        <row r="139">
          <cell r="I139" t="str">
            <v>31192 - Plant and post-harvest protection and pest control</v>
          </cell>
        </row>
        <row r="140">
          <cell r="I140" t="str">
            <v>31193 - Agricultural financial services</v>
          </cell>
        </row>
        <row r="141">
          <cell r="I141" t="str">
            <v>31194 - Agricultural co-operatives</v>
          </cell>
        </row>
        <row r="142">
          <cell r="I142" t="str">
            <v>31195 - Livestock/veterinary services</v>
          </cell>
        </row>
        <row r="143">
          <cell r="I143" t="str">
            <v>31210 - Forestry policy and administrative management</v>
          </cell>
        </row>
        <row r="144">
          <cell r="I144" t="str">
            <v>31220 - Forestry development</v>
          </cell>
        </row>
        <row r="145">
          <cell r="I145" t="str">
            <v>31261 - Fuelwood/charcoal</v>
          </cell>
        </row>
        <row r="146">
          <cell r="I146" t="str">
            <v>31281 - Forestry education/training</v>
          </cell>
        </row>
        <row r="147">
          <cell r="I147" t="str">
            <v>31282 - Forestry research</v>
          </cell>
        </row>
        <row r="148">
          <cell r="I148" t="str">
            <v>31291 - Forestry services</v>
          </cell>
        </row>
        <row r="149">
          <cell r="I149" t="str">
            <v>31310 - Fishing policy and administrative management</v>
          </cell>
        </row>
        <row r="150">
          <cell r="I150" t="str">
            <v>31320 - Fishery development</v>
          </cell>
        </row>
        <row r="151">
          <cell r="I151" t="str">
            <v>31381 - Fishery education/training</v>
          </cell>
        </row>
        <row r="152">
          <cell r="I152" t="str">
            <v>31382 - Fishery research</v>
          </cell>
        </row>
        <row r="153">
          <cell r="I153" t="str">
            <v>31391 - Fishery services</v>
          </cell>
        </row>
        <row r="154">
          <cell r="I154" t="str">
            <v>32110 - Industrial policy and administrative management</v>
          </cell>
        </row>
        <row r="155">
          <cell r="I155" t="str">
            <v>32120 - Industrial development</v>
          </cell>
        </row>
        <row r="156">
          <cell r="I156" t="str">
            <v>32130 - Small and medium-sized enterprises (SME) development</v>
          </cell>
        </row>
        <row r="157">
          <cell r="I157" t="str">
            <v>32140 - Cottage industries and handicraft</v>
          </cell>
        </row>
        <row r="158">
          <cell r="I158" t="str">
            <v>32161 - Agro-industries</v>
          </cell>
        </row>
        <row r="159">
          <cell r="I159" t="str">
            <v>32162 - Forest industries</v>
          </cell>
        </row>
        <row r="160">
          <cell r="I160" t="str">
            <v>32163 - Textiles, leather and substitutes</v>
          </cell>
        </row>
        <row r="161">
          <cell r="I161" t="str">
            <v>32164 - Chemicals</v>
          </cell>
        </row>
        <row r="162">
          <cell r="I162" t="str">
            <v>32165 - Fertilizer plants</v>
          </cell>
        </row>
        <row r="163">
          <cell r="I163" t="str">
            <v>32166 - Cement/lime/plaster</v>
          </cell>
        </row>
        <row r="164">
          <cell r="I164" t="str">
            <v>32167 - Energy manufacturing</v>
          </cell>
        </row>
        <row r="165">
          <cell r="I165" t="str">
            <v>32168 - Pharmaceutical production</v>
          </cell>
        </row>
        <row r="166">
          <cell r="I166" t="str">
            <v>32169 - Basic metal industries</v>
          </cell>
        </row>
        <row r="167">
          <cell r="I167" t="str">
            <v>32170 - Non-ferrous metal industries</v>
          </cell>
        </row>
        <row r="168">
          <cell r="I168" t="str">
            <v>32171 - Engineering</v>
          </cell>
        </row>
        <row r="169">
          <cell r="I169" t="str">
            <v>32172 - Transport equipment industry</v>
          </cell>
        </row>
        <row r="170">
          <cell r="I170" t="str">
            <v>32182 - Technological research and development</v>
          </cell>
        </row>
        <row r="171">
          <cell r="I171" t="str">
            <v>32210 - Mineral/mining policy and administrative management</v>
          </cell>
        </row>
        <row r="172">
          <cell r="I172" t="str">
            <v>32220 - Mineral prospection and exploration</v>
          </cell>
        </row>
        <row r="173">
          <cell r="I173" t="str">
            <v>32261 - Coal</v>
          </cell>
        </row>
        <row r="174">
          <cell r="I174" t="str">
            <v>32262 - Oil and gas</v>
          </cell>
        </row>
        <row r="175">
          <cell r="I175" t="str">
            <v>32263 - Ferrous metals</v>
          </cell>
        </row>
        <row r="176">
          <cell r="I176" t="str">
            <v>32264 - Nonferrous metals</v>
          </cell>
        </row>
        <row r="177">
          <cell r="I177" t="str">
            <v>32265 - Precious metals/materials</v>
          </cell>
        </row>
        <row r="178">
          <cell r="I178" t="str">
            <v>32266 - Industrial minerals</v>
          </cell>
        </row>
        <row r="179">
          <cell r="I179" t="str">
            <v>32267 - Fertilizer minerals</v>
          </cell>
        </row>
        <row r="180">
          <cell r="I180" t="str">
            <v>32268 - Offshore minerals</v>
          </cell>
        </row>
        <row r="181">
          <cell r="I181" t="str">
            <v>32310 - Construction policy and administrative management</v>
          </cell>
        </row>
        <row r="182">
          <cell r="I182" t="str">
            <v>33110 - Trade policy and administrative management</v>
          </cell>
        </row>
        <row r="183">
          <cell r="I183" t="str">
            <v>33120 - Trade facilitation</v>
          </cell>
        </row>
        <row r="184">
          <cell r="I184" t="str">
            <v>33130 - Regional trade agreements (RTAs)</v>
          </cell>
        </row>
        <row r="185">
          <cell r="I185" t="str">
            <v>33140 - Multilateral trade negotiations</v>
          </cell>
        </row>
        <row r="186">
          <cell r="I186" t="str">
            <v>33150 - Trade-related adjustment</v>
          </cell>
        </row>
        <row r="187">
          <cell r="I187" t="str">
            <v>33181 - Trade education/training</v>
          </cell>
        </row>
        <row r="188">
          <cell r="I188" t="str">
            <v>33210 - Tourism policy and administrative management</v>
          </cell>
        </row>
        <row r="189">
          <cell r="I189" t="str">
            <v>41010 - Environmental policy and administrative management</v>
          </cell>
        </row>
        <row r="190">
          <cell r="I190" t="str">
            <v>41020 - Biosphere protection</v>
          </cell>
        </row>
        <row r="191">
          <cell r="I191" t="str">
            <v>41030 - Bio-diversity</v>
          </cell>
        </row>
        <row r="192">
          <cell r="I192" t="str">
            <v>41040 - Site preservation</v>
          </cell>
        </row>
        <row r="193">
          <cell r="I193" t="str">
            <v>41081 - Environmental education/training</v>
          </cell>
        </row>
        <row r="194">
          <cell r="I194" t="str">
            <v>41082 - Environmental research</v>
          </cell>
        </row>
        <row r="195">
          <cell r="I195" t="str">
            <v>43010 - Multisector aid</v>
          </cell>
        </row>
        <row r="196">
          <cell r="I196" t="str">
            <v>43030 - Urban development and management</v>
          </cell>
        </row>
        <row r="197">
          <cell r="I197" t="str">
            <v>43040 - Rural development</v>
          </cell>
        </row>
        <row r="198">
          <cell r="I198" t="str">
            <v>43050 - Non-agricultural alternative development</v>
          </cell>
        </row>
        <row r="199">
          <cell r="I199" t="str">
            <v>43060 - Disaster Risk Reduction</v>
          </cell>
        </row>
        <row r="200">
          <cell r="I200" t="str">
            <v>43071 - Food security policy and administrative management</v>
          </cell>
        </row>
        <row r="201">
          <cell r="I201" t="str">
            <v xml:space="preserve">43072 - Household food security programmes </v>
          </cell>
        </row>
        <row r="202">
          <cell r="I202" t="str">
            <v>43073 - Food safety and quality</v>
          </cell>
        </row>
        <row r="203">
          <cell r="I203" t="str">
            <v>43081 - Multisector education/training</v>
          </cell>
        </row>
        <row r="204">
          <cell r="I204" t="str">
            <v>43082 - Research/scientific institutions</v>
          </cell>
        </row>
        <row r="205">
          <cell r="I205" t="str">
            <v>51010 - General budget support-related aid</v>
          </cell>
        </row>
        <row r="206">
          <cell r="I206" t="str">
            <v>52010 - Food assistance</v>
          </cell>
        </row>
        <row r="207">
          <cell r="I207" t="str">
            <v>53030 - Import support (capital goods)</v>
          </cell>
        </row>
        <row r="208">
          <cell r="I208" t="str">
            <v>53040 - Import support (commodities)</v>
          </cell>
        </row>
        <row r="209">
          <cell r="I209" t="str">
            <v>60010 - Action relating to debt</v>
          </cell>
        </row>
        <row r="210">
          <cell r="I210" t="str">
            <v>60020 - Debt forgiveness</v>
          </cell>
        </row>
        <row r="211">
          <cell r="I211" t="str">
            <v>60030 - Relief of multilateral debt</v>
          </cell>
        </row>
        <row r="212">
          <cell r="I212" t="str">
            <v>60040 - Rescheduling and refinancing</v>
          </cell>
        </row>
        <row r="213">
          <cell r="I213" t="str">
            <v>60061 - Debt for development swap</v>
          </cell>
        </row>
        <row r="214">
          <cell r="I214" t="str">
            <v>60062 - Other debt swap</v>
          </cell>
        </row>
        <row r="215">
          <cell r="I215" t="str">
            <v>60063 - Debt buy-back</v>
          </cell>
        </row>
        <row r="216">
          <cell r="I216" t="str">
            <v xml:space="preserve">72010 - Material relief assistance and services </v>
          </cell>
        </row>
        <row r="217">
          <cell r="I217" t="str">
            <v>72040 - Emergency food assistance</v>
          </cell>
        </row>
        <row r="218">
          <cell r="I218" t="str">
            <v>72050 - Relief co-ordination and support services</v>
          </cell>
        </row>
        <row r="219">
          <cell r="I219" t="str">
            <v>73010 - Immediate post-emergency reconstruction and rehabilitation</v>
          </cell>
        </row>
        <row r="220">
          <cell r="I220" t="str">
            <v>74020 - Multi-hazard response preparedness</v>
          </cell>
        </row>
        <row r="221">
          <cell r="I221" t="str">
            <v>91010 - Administrative costs (non-sector allocable)</v>
          </cell>
        </row>
        <row r="222">
          <cell r="I222" t="str">
            <v>93010 - Refugees/asylum seekers  in donor countries (non-sector allocable)</v>
          </cell>
        </row>
        <row r="223">
          <cell r="I223" t="str">
            <v>99810 - Sectors not specified</v>
          </cell>
        </row>
        <row r="224">
          <cell r="I224" t="str">
            <v>99820 - Promotion of development awareness (non-sector allocable)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https://webfs.oecd.org/oda/DataCollection/Resources/DAC-CRS-CODES.xl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4:AO105"/>
  <sheetViews>
    <sheetView zoomScale="110" zoomScaleNormal="110" workbookViewId="0">
      <selection activeCell="G7" sqref="G7"/>
    </sheetView>
  </sheetViews>
  <sheetFormatPr defaultColWidth="9.140625" defaultRowHeight="12.75" x14ac:dyDescent="0.2"/>
  <cols>
    <col min="1" max="1" width="23.140625" style="27" customWidth="1"/>
    <col min="2" max="2" width="19.5703125" style="27" customWidth="1"/>
    <col min="3" max="3" width="15.28515625" style="27" customWidth="1"/>
    <col min="4" max="4" width="14.85546875" style="27" customWidth="1"/>
    <col min="5" max="10" width="13.5703125" style="27" customWidth="1"/>
    <col min="11" max="11" width="13.42578125" style="27" customWidth="1"/>
    <col min="12" max="15" width="13.5703125" style="27" hidden="1" customWidth="1"/>
    <col min="16" max="16" width="5.42578125" style="27" customWidth="1"/>
    <col min="17" max="17" width="139.140625" style="27" customWidth="1"/>
    <col min="18" max="22" width="13.5703125" style="27" customWidth="1"/>
    <col min="23" max="23" width="15.28515625" style="27" customWidth="1"/>
    <col min="24" max="24" width="14.28515625" style="27" customWidth="1"/>
    <col min="25" max="25" width="19" style="27" customWidth="1"/>
    <col min="26" max="27" width="10.7109375" style="27" customWidth="1"/>
    <col min="28" max="28" width="8.7109375" style="27" customWidth="1"/>
    <col min="29" max="40" width="9.140625" style="28"/>
    <col min="41" max="41" width="9" style="28" customWidth="1"/>
    <col min="42" max="16384" width="9.140625" style="27"/>
  </cols>
  <sheetData>
    <row r="4" spans="1:41" x14ac:dyDescent="0.2">
      <c r="A4" s="26"/>
    </row>
    <row r="5" spans="1:41" x14ac:dyDescent="0.2">
      <c r="A5" s="29"/>
    </row>
    <row r="6" spans="1:41" x14ac:dyDescent="0.2">
      <c r="A6" s="29"/>
    </row>
    <row r="7" spans="1:41" x14ac:dyDescent="0.2">
      <c r="A7" s="29"/>
    </row>
    <row r="8" spans="1:41" x14ac:dyDescent="0.2">
      <c r="A8" s="29"/>
      <c r="AB8" s="28"/>
    </row>
    <row r="9" spans="1:41" x14ac:dyDescent="0.2">
      <c r="A9" s="29"/>
      <c r="G9" s="30"/>
      <c r="H9" s="30"/>
      <c r="I9" s="30"/>
      <c r="L9" s="28"/>
      <c r="M9" s="28"/>
      <c r="N9" s="28"/>
      <c r="O9" s="28"/>
      <c r="AB9" s="28"/>
    </row>
    <row r="10" spans="1:41" x14ac:dyDescent="0.2">
      <c r="G10" s="28"/>
      <c r="L10" s="28"/>
      <c r="M10" s="28"/>
      <c r="N10" s="28"/>
      <c r="O10" s="28"/>
      <c r="P10" s="28"/>
      <c r="R10" s="31"/>
      <c r="S10" s="31"/>
      <c r="AB10" s="28"/>
    </row>
    <row r="11" spans="1:41" ht="18" x14ac:dyDescent="0.2">
      <c r="A11" s="207" t="s">
        <v>82</v>
      </c>
      <c r="B11" s="207"/>
      <c r="C11" s="207"/>
      <c r="D11" s="207"/>
      <c r="E11" s="207"/>
      <c r="F11" s="207"/>
      <c r="G11" s="207"/>
      <c r="H11" s="207"/>
      <c r="I11" s="207"/>
      <c r="J11" s="207"/>
      <c r="K11" s="179"/>
      <c r="L11" s="28"/>
      <c r="M11" s="28"/>
      <c r="N11" s="28"/>
      <c r="O11" s="28"/>
      <c r="P11" s="95"/>
      <c r="Q11" s="208" t="s">
        <v>938</v>
      </c>
      <c r="R11" s="208"/>
      <c r="S11" s="208"/>
      <c r="T11" s="208"/>
      <c r="U11" s="208"/>
      <c r="V11" s="208"/>
      <c r="W11" s="208"/>
      <c r="X11" s="208"/>
      <c r="Y11" s="208"/>
      <c r="Z11" s="208"/>
      <c r="AA11" s="208"/>
      <c r="AB11" s="208"/>
      <c r="AC11" s="208"/>
    </row>
    <row r="12" spans="1:41" x14ac:dyDescent="0.2">
      <c r="L12" s="28"/>
      <c r="M12" s="28"/>
      <c r="N12" s="28"/>
      <c r="O12" s="28"/>
      <c r="Q12" s="200"/>
      <c r="R12" s="200"/>
      <c r="S12" s="200"/>
      <c r="T12" s="200"/>
      <c r="U12" s="200"/>
      <c r="V12" s="200"/>
      <c r="W12" s="200"/>
      <c r="X12" s="200"/>
      <c r="Y12" s="200"/>
      <c r="Z12" s="200"/>
      <c r="AA12" s="200"/>
      <c r="AB12" s="200"/>
      <c r="AC12" s="200"/>
      <c r="AD12" s="27"/>
      <c r="AE12" s="27"/>
      <c r="AF12" s="27"/>
      <c r="AG12" s="27"/>
      <c r="AH12" s="27"/>
      <c r="AI12" s="27"/>
      <c r="AJ12" s="27"/>
      <c r="AK12" s="27"/>
      <c r="AL12" s="27"/>
      <c r="AM12" s="27"/>
      <c r="AN12" s="27"/>
      <c r="AO12" s="27"/>
    </row>
    <row r="13" spans="1:41" s="28" customFormat="1" x14ac:dyDescent="0.2">
      <c r="A13" s="32" t="s">
        <v>63</v>
      </c>
      <c r="B13" s="33"/>
      <c r="C13" s="34"/>
      <c r="D13" s="34"/>
      <c r="E13" s="34"/>
      <c r="F13" s="34"/>
      <c r="G13" s="34"/>
      <c r="H13" s="34"/>
      <c r="I13" s="34"/>
      <c r="J13" s="35"/>
      <c r="Q13" s="200"/>
      <c r="R13" s="200"/>
      <c r="S13" s="200"/>
      <c r="T13" s="200"/>
      <c r="U13" s="200"/>
      <c r="V13" s="200"/>
      <c r="W13" s="200"/>
      <c r="X13" s="200"/>
      <c r="Y13" s="200"/>
      <c r="Z13" s="200"/>
      <c r="AA13" s="200"/>
      <c r="AB13" s="200"/>
      <c r="AC13" s="200"/>
    </row>
    <row r="14" spans="1:41" s="28" customFormat="1" ht="12.75" customHeight="1" x14ac:dyDescent="0.2">
      <c r="A14" s="193" t="s">
        <v>64</v>
      </c>
      <c r="B14" s="194"/>
      <c r="C14" s="195"/>
      <c r="D14" s="209"/>
      <c r="E14" s="210"/>
      <c r="F14" s="210"/>
      <c r="G14" s="210"/>
      <c r="H14" s="210"/>
      <c r="I14" s="210"/>
      <c r="J14" s="211"/>
      <c r="K14" s="180"/>
      <c r="Q14" s="212" t="s">
        <v>1168</v>
      </c>
      <c r="R14" s="200"/>
      <c r="S14" s="200"/>
      <c r="T14" s="200"/>
      <c r="U14" s="200"/>
      <c r="V14" s="200"/>
      <c r="W14" s="200"/>
      <c r="X14" s="200"/>
      <c r="Y14" s="200"/>
      <c r="Z14" s="200"/>
      <c r="AA14" s="200"/>
      <c r="AB14" s="200"/>
      <c r="AC14" s="200"/>
    </row>
    <row r="15" spans="1:41" s="28" customFormat="1" x14ac:dyDescent="0.2">
      <c r="A15" s="193" t="s">
        <v>60</v>
      </c>
      <c r="B15" s="194"/>
      <c r="C15" s="195"/>
      <c r="D15" s="196"/>
      <c r="E15" s="197"/>
      <c r="F15" s="197"/>
      <c r="G15" s="197"/>
      <c r="H15" s="197"/>
      <c r="I15" s="197"/>
      <c r="J15" s="198"/>
      <c r="K15" s="181"/>
      <c r="Q15" s="199" t="s">
        <v>1151</v>
      </c>
      <c r="R15" s="200"/>
      <c r="S15" s="200"/>
      <c r="T15" s="200"/>
      <c r="U15" s="200"/>
      <c r="V15" s="200"/>
      <c r="W15" s="200"/>
      <c r="X15" s="200"/>
      <c r="Y15" s="200"/>
      <c r="Z15" s="200"/>
      <c r="AA15" s="200"/>
      <c r="AB15" s="200"/>
      <c r="AC15" s="200"/>
    </row>
    <row r="16" spans="1:41" s="28" customFormat="1" x14ac:dyDescent="0.2">
      <c r="A16" s="193" t="s">
        <v>71</v>
      </c>
      <c r="B16" s="194"/>
      <c r="C16" s="195"/>
      <c r="D16" s="201"/>
      <c r="E16" s="202"/>
      <c r="F16" s="202"/>
      <c r="G16" s="202"/>
      <c r="H16" s="202"/>
      <c r="I16" s="202"/>
      <c r="J16" s="203"/>
      <c r="K16" s="182"/>
      <c r="Q16" s="199" t="s">
        <v>1152</v>
      </c>
      <c r="R16" s="199"/>
      <c r="S16" s="199"/>
      <c r="T16" s="199"/>
      <c r="U16" s="199"/>
      <c r="V16" s="199"/>
      <c r="W16" s="199"/>
      <c r="X16" s="199"/>
      <c r="Y16" s="199"/>
      <c r="Z16" s="199"/>
      <c r="AA16" s="199"/>
      <c r="AB16" s="199"/>
      <c r="AC16" s="199"/>
    </row>
    <row r="17" spans="1:38" s="28" customFormat="1" x14ac:dyDescent="0.2">
      <c r="A17" s="193" t="s">
        <v>65</v>
      </c>
      <c r="B17" s="194"/>
      <c r="C17" s="195"/>
      <c r="D17" s="201"/>
      <c r="E17" s="202"/>
      <c r="F17" s="202"/>
      <c r="G17" s="202"/>
      <c r="H17" s="202"/>
      <c r="I17" s="202"/>
      <c r="J17" s="203"/>
      <c r="K17" s="182"/>
      <c r="Q17" s="199" t="s">
        <v>1153</v>
      </c>
      <c r="R17" s="199"/>
      <c r="S17" s="199"/>
      <c r="T17" s="199"/>
      <c r="U17" s="199"/>
      <c r="V17" s="199"/>
      <c r="W17" s="199"/>
      <c r="X17" s="199"/>
      <c r="Y17" s="199"/>
      <c r="Z17" s="199"/>
      <c r="AA17" s="199"/>
      <c r="AB17" s="199"/>
      <c r="AC17" s="199"/>
    </row>
    <row r="18" spans="1:38" s="28" customFormat="1" x14ac:dyDescent="0.2">
      <c r="A18" s="193" t="s">
        <v>111</v>
      </c>
      <c r="B18" s="194"/>
      <c r="C18" s="195"/>
      <c r="D18" s="204"/>
      <c r="E18" s="205"/>
      <c r="F18" s="205"/>
      <c r="G18" s="205"/>
      <c r="H18" s="205"/>
      <c r="I18" s="205"/>
      <c r="J18" s="206"/>
      <c r="K18" s="183"/>
      <c r="Q18" s="200"/>
      <c r="R18" s="200"/>
      <c r="S18" s="200"/>
      <c r="T18" s="200"/>
      <c r="U18" s="200"/>
      <c r="V18" s="200"/>
      <c r="W18" s="200"/>
      <c r="X18" s="200"/>
      <c r="Y18" s="200"/>
      <c r="Z18" s="200"/>
      <c r="AA18" s="200"/>
      <c r="AB18" s="200"/>
      <c r="AC18" s="200"/>
    </row>
    <row r="19" spans="1:38" s="107" customFormat="1" x14ac:dyDescent="0.2">
      <c r="A19" s="186" t="s">
        <v>112</v>
      </c>
      <c r="B19" s="187"/>
      <c r="C19" s="188"/>
      <c r="D19" s="189"/>
      <c r="E19" s="190"/>
      <c r="F19" s="190"/>
      <c r="G19" s="190"/>
      <c r="H19" s="190"/>
      <c r="I19" s="190"/>
      <c r="J19" s="191"/>
      <c r="K19" s="184"/>
      <c r="Q19" s="192" t="s">
        <v>1164</v>
      </c>
      <c r="R19" s="192"/>
      <c r="S19" s="192"/>
      <c r="T19" s="192"/>
      <c r="U19" s="192"/>
      <c r="V19" s="192"/>
      <c r="W19" s="192"/>
      <c r="X19" s="192"/>
      <c r="Y19" s="192"/>
      <c r="Z19" s="192"/>
      <c r="AA19" s="192"/>
      <c r="AB19" s="192"/>
      <c r="AC19" s="192"/>
      <c r="AD19" s="108"/>
      <c r="AE19" s="108"/>
      <c r="AF19" s="108"/>
      <c r="AG19" s="108"/>
      <c r="AH19" s="108"/>
      <c r="AI19" s="108"/>
    </row>
    <row r="20" spans="1:38" s="28" customFormat="1" x14ac:dyDescent="0.2">
      <c r="A20" s="193" t="s">
        <v>91</v>
      </c>
      <c r="B20" s="194"/>
      <c r="C20" s="195"/>
      <c r="D20" s="204"/>
      <c r="E20" s="205"/>
      <c r="F20" s="205"/>
      <c r="G20" s="205"/>
      <c r="H20" s="205"/>
      <c r="I20" s="205"/>
      <c r="J20" s="206"/>
      <c r="K20" s="183"/>
      <c r="Q20" s="177" t="s">
        <v>917</v>
      </c>
      <c r="R20" s="89"/>
      <c r="S20" s="89"/>
      <c r="T20" s="89"/>
      <c r="U20" s="89"/>
      <c r="V20" s="89"/>
      <c r="W20" s="89"/>
      <c r="X20" s="89"/>
      <c r="Y20" s="89"/>
      <c r="Z20" s="89"/>
      <c r="AA20" s="89"/>
      <c r="AB20" s="89"/>
      <c r="AC20" s="89"/>
    </row>
    <row r="21" spans="1:38" s="28" customFormat="1" x14ac:dyDescent="0.2">
      <c r="A21" s="193" t="s">
        <v>88</v>
      </c>
      <c r="B21" s="194"/>
      <c r="C21" s="195"/>
      <c r="D21" s="204"/>
      <c r="E21" s="205"/>
      <c r="F21" s="205"/>
      <c r="G21" s="205"/>
      <c r="H21" s="205"/>
      <c r="I21" s="205"/>
      <c r="J21" s="206"/>
      <c r="K21" s="183"/>
      <c r="Q21" s="199" t="s">
        <v>918</v>
      </c>
      <c r="R21" s="200"/>
      <c r="S21" s="200"/>
      <c r="T21" s="200"/>
      <c r="U21" s="200"/>
      <c r="V21" s="200"/>
      <c r="W21" s="200"/>
      <c r="X21" s="200"/>
      <c r="Y21" s="200"/>
      <c r="Z21" s="200"/>
      <c r="AA21" s="200"/>
      <c r="AB21" s="200"/>
      <c r="AC21" s="200"/>
    </row>
    <row r="22" spans="1:38" s="28" customFormat="1" x14ac:dyDescent="0.2">
      <c r="A22" s="193" t="s">
        <v>89</v>
      </c>
      <c r="B22" s="194"/>
      <c r="C22" s="195"/>
      <c r="D22" s="204"/>
      <c r="E22" s="205"/>
      <c r="F22" s="205"/>
      <c r="G22" s="205"/>
      <c r="H22" s="205"/>
      <c r="I22" s="205"/>
      <c r="J22" s="206"/>
      <c r="K22" s="183"/>
      <c r="Q22" s="199" t="s">
        <v>919</v>
      </c>
      <c r="R22" s="200"/>
      <c r="S22" s="200"/>
      <c r="T22" s="200"/>
      <c r="U22" s="200"/>
      <c r="V22" s="200"/>
      <c r="W22" s="200"/>
      <c r="X22" s="200"/>
      <c r="Y22" s="200"/>
      <c r="Z22" s="200"/>
      <c r="AA22" s="200"/>
      <c r="AB22" s="200"/>
      <c r="AC22" s="200"/>
    </row>
    <row r="23" spans="1:38" s="28" customFormat="1" x14ac:dyDescent="0.2">
      <c r="A23" s="193" t="s">
        <v>90</v>
      </c>
      <c r="B23" s="194"/>
      <c r="C23" s="195"/>
      <c r="D23" s="204"/>
      <c r="E23" s="205"/>
      <c r="F23" s="205"/>
      <c r="G23" s="205"/>
      <c r="H23" s="205"/>
      <c r="I23" s="205"/>
      <c r="J23" s="206"/>
      <c r="K23" s="183"/>
      <c r="Q23" s="199" t="s">
        <v>920</v>
      </c>
      <c r="R23" s="200"/>
      <c r="S23" s="200"/>
      <c r="T23" s="200"/>
      <c r="U23" s="200"/>
      <c r="V23" s="200"/>
      <c r="W23" s="200"/>
      <c r="X23" s="200"/>
      <c r="Y23" s="200"/>
      <c r="Z23" s="200"/>
      <c r="AA23" s="200"/>
      <c r="AB23" s="200"/>
      <c r="AC23" s="200"/>
      <c r="AD23" s="36"/>
      <c r="AE23" s="36"/>
      <c r="AF23" s="36"/>
      <c r="AG23" s="36"/>
      <c r="AH23" s="36"/>
      <c r="AI23" s="36"/>
      <c r="AJ23" s="36"/>
      <c r="AK23" s="36"/>
      <c r="AL23" s="36"/>
    </row>
    <row r="24" spans="1:38" s="28" customFormat="1" ht="12.75" customHeight="1" x14ac:dyDescent="0.2">
      <c r="A24" s="217" t="s">
        <v>1140</v>
      </c>
      <c r="B24" s="218"/>
      <c r="C24" s="219"/>
      <c r="D24" s="204"/>
      <c r="E24" s="205"/>
      <c r="F24" s="205"/>
      <c r="G24" s="205"/>
      <c r="H24" s="205"/>
      <c r="I24" s="205"/>
      <c r="J24" s="206"/>
      <c r="K24" s="183"/>
      <c r="Q24" s="199" t="s">
        <v>1154</v>
      </c>
      <c r="R24" s="200"/>
      <c r="S24" s="200"/>
      <c r="T24" s="200"/>
      <c r="U24" s="200"/>
      <c r="V24" s="200"/>
      <c r="W24" s="200"/>
      <c r="X24" s="200"/>
      <c r="Y24" s="200"/>
      <c r="Z24" s="200"/>
      <c r="AA24" s="200"/>
      <c r="AB24" s="200"/>
      <c r="AC24" s="200"/>
      <c r="AD24" s="36"/>
      <c r="AE24" s="36"/>
      <c r="AF24" s="36"/>
      <c r="AG24" s="36"/>
      <c r="AH24" s="36"/>
      <c r="AI24" s="36"/>
      <c r="AJ24" s="36"/>
      <c r="AK24" s="36"/>
      <c r="AL24" s="36"/>
    </row>
    <row r="25" spans="1:38" s="28" customFormat="1" ht="12.75" customHeight="1" x14ac:dyDescent="0.2">
      <c r="A25" s="220"/>
      <c r="B25" s="221"/>
      <c r="C25" s="222"/>
      <c r="D25" s="204"/>
      <c r="E25" s="205"/>
      <c r="F25" s="205"/>
      <c r="G25" s="205"/>
      <c r="H25" s="205"/>
      <c r="I25" s="205"/>
      <c r="J25" s="206"/>
      <c r="K25" s="183"/>
      <c r="Q25" s="177" t="s">
        <v>1169</v>
      </c>
      <c r="R25" s="89"/>
      <c r="S25" s="89"/>
      <c r="T25" s="89"/>
      <c r="U25" s="89"/>
      <c r="V25" s="89"/>
      <c r="W25" s="89"/>
      <c r="X25" s="89"/>
      <c r="Y25" s="89"/>
      <c r="Z25" s="89"/>
      <c r="AA25" s="89"/>
      <c r="AB25" s="89"/>
      <c r="AC25" s="89"/>
      <c r="AD25" s="36"/>
      <c r="AE25" s="36"/>
      <c r="AF25" s="36"/>
      <c r="AG25" s="36"/>
      <c r="AH25" s="36"/>
      <c r="AI25" s="36"/>
      <c r="AJ25" s="36"/>
      <c r="AK25" s="36"/>
      <c r="AL25" s="36"/>
    </row>
    <row r="26" spans="1:38" s="28" customFormat="1" ht="12.75" customHeight="1" x14ac:dyDescent="0.2">
      <c r="A26" s="223"/>
      <c r="B26" s="224"/>
      <c r="C26" s="225"/>
      <c r="D26" s="204"/>
      <c r="E26" s="205"/>
      <c r="F26" s="205"/>
      <c r="G26" s="205"/>
      <c r="H26" s="205"/>
      <c r="I26" s="205"/>
      <c r="J26" s="206"/>
      <c r="K26" s="183"/>
      <c r="Q26" s="89"/>
      <c r="R26" s="89"/>
      <c r="S26" s="89"/>
      <c r="T26" s="89"/>
      <c r="U26" s="89"/>
      <c r="V26" s="89"/>
      <c r="W26" s="89"/>
      <c r="X26" s="89"/>
      <c r="Y26" s="89"/>
      <c r="Z26" s="89"/>
      <c r="AA26" s="89"/>
      <c r="AB26" s="89"/>
      <c r="AC26" s="89"/>
      <c r="AD26" s="36"/>
      <c r="AE26" s="36"/>
      <c r="AF26" s="36"/>
      <c r="AG26" s="36"/>
      <c r="AH26" s="36"/>
      <c r="AI26" s="36"/>
      <c r="AJ26" s="36"/>
      <c r="AK26" s="36"/>
      <c r="AL26" s="36"/>
    </row>
    <row r="27" spans="1:38" s="28" customFormat="1" ht="12.75" customHeight="1" x14ac:dyDescent="0.2">
      <c r="A27" s="213" t="s">
        <v>115</v>
      </c>
      <c r="B27" s="214"/>
      <c r="C27" s="215"/>
      <c r="D27" s="216" t="s">
        <v>1141</v>
      </c>
      <c r="E27" s="205"/>
      <c r="F27" s="205"/>
      <c r="G27" s="205"/>
      <c r="H27" s="205"/>
      <c r="I27" s="205"/>
      <c r="J27" s="206"/>
      <c r="K27" s="183"/>
      <c r="Q27" s="89"/>
      <c r="R27" s="89"/>
      <c r="S27" s="89"/>
      <c r="T27" s="89"/>
      <c r="U27" s="89"/>
      <c r="V27" s="89"/>
      <c r="W27" s="89"/>
      <c r="X27" s="89"/>
      <c r="Y27" s="89"/>
      <c r="Z27" s="89"/>
      <c r="AA27" s="89"/>
      <c r="AB27" s="89"/>
      <c r="AC27" s="89"/>
    </row>
    <row r="28" spans="1:38" s="28" customFormat="1" ht="12.75" customHeight="1" x14ac:dyDescent="0.2">
      <c r="A28" s="103" t="s">
        <v>921</v>
      </c>
      <c r="B28" s="104"/>
      <c r="C28" s="105"/>
      <c r="D28" s="204"/>
      <c r="E28" s="205"/>
      <c r="F28" s="205"/>
      <c r="G28" s="205"/>
      <c r="H28" s="205"/>
      <c r="I28" s="205"/>
      <c r="J28" s="206"/>
      <c r="K28" s="183"/>
      <c r="Q28" s="92" t="s">
        <v>926</v>
      </c>
      <c r="R28" s="89"/>
      <c r="S28" s="89"/>
      <c r="T28" s="89"/>
      <c r="U28" s="89"/>
      <c r="V28" s="89"/>
      <c r="W28" s="89"/>
      <c r="X28" s="89"/>
      <c r="Y28" s="89"/>
      <c r="Z28" s="89"/>
      <c r="AA28" s="89"/>
      <c r="AB28" s="89"/>
      <c r="AC28" s="89"/>
      <c r="AD28" s="36"/>
      <c r="AE28" s="36"/>
      <c r="AF28" s="36"/>
      <c r="AG28" s="36"/>
      <c r="AH28" s="36"/>
      <c r="AI28" s="36"/>
      <c r="AJ28" s="36"/>
      <c r="AK28" s="36"/>
      <c r="AL28" s="36"/>
    </row>
    <row r="29" spans="1:38" s="28" customFormat="1" x14ac:dyDescent="0.2">
      <c r="A29" s="193" t="s">
        <v>916</v>
      </c>
      <c r="B29" s="194"/>
      <c r="C29" s="195"/>
      <c r="D29" s="37" t="s">
        <v>49</v>
      </c>
      <c r="E29" s="38"/>
      <c r="F29" s="37" t="s">
        <v>50</v>
      </c>
      <c r="G29" s="204"/>
      <c r="H29" s="202"/>
      <c r="I29" s="202"/>
      <c r="J29" s="203"/>
      <c r="K29" s="182"/>
      <c r="L29" s="27"/>
      <c r="M29" s="27"/>
      <c r="N29" s="27"/>
      <c r="O29" s="27"/>
      <c r="Q29" s="208" t="s">
        <v>1155</v>
      </c>
      <c r="R29" s="200"/>
      <c r="S29" s="200"/>
      <c r="T29" s="200"/>
      <c r="U29" s="200"/>
      <c r="V29" s="200"/>
      <c r="W29" s="200"/>
      <c r="X29" s="200"/>
      <c r="Y29" s="200"/>
      <c r="Z29" s="200"/>
      <c r="AA29" s="200"/>
      <c r="AB29" s="200"/>
      <c r="AC29" s="200"/>
      <c r="AD29" s="36"/>
      <c r="AE29" s="36"/>
      <c r="AF29" s="36"/>
      <c r="AG29" s="36"/>
      <c r="AH29" s="36"/>
      <c r="AI29" s="36"/>
      <c r="AJ29" s="36"/>
      <c r="AK29" s="36"/>
      <c r="AL29" s="36"/>
    </row>
    <row r="30" spans="1:38" s="28" customFormat="1" ht="13.5" customHeight="1" x14ac:dyDescent="0.2">
      <c r="A30" s="193" t="s">
        <v>851</v>
      </c>
      <c r="B30" s="194"/>
      <c r="C30" s="195"/>
      <c r="D30" s="232">
        <f>D85</f>
        <v>0</v>
      </c>
      <c r="E30" s="233"/>
      <c r="F30" s="233"/>
      <c r="G30" s="233"/>
      <c r="H30" s="233"/>
      <c r="I30" s="233"/>
      <c r="J30" s="234"/>
      <c r="K30" s="185"/>
      <c r="Q30" s="199" t="s">
        <v>929</v>
      </c>
      <c r="R30" s="200"/>
      <c r="S30" s="200"/>
      <c r="T30" s="200"/>
      <c r="U30" s="200"/>
      <c r="V30" s="200"/>
      <c r="W30" s="200"/>
      <c r="X30" s="200"/>
      <c r="Y30" s="200"/>
      <c r="Z30" s="200"/>
      <c r="AA30" s="200"/>
      <c r="AB30" s="200"/>
      <c r="AC30" s="200"/>
      <c r="AD30" s="36"/>
      <c r="AE30" s="36"/>
      <c r="AF30" s="36"/>
      <c r="AG30" s="36"/>
    </row>
    <row r="31" spans="1:38" s="28" customFormat="1" ht="12.75" customHeight="1" x14ac:dyDescent="0.2">
      <c r="A31" s="193" t="s">
        <v>113</v>
      </c>
      <c r="B31" s="194"/>
      <c r="C31" s="195"/>
      <c r="D31" s="232">
        <f>D83</f>
        <v>0</v>
      </c>
      <c r="E31" s="233"/>
      <c r="F31" s="233"/>
      <c r="G31" s="233"/>
      <c r="H31" s="233"/>
      <c r="I31" s="233"/>
      <c r="J31" s="234"/>
      <c r="K31" s="185"/>
      <c r="L31" s="27"/>
      <c r="M31" s="27"/>
      <c r="N31" s="27"/>
      <c r="O31" s="27"/>
      <c r="Q31" s="199" t="s">
        <v>116</v>
      </c>
      <c r="R31" s="200"/>
      <c r="S31" s="200"/>
      <c r="T31" s="200"/>
      <c r="U31" s="200"/>
      <c r="V31" s="200"/>
      <c r="W31" s="200"/>
      <c r="X31" s="200"/>
      <c r="Y31" s="200"/>
      <c r="Z31" s="200"/>
      <c r="AA31" s="200"/>
      <c r="AB31" s="200"/>
      <c r="AC31" s="200"/>
    </row>
    <row r="32" spans="1:38" s="28" customFormat="1" x14ac:dyDescent="0.2">
      <c r="A32" s="226" t="s">
        <v>114</v>
      </c>
      <c r="B32" s="227"/>
      <c r="C32" s="228"/>
      <c r="D32" s="97">
        <v>2025</v>
      </c>
      <c r="E32" s="98"/>
      <c r="F32" s="97">
        <v>2026</v>
      </c>
      <c r="G32" s="98"/>
      <c r="H32" s="97">
        <v>2027</v>
      </c>
      <c r="I32" s="39"/>
      <c r="J32" s="97">
        <v>2028</v>
      </c>
      <c r="K32" s="185"/>
      <c r="L32" s="27"/>
      <c r="M32" s="27"/>
      <c r="N32" s="27"/>
      <c r="O32" s="27"/>
      <c r="Q32" s="200"/>
      <c r="R32" s="200"/>
      <c r="S32" s="200"/>
      <c r="T32" s="200"/>
      <c r="U32" s="200"/>
      <c r="V32" s="200"/>
      <c r="W32" s="200"/>
      <c r="X32" s="200"/>
      <c r="Y32" s="200"/>
      <c r="Z32" s="200"/>
      <c r="AA32" s="200"/>
      <c r="AB32" s="200"/>
      <c r="AC32" s="200"/>
      <c r="AD32" s="89"/>
    </row>
    <row r="33" spans="1:41" ht="14.25" customHeight="1" x14ac:dyDescent="0.2">
      <c r="Q33" s="200"/>
      <c r="R33" s="200"/>
      <c r="S33" s="200"/>
      <c r="T33" s="200"/>
      <c r="U33" s="200"/>
      <c r="V33" s="200"/>
      <c r="W33" s="200"/>
      <c r="X33" s="200"/>
      <c r="Y33" s="200"/>
      <c r="Z33" s="200"/>
      <c r="AA33" s="200"/>
      <c r="AB33" s="200"/>
      <c r="AC33" s="200"/>
      <c r="AD33" s="89"/>
      <c r="AE33" s="27"/>
      <c r="AF33" s="27"/>
      <c r="AG33" s="27"/>
      <c r="AH33" s="27"/>
      <c r="AI33" s="27"/>
      <c r="AJ33" s="27"/>
      <c r="AK33" s="27"/>
      <c r="AL33" s="27"/>
      <c r="AM33" s="27"/>
      <c r="AN33" s="27"/>
      <c r="AO33" s="27"/>
    </row>
    <row r="34" spans="1:41" s="28" customFormat="1" ht="18" x14ac:dyDescent="0.2">
      <c r="A34" s="40" t="s">
        <v>66</v>
      </c>
      <c r="B34" s="106"/>
      <c r="C34" s="106"/>
      <c r="D34" s="106"/>
      <c r="E34" s="106"/>
      <c r="L34" s="27"/>
      <c r="M34" s="27"/>
      <c r="N34" s="27"/>
      <c r="O34" s="27"/>
      <c r="Q34" s="229" t="s">
        <v>1150</v>
      </c>
      <c r="R34" s="229"/>
      <c r="S34" s="229"/>
      <c r="T34" s="229"/>
      <c r="U34" s="229"/>
      <c r="V34" s="229"/>
      <c r="W34" s="229"/>
      <c r="X34" s="229"/>
      <c r="Y34" s="229"/>
      <c r="Z34" s="229"/>
      <c r="AA34" s="229"/>
      <c r="AB34" s="229"/>
      <c r="AC34" s="229"/>
    </row>
    <row r="35" spans="1:41" ht="10.5" customHeight="1" x14ac:dyDescent="0.2">
      <c r="Q35" s="200"/>
      <c r="R35" s="200"/>
      <c r="S35" s="200"/>
      <c r="T35" s="200"/>
      <c r="U35" s="200"/>
      <c r="V35" s="200"/>
      <c r="W35" s="200"/>
      <c r="X35" s="200"/>
      <c r="Y35" s="200"/>
      <c r="Z35" s="200"/>
      <c r="AA35" s="200"/>
      <c r="AB35" s="200"/>
      <c r="AC35" s="200"/>
      <c r="AD35" s="27"/>
      <c r="AE35" s="27"/>
      <c r="AF35" s="27"/>
      <c r="AG35" s="27"/>
      <c r="AH35" s="27"/>
      <c r="AI35" s="27"/>
      <c r="AJ35" s="27"/>
      <c r="AK35" s="27"/>
      <c r="AL35" s="27"/>
      <c r="AM35" s="27"/>
      <c r="AN35" s="27"/>
      <c r="AO35" s="27"/>
    </row>
    <row r="36" spans="1:41" ht="15" x14ac:dyDescent="0.2">
      <c r="A36" s="230" t="s">
        <v>62</v>
      </c>
      <c r="B36" s="231"/>
      <c r="C36" s="231"/>
      <c r="D36" s="231"/>
      <c r="E36" s="231"/>
      <c r="F36" s="231"/>
      <c r="G36" s="231"/>
      <c r="Q36" s="199" t="s">
        <v>1129</v>
      </c>
      <c r="R36" s="199"/>
      <c r="S36" s="199"/>
      <c r="T36" s="199"/>
      <c r="U36" s="199"/>
      <c r="V36" s="199"/>
      <c r="W36" s="199"/>
      <c r="X36" s="199"/>
      <c r="Y36" s="199"/>
      <c r="Z36" s="199"/>
      <c r="AA36" s="199"/>
      <c r="AB36" s="199"/>
      <c r="AC36" s="199"/>
      <c r="AD36" s="27"/>
      <c r="AE36" s="27"/>
      <c r="AF36" s="27"/>
      <c r="AG36" s="27"/>
      <c r="AH36" s="27"/>
      <c r="AI36" s="27"/>
      <c r="AJ36" s="27"/>
      <c r="AK36" s="27"/>
      <c r="AL36" s="27"/>
      <c r="AM36" s="27"/>
      <c r="AN36" s="27"/>
      <c r="AO36" s="27"/>
    </row>
    <row r="37" spans="1:41" ht="51" x14ac:dyDescent="0.2">
      <c r="A37" s="41" t="s">
        <v>61</v>
      </c>
      <c r="B37" s="238" t="s">
        <v>59</v>
      </c>
      <c r="C37" s="239"/>
      <c r="D37" s="239"/>
      <c r="E37" s="240"/>
      <c r="F37" s="241"/>
      <c r="G37" s="41" t="s">
        <v>92</v>
      </c>
      <c r="Q37" s="199" t="s">
        <v>854</v>
      </c>
      <c r="R37" s="200"/>
      <c r="S37" s="200"/>
      <c r="T37" s="200"/>
      <c r="U37" s="200"/>
      <c r="V37" s="200"/>
      <c r="W37" s="200"/>
      <c r="X37" s="200"/>
      <c r="Y37" s="200"/>
      <c r="Z37" s="200"/>
      <c r="AA37" s="200"/>
      <c r="AB37" s="200"/>
      <c r="AC37" s="200"/>
      <c r="AD37" s="27"/>
      <c r="AE37" s="27"/>
      <c r="AF37" s="27"/>
      <c r="AG37" s="27"/>
      <c r="AH37" s="27"/>
      <c r="AI37" s="27"/>
      <c r="AJ37" s="27"/>
      <c r="AK37" s="27"/>
      <c r="AL37" s="27"/>
      <c r="AM37" s="27"/>
      <c r="AN37" s="27"/>
      <c r="AO37" s="27"/>
    </row>
    <row r="38" spans="1:41" x14ac:dyDescent="0.2">
      <c r="A38" s="99">
        <v>1</v>
      </c>
      <c r="B38" s="242" t="s">
        <v>922</v>
      </c>
      <c r="C38" s="236"/>
      <c r="D38" s="236"/>
      <c r="E38" s="236"/>
      <c r="F38" s="237"/>
      <c r="G38" s="109"/>
      <c r="Q38" s="200"/>
      <c r="R38" s="200"/>
      <c r="S38" s="200"/>
      <c r="T38" s="200"/>
      <c r="U38" s="200"/>
      <c r="V38" s="200"/>
      <c r="W38" s="200"/>
      <c r="X38" s="200"/>
      <c r="Y38" s="200"/>
      <c r="Z38" s="200"/>
      <c r="AA38" s="200"/>
      <c r="AB38" s="200"/>
      <c r="AC38" s="200"/>
      <c r="AD38" s="27"/>
      <c r="AE38" s="27"/>
      <c r="AF38" s="27"/>
      <c r="AG38" s="27"/>
      <c r="AH38" s="27"/>
      <c r="AI38" s="27"/>
      <c r="AJ38" s="27"/>
      <c r="AK38" s="27"/>
      <c r="AL38" s="27"/>
      <c r="AM38" s="27"/>
      <c r="AN38" s="27"/>
      <c r="AO38" s="27"/>
    </row>
    <row r="39" spans="1:41" x14ac:dyDescent="0.2">
      <c r="A39" s="99">
        <v>2</v>
      </c>
      <c r="B39" s="242"/>
      <c r="C39" s="236"/>
      <c r="D39" s="236"/>
      <c r="E39" s="236"/>
      <c r="F39" s="237"/>
      <c r="G39" s="109"/>
      <c r="L39" s="28"/>
      <c r="M39" s="28"/>
      <c r="N39" s="28"/>
      <c r="O39" s="28"/>
      <c r="Q39" s="200"/>
      <c r="R39" s="200"/>
      <c r="S39" s="200"/>
      <c r="T39" s="200"/>
      <c r="U39" s="200"/>
      <c r="V39" s="200"/>
      <c r="W39" s="200"/>
      <c r="X39" s="200"/>
      <c r="Y39" s="200"/>
      <c r="Z39" s="200"/>
      <c r="AA39" s="200"/>
      <c r="AB39" s="200"/>
      <c r="AC39" s="200"/>
      <c r="AD39" s="27"/>
      <c r="AE39" s="27"/>
      <c r="AF39" s="27"/>
      <c r="AG39" s="27"/>
      <c r="AH39" s="27"/>
      <c r="AI39" s="27"/>
      <c r="AJ39" s="27"/>
      <c r="AK39" s="27"/>
      <c r="AL39" s="27"/>
      <c r="AM39" s="27"/>
      <c r="AN39" s="27"/>
      <c r="AO39" s="27"/>
    </row>
    <row r="40" spans="1:41" x14ac:dyDescent="0.2">
      <c r="A40" s="99">
        <v>3</v>
      </c>
      <c r="B40" s="235"/>
      <c r="C40" s="236"/>
      <c r="D40" s="236"/>
      <c r="E40" s="236"/>
      <c r="F40" s="237"/>
      <c r="G40" s="42"/>
      <c r="L40" s="28"/>
      <c r="M40" s="28"/>
      <c r="N40" s="28"/>
      <c r="O40" s="28"/>
      <c r="Q40" s="200"/>
      <c r="R40" s="200"/>
      <c r="S40" s="200"/>
      <c r="T40" s="200"/>
      <c r="U40" s="200"/>
      <c r="V40" s="200"/>
      <c r="W40" s="200"/>
      <c r="X40" s="200"/>
      <c r="Y40" s="200"/>
      <c r="Z40" s="200"/>
      <c r="AA40" s="200"/>
      <c r="AB40" s="200"/>
      <c r="AC40" s="200"/>
      <c r="AD40" s="27"/>
      <c r="AE40" s="27"/>
      <c r="AF40" s="27"/>
      <c r="AG40" s="27"/>
      <c r="AH40" s="27"/>
      <c r="AI40" s="27"/>
      <c r="AJ40" s="27"/>
      <c r="AK40" s="27"/>
      <c r="AL40" s="27"/>
      <c r="AM40" s="27"/>
      <c r="AN40" s="27"/>
      <c r="AO40" s="27"/>
    </row>
    <row r="41" spans="1:41" ht="12.75" customHeight="1" x14ac:dyDescent="0.2">
      <c r="A41" s="99">
        <v>4</v>
      </c>
      <c r="B41" s="235"/>
      <c r="C41" s="236"/>
      <c r="D41" s="236"/>
      <c r="E41" s="236"/>
      <c r="F41" s="237"/>
      <c r="G41" s="42"/>
      <c r="H41" s="101"/>
      <c r="I41" s="176"/>
      <c r="J41" s="101"/>
      <c r="K41" s="178"/>
      <c r="L41" s="28"/>
      <c r="M41" s="28"/>
      <c r="N41" s="28"/>
      <c r="O41" s="28"/>
      <c r="Q41" s="200"/>
      <c r="R41" s="200"/>
      <c r="S41" s="200"/>
      <c r="T41" s="200"/>
      <c r="U41" s="200"/>
      <c r="V41" s="200"/>
      <c r="W41" s="200"/>
      <c r="X41" s="200"/>
      <c r="Y41" s="200"/>
      <c r="Z41" s="200"/>
      <c r="AA41" s="200"/>
      <c r="AB41" s="200"/>
      <c r="AC41" s="200"/>
      <c r="AD41" s="27"/>
      <c r="AE41" s="27"/>
      <c r="AF41" s="27"/>
      <c r="AG41" s="27"/>
      <c r="AH41" s="27"/>
      <c r="AI41" s="27"/>
      <c r="AJ41" s="27"/>
      <c r="AK41" s="27"/>
      <c r="AL41" s="27"/>
      <c r="AM41" s="27"/>
      <c r="AN41" s="27"/>
      <c r="AO41" s="27"/>
    </row>
    <row r="42" spans="1:41" x14ac:dyDescent="0.2">
      <c r="A42" s="99">
        <v>5</v>
      </c>
      <c r="B42" s="235"/>
      <c r="C42" s="236"/>
      <c r="D42" s="236"/>
      <c r="E42" s="236"/>
      <c r="F42" s="237"/>
      <c r="G42" s="42"/>
      <c r="H42" s="43"/>
      <c r="I42" s="43"/>
      <c r="J42" s="43"/>
      <c r="K42" s="43"/>
      <c r="L42" s="28"/>
      <c r="M42" s="28"/>
      <c r="N42" s="28"/>
      <c r="O42" s="28"/>
      <c r="Q42" s="200"/>
      <c r="R42" s="200"/>
      <c r="S42" s="200"/>
      <c r="T42" s="200"/>
      <c r="U42" s="200"/>
      <c r="V42" s="200"/>
      <c r="W42" s="200"/>
      <c r="X42" s="200"/>
      <c r="Y42" s="200"/>
      <c r="Z42" s="200"/>
      <c r="AA42" s="200"/>
      <c r="AB42" s="200"/>
      <c r="AC42" s="200"/>
      <c r="AD42" s="27"/>
      <c r="AE42" s="27"/>
      <c r="AF42" s="27"/>
      <c r="AG42" s="27"/>
      <c r="AH42" s="27"/>
      <c r="AI42" s="27"/>
      <c r="AJ42" s="27"/>
      <c r="AK42" s="27"/>
      <c r="AL42" s="27"/>
      <c r="AM42" s="27"/>
      <c r="AN42" s="27"/>
      <c r="AO42" s="27"/>
    </row>
    <row r="43" spans="1:41" x14ac:dyDescent="0.2">
      <c r="A43" s="44"/>
      <c r="B43" s="243" t="s">
        <v>67</v>
      </c>
      <c r="C43" s="244"/>
      <c r="D43" s="244"/>
      <c r="E43" s="244"/>
      <c r="F43" s="245"/>
      <c r="G43" s="110">
        <f>SUM(G38:G42)</f>
        <v>0</v>
      </c>
      <c r="Q43" s="208" t="s">
        <v>1170</v>
      </c>
      <c r="R43" s="208"/>
      <c r="S43" s="208"/>
      <c r="T43" s="208"/>
      <c r="U43" s="208"/>
      <c r="V43" s="208"/>
      <c r="W43" s="208"/>
      <c r="X43" s="208"/>
      <c r="Y43" s="208"/>
      <c r="Z43" s="208"/>
      <c r="AA43" s="208"/>
      <c r="AB43" s="208"/>
      <c r="AC43" s="208"/>
      <c r="AD43" s="27"/>
      <c r="AE43" s="27"/>
      <c r="AF43" s="27"/>
      <c r="AG43" s="27"/>
      <c r="AH43" s="27"/>
      <c r="AI43" s="27"/>
      <c r="AJ43" s="27"/>
      <c r="AK43" s="27"/>
      <c r="AL43" s="27"/>
      <c r="AM43" s="27"/>
      <c r="AN43" s="27"/>
      <c r="AO43" s="27"/>
    </row>
    <row r="44" spans="1:41" ht="18" x14ac:dyDescent="0.2">
      <c r="A44" s="45"/>
      <c r="B44" s="45"/>
      <c r="C44" s="46"/>
      <c r="D44" s="46"/>
      <c r="E44" s="46"/>
      <c r="F44" s="46"/>
      <c r="G44" s="46"/>
      <c r="H44" s="28"/>
      <c r="I44" s="28"/>
      <c r="J44" s="28"/>
      <c r="K44" s="28"/>
      <c r="L44" s="28"/>
      <c r="M44" s="28"/>
      <c r="N44" s="28"/>
      <c r="O44" s="28"/>
      <c r="P44" s="28"/>
      <c r="Q44" s="200"/>
      <c r="R44" s="200"/>
      <c r="S44" s="200"/>
      <c r="T44" s="200"/>
      <c r="U44" s="200"/>
      <c r="V44" s="200"/>
      <c r="W44" s="200"/>
      <c r="X44" s="200"/>
      <c r="Y44" s="200"/>
      <c r="Z44" s="200"/>
      <c r="AA44" s="200"/>
      <c r="AB44" s="200"/>
      <c r="AC44" s="200"/>
      <c r="AD44" s="27"/>
      <c r="AE44" s="27"/>
      <c r="AF44" s="27"/>
      <c r="AG44" s="27"/>
      <c r="AH44" s="27"/>
      <c r="AI44" s="27"/>
      <c r="AJ44" s="27"/>
      <c r="AK44" s="27"/>
      <c r="AL44" s="27"/>
      <c r="AM44" s="27"/>
      <c r="AN44" s="27"/>
      <c r="AO44" s="27"/>
    </row>
    <row r="45" spans="1:41" ht="15" customHeight="1" x14ac:dyDescent="0.2">
      <c r="A45" s="230" t="s">
        <v>1166</v>
      </c>
      <c r="B45" s="231"/>
      <c r="C45" s="231"/>
      <c r="D45" s="231"/>
      <c r="E45" s="231"/>
      <c r="F45" s="231"/>
      <c r="G45" s="249"/>
      <c r="H45" s="28"/>
      <c r="I45" s="176"/>
      <c r="Q45" s="199" t="s">
        <v>1167</v>
      </c>
      <c r="R45" s="200"/>
      <c r="S45" s="200"/>
      <c r="T45" s="200"/>
      <c r="U45" s="200"/>
      <c r="V45" s="200"/>
      <c r="W45" s="200"/>
      <c r="X45" s="200"/>
      <c r="Y45" s="200"/>
      <c r="Z45" s="200"/>
      <c r="AA45" s="200"/>
      <c r="AB45" s="200"/>
      <c r="AC45" s="200"/>
      <c r="AD45" s="27"/>
      <c r="AE45" s="27"/>
      <c r="AF45" s="27"/>
      <c r="AG45" s="27"/>
      <c r="AH45" s="27"/>
      <c r="AI45" s="27"/>
      <c r="AJ45" s="27"/>
      <c r="AK45" s="27"/>
      <c r="AL45" s="27"/>
      <c r="AM45" s="27"/>
      <c r="AN45" s="27"/>
      <c r="AO45" s="27"/>
    </row>
    <row r="46" spans="1:41" ht="12.75" customHeight="1" x14ac:dyDescent="0.2">
      <c r="A46" s="99">
        <v>1</v>
      </c>
      <c r="B46" s="242"/>
      <c r="C46" s="236"/>
      <c r="D46" s="236"/>
      <c r="E46" s="236"/>
      <c r="F46" s="237"/>
      <c r="G46" s="109"/>
      <c r="H46" s="43"/>
      <c r="I46" s="43"/>
      <c r="Q46" s="200"/>
      <c r="R46" s="200"/>
      <c r="S46" s="200"/>
      <c r="T46" s="200"/>
      <c r="U46" s="200"/>
      <c r="V46" s="200"/>
      <c r="W46" s="200"/>
      <c r="X46" s="200"/>
      <c r="Y46" s="200"/>
      <c r="Z46" s="200"/>
      <c r="AA46" s="200"/>
      <c r="AB46" s="200"/>
      <c r="AC46" s="200"/>
      <c r="AD46" s="27"/>
      <c r="AE46" s="27"/>
      <c r="AF46" s="27"/>
      <c r="AG46" s="27"/>
      <c r="AH46" s="27"/>
      <c r="AI46" s="27"/>
      <c r="AJ46" s="27"/>
      <c r="AK46" s="27"/>
      <c r="AL46" s="27"/>
      <c r="AM46" s="27"/>
      <c r="AN46" s="27"/>
      <c r="AO46" s="27"/>
    </row>
    <row r="47" spans="1:41" x14ac:dyDescent="0.2">
      <c r="A47" s="99">
        <v>2</v>
      </c>
      <c r="B47" s="235"/>
      <c r="C47" s="236"/>
      <c r="D47" s="236"/>
      <c r="E47" s="236"/>
      <c r="F47" s="237"/>
      <c r="G47" s="42"/>
      <c r="Q47" s="200"/>
      <c r="R47" s="200"/>
      <c r="S47" s="200"/>
      <c r="T47" s="200"/>
      <c r="U47" s="200"/>
      <c r="V47" s="200"/>
      <c r="W47" s="200"/>
      <c r="X47" s="200"/>
      <c r="Y47" s="200"/>
      <c r="Z47" s="200"/>
      <c r="AA47" s="200"/>
      <c r="AB47" s="200"/>
      <c r="AC47" s="200"/>
      <c r="AD47" s="27"/>
      <c r="AE47" s="27"/>
      <c r="AF47" s="27"/>
      <c r="AG47" s="27"/>
      <c r="AH47" s="27"/>
      <c r="AI47" s="27"/>
      <c r="AJ47" s="27"/>
      <c r="AK47" s="27"/>
      <c r="AL47" s="27"/>
      <c r="AM47" s="27"/>
      <c r="AN47" s="27"/>
      <c r="AO47" s="27"/>
    </row>
    <row r="48" spans="1:41" ht="12.75" customHeight="1" x14ac:dyDescent="0.2">
      <c r="A48" s="47"/>
      <c r="B48" s="243" t="s">
        <v>68</v>
      </c>
      <c r="C48" s="244"/>
      <c r="D48" s="244"/>
      <c r="E48" s="244"/>
      <c r="F48" s="245"/>
      <c r="G48" s="110">
        <f>SUM(G46:G47)</f>
        <v>0</v>
      </c>
      <c r="H48" s="101"/>
      <c r="I48" s="176"/>
      <c r="Q48" s="200"/>
      <c r="R48" s="200"/>
      <c r="S48" s="200"/>
      <c r="T48" s="200"/>
      <c r="U48" s="200"/>
      <c r="V48" s="200"/>
      <c r="W48" s="200"/>
      <c r="X48" s="200"/>
      <c r="Y48" s="200"/>
      <c r="Z48" s="200"/>
      <c r="AA48" s="200"/>
      <c r="AB48" s="200"/>
      <c r="AC48" s="200"/>
      <c r="AD48" s="27"/>
      <c r="AE48" s="27"/>
      <c r="AF48" s="27"/>
      <c r="AG48" s="27"/>
      <c r="AH48" s="27"/>
      <c r="AI48" s="27"/>
      <c r="AJ48" s="27"/>
      <c r="AK48" s="27"/>
      <c r="AL48" s="27"/>
      <c r="AM48" s="27"/>
      <c r="AN48" s="27"/>
      <c r="AO48" s="27"/>
    </row>
    <row r="49" spans="1:41" x14ac:dyDescent="0.2">
      <c r="Q49" s="200"/>
      <c r="R49" s="200"/>
      <c r="S49" s="200"/>
      <c r="T49" s="200"/>
      <c r="U49" s="200"/>
      <c r="V49" s="200"/>
      <c r="W49" s="200"/>
      <c r="X49" s="200"/>
      <c r="Y49" s="200"/>
      <c r="Z49" s="200"/>
      <c r="AA49" s="200"/>
      <c r="AB49" s="200"/>
      <c r="AC49" s="200"/>
      <c r="AD49" s="27"/>
      <c r="AE49" s="27"/>
      <c r="AF49" s="27"/>
      <c r="AG49" s="27"/>
      <c r="AH49" s="27"/>
      <c r="AI49" s="27"/>
      <c r="AJ49" s="27"/>
      <c r="AK49" s="27"/>
      <c r="AL49" s="27"/>
      <c r="AM49" s="27"/>
      <c r="AN49" s="27"/>
      <c r="AO49" s="27"/>
    </row>
    <row r="50" spans="1:41" ht="15" x14ac:dyDescent="0.2">
      <c r="B50" s="246" t="s">
        <v>923</v>
      </c>
      <c r="C50" s="247"/>
      <c r="D50" s="247"/>
      <c r="E50" s="247"/>
      <c r="F50" s="248"/>
      <c r="G50" s="111">
        <f>G38</f>
        <v>0</v>
      </c>
      <c r="H50" s="101"/>
      <c r="I50" s="176"/>
      <c r="J50" s="101"/>
      <c r="K50" s="178"/>
      <c r="L50" s="89"/>
      <c r="M50" s="89"/>
      <c r="N50" s="89"/>
      <c r="O50" s="89"/>
      <c r="P50" s="89"/>
      <c r="Q50" s="199" t="s">
        <v>1156</v>
      </c>
      <c r="R50" s="200"/>
      <c r="S50" s="200"/>
      <c r="T50" s="200"/>
      <c r="U50" s="200"/>
      <c r="V50" s="200"/>
      <c r="W50" s="200"/>
      <c r="X50" s="200"/>
      <c r="Y50" s="200"/>
      <c r="Z50" s="200"/>
      <c r="AA50" s="200"/>
      <c r="AB50" s="200"/>
      <c r="AC50" s="200"/>
      <c r="AD50" s="27"/>
      <c r="AE50" s="27"/>
      <c r="AF50" s="27"/>
      <c r="AG50" s="27"/>
      <c r="AH50" s="27"/>
      <c r="AI50" s="27"/>
      <c r="AJ50" s="27"/>
      <c r="AK50" s="27"/>
      <c r="AL50" s="27"/>
      <c r="AM50" s="27"/>
      <c r="AN50" s="27"/>
      <c r="AO50" s="27"/>
    </row>
    <row r="51" spans="1:41" s="28" customFormat="1" ht="15" x14ac:dyDescent="0.2">
      <c r="B51" s="256" t="s">
        <v>69</v>
      </c>
      <c r="C51" s="257"/>
      <c r="D51" s="257"/>
      <c r="E51" s="257"/>
      <c r="F51" s="258"/>
      <c r="G51" s="112">
        <f>G43+G48</f>
        <v>0</v>
      </c>
      <c r="H51" s="43"/>
      <c r="I51" s="43"/>
      <c r="J51" s="43"/>
      <c r="K51" s="43"/>
      <c r="L51" s="43"/>
      <c r="M51" s="43"/>
      <c r="N51" s="43"/>
      <c r="O51" s="43"/>
      <c r="Q51" s="259" t="s">
        <v>927</v>
      </c>
      <c r="R51" s="260"/>
      <c r="S51" s="260"/>
      <c r="T51" s="260"/>
      <c r="U51" s="260"/>
      <c r="V51" s="260"/>
      <c r="W51" s="260"/>
      <c r="X51" s="260"/>
      <c r="Y51" s="260"/>
      <c r="Z51" s="260"/>
      <c r="AA51" s="260"/>
      <c r="AB51" s="260"/>
      <c r="AC51" s="260"/>
    </row>
    <row r="52" spans="1:41" s="28" customFormat="1" x14ac:dyDescent="0.2">
      <c r="A52" s="27"/>
      <c r="B52" s="27"/>
      <c r="C52" s="27"/>
      <c r="D52" s="27"/>
      <c r="E52" s="27"/>
      <c r="F52" s="27"/>
      <c r="G52" s="27"/>
      <c r="H52" s="27"/>
      <c r="I52" s="27"/>
      <c r="J52" s="27"/>
      <c r="K52" s="27"/>
      <c r="L52" s="27"/>
      <c r="M52" s="27"/>
      <c r="N52" s="27"/>
      <c r="O52" s="27"/>
      <c r="P52" s="27"/>
      <c r="Q52" s="200"/>
      <c r="R52" s="200"/>
      <c r="S52" s="200"/>
      <c r="T52" s="200"/>
      <c r="U52" s="200"/>
      <c r="V52" s="200"/>
      <c r="W52" s="200"/>
      <c r="X52" s="200"/>
      <c r="Y52" s="200"/>
      <c r="Z52" s="200"/>
      <c r="AA52" s="200"/>
      <c r="AB52" s="200"/>
      <c r="AC52" s="200"/>
      <c r="AD52" s="27"/>
      <c r="AE52" s="27"/>
      <c r="AF52" s="27"/>
      <c r="AG52" s="27"/>
      <c r="AH52" s="27"/>
      <c r="AI52" s="27"/>
      <c r="AJ52" s="27"/>
      <c r="AK52" s="27"/>
      <c r="AL52" s="27"/>
      <c r="AM52" s="27"/>
      <c r="AN52" s="27"/>
      <c r="AO52" s="27"/>
    </row>
    <row r="53" spans="1:41" s="28" customFormat="1" ht="18" x14ac:dyDescent="0.2">
      <c r="A53" s="40" t="s">
        <v>83</v>
      </c>
      <c r="B53" s="27"/>
      <c r="C53" s="27"/>
      <c r="D53" s="27"/>
      <c r="E53" s="27"/>
      <c r="F53" s="27"/>
      <c r="G53" s="27"/>
      <c r="H53" s="27"/>
      <c r="I53" s="27"/>
      <c r="J53" s="27"/>
      <c r="K53" s="27"/>
      <c r="L53" s="27"/>
      <c r="M53" s="27"/>
      <c r="N53" s="27"/>
      <c r="O53" s="27"/>
      <c r="P53" s="27"/>
      <c r="Q53" s="261" t="s">
        <v>1157</v>
      </c>
      <c r="R53" s="261"/>
      <c r="S53" s="261"/>
      <c r="T53" s="261"/>
      <c r="U53" s="261"/>
      <c r="V53" s="261"/>
      <c r="W53" s="261"/>
      <c r="X53" s="261"/>
      <c r="Y53" s="261"/>
      <c r="Z53" s="261"/>
      <c r="AA53" s="261"/>
      <c r="AB53" s="261"/>
      <c r="AC53" s="261"/>
    </row>
    <row r="54" spans="1:41" s="30" customFormat="1" x14ac:dyDescent="0.2">
      <c r="A54" s="48"/>
      <c r="B54" s="48"/>
      <c r="C54" s="48"/>
      <c r="D54" s="48"/>
      <c r="E54" s="48"/>
      <c r="F54" s="48"/>
      <c r="G54" s="48"/>
      <c r="H54" s="48"/>
      <c r="I54" s="48"/>
      <c r="J54" s="48"/>
      <c r="K54" s="48"/>
      <c r="L54" s="48"/>
      <c r="M54" s="48"/>
      <c r="N54" s="48"/>
      <c r="O54" s="48"/>
      <c r="P54" s="48"/>
      <c r="Q54" s="200"/>
      <c r="R54" s="200"/>
      <c r="S54" s="200"/>
      <c r="T54" s="200"/>
      <c r="U54" s="200"/>
      <c r="V54" s="200"/>
      <c r="W54" s="200"/>
      <c r="X54" s="200"/>
      <c r="Y54" s="200"/>
      <c r="Z54" s="200"/>
      <c r="AA54" s="200"/>
      <c r="AB54" s="200"/>
      <c r="AC54" s="200"/>
      <c r="AD54" s="28"/>
      <c r="AE54" s="28"/>
      <c r="AF54" s="28"/>
      <c r="AG54" s="28"/>
      <c r="AH54" s="28"/>
      <c r="AI54" s="28"/>
      <c r="AJ54" s="28"/>
      <c r="AK54" s="28"/>
      <c r="AL54" s="28"/>
      <c r="AM54" s="28"/>
      <c r="AN54" s="28"/>
    </row>
    <row r="55" spans="1:41" s="28" customFormat="1" x14ac:dyDescent="0.2">
      <c r="A55" s="262" t="s">
        <v>52</v>
      </c>
      <c r="B55" s="263"/>
      <c r="C55" s="263"/>
      <c r="D55" s="263"/>
      <c r="E55" s="263"/>
      <c r="F55" s="263"/>
      <c r="G55" s="264"/>
      <c r="Q55" s="199" t="s">
        <v>84</v>
      </c>
      <c r="R55" s="199"/>
      <c r="S55" s="199"/>
      <c r="T55" s="199"/>
      <c r="U55" s="199"/>
      <c r="V55" s="199"/>
      <c r="W55" s="199"/>
      <c r="X55" s="199"/>
      <c r="Y55" s="199"/>
      <c r="Z55" s="199"/>
      <c r="AA55" s="199"/>
      <c r="AB55" s="199"/>
      <c r="AC55" s="199"/>
    </row>
    <row r="56" spans="1:41" s="49" customFormat="1" ht="63" customHeight="1" x14ac:dyDescent="0.2">
      <c r="A56" s="102" t="s">
        <v>85</v>
      </c>
      <c r="B56" s="102" t="s">
        <v>86</v>
      </c>
      <c r="C56" s="102" t="s">
        <v>939</v>
      </c>
      <c r="D56" s="238" t="s">
        <v>1142</v>
      </c>
      <c r="E56" s="250"/>
      <c r="F56" s="102" t="s">
        <v>924</v>
      </c>
      <c r="G56" s="102" t="s">
        <v>937</v>
      </c>
      <c r="L56" s="94" t="s">
        <v>925</v>
      </c>
      <c r="M56" s="94" t="s">
        <v>855</v>
      </c>
      <c r="N56" s="94" t="s">
        <v>856</v>
      </c>
      <c r="O56" s="94" t="s">
        <v>857</v>
      </c>
      <c r="Q56" s="199" t="s">
        <v>928</v>
      </c>
      <c r="R56" s="200"/>
      <c r="S56" s="200"/>
      <c r="T56" s="200"/>
      <c r="U56" s="200"/>
      <c r="V56" s="200"/>
      <c r="W56" s="200"/>
      <c r="X56" s="200"/>
      <c r="Y56" s="200"/>
      <c r="Z56" s="200"/>
      <c r="AA56" s="200"/>
      <c r="AB56" s="200"/>
      <c r="AC56" s="200"/>
      <c r="AD56" s="28"/>
      <c r="AE56" s="28"/>
      <c r="AF56" s="28"/>
      <c r="AG56" s="28"/>
      <c r="AH56" s="28"/>
      <c r="AI56" s="28"/>
    </row>
    <row r="57" spans="1:41" s="28" customFormat="1" x14ac:dyDescent="0.2">
      <c r="A57" s="70" t="s">
        <v>1143</v>
      </c>
      <c r="B57" s="113">
        <f>SUM(B58:B61)</f>
        <v>0</v>
      </c>
      <c r="C57" s="140" t="e">
        <f>+B57/E85</f>
        <v>#DIV/0!</v>
      </c>
      <c r="D57" s="251"/>
      <c r="E57" s="252"/>
      <c r="F57" s="113">
        <f>SUM(F58:F61)</f>
        <v>0</v>
      </c>
      <c r="G57" s="139" t="e">
        <f>F57/D81</f>
        <v>#DIV/0!</v>
      </c>
      <c r="L57" s="50">
        <f>SUM(L58:L61)</f>
        <v>0</v>
      </c>
      <c r="M57" s="50">
        <f t="shared" ref="M57:M73" si="0">L57-F57</f>
        <v>0</v>
      </c>
      <c r="N57" s="50">
        <f>SUM(N58:N61)</f>
        <v>0</v>
      </c>
      <c r="O57" s="50">
        <f t="shared" ref="O57:O73" si="1">N57-L57</f>
        <v>0</v>
      </c>
      <c r="Q57" s="199" t="s">
        <v>87</v>
      </c>
      <c r="R57" s="200"/>
      <c r="S57" s="200"/>
      <c r="T57" s="200"/>
      <c r="U57" s="200"/>
      <c r="V57" s="200"/>
      <c r="W57" s="200"/>
      <c r="X57" s="200"/>
      <c r="Y57" s="200"/>
      <c r="Z57" s="200"/>
      <c r="AA57" s="200"/>
      <c r="AB57" s="200"/>
      <c r="AC57" s="200"/>
    </row>
    <row r="58" spans="1:41" s="46" customFormat="1" x14ac:dyDescent="0.2">
      <c r="A58" s="54"/>
      <c r="B58" s="136"/>
      <c r="C58" s="137"/>
      <c r="D58" s="253"/>
      <c r="E58" s="254"/>
      <c r="F58" s="117"/>
      <c r="G58" s="133"/>
      <c r="L58" s="51"/>
      <c r="M58" s="51">
        <f t="shared" si="0"/>
        <v>0</v>
      </c>
      <c r="N58" s="51"/>
      <c r="O58" s="51">
        <f t="shared" si="1"/>
        <v>0</v>
      </c>
      <c r="Q58" s="255" t="s">
        <v>1158</v>
      </c>
      <c r="R58" s="255"/>
      <c r="S58" s="255"/>
      <c r="T58" s="255"/>
      <c r="U58" s="255"/>
      <c r="V58" s="255"/>
      <c r="W58" s="255"/>
      <c r="X58" s="255"/>
      <c r="Y58" s="255"/>
      <c r="Z58" s="255"/>
      <c r="AA58" s="255"/>
      <c r="AB58" s="255"/>
      <c r="AC58" s="255"/>
    </row>
    <row r="59" spans="1:41" s="46" customFormat="1" ht="12.75" customHeight="1" x14ac:dyDescent="0.2">
      <c r="A59" s="54"/>
      <c r="B59" s="136"/>
      <c r="C59" s="134"/>
      <c r="D59" s="273"/>
      <c r="E59" s="274"/>
      <c r="F59" s="118"/>
      <c r="G59" s="133"/>
      <c r="H59" s="53"/>
      <c r="I59" s="53"/>
      <c r="J59" s="53"/>
      <c r="K59" s="53"/>
      <c r="L59" s="52"/>
      <c r="M59" s="54">
        <f t="shared" si="0"/>
        <v>0</v>
      </c>
      <c r="N59" s="54"/>
      <c r="O59" s="54">
        <f t="shared" si="1"/>
        <v>0</v>
      </c>
      <c r="P59" s="93"/>
      <c r="Q59" s="261" t="s">
        <v>1163</v>
      </c>
      <c r="R59" s="261"/>
      <c r="S59" s="261"/>
      <c r="T59" s="261"/>
      <c r="U59" s="261"/>
      <c r="V59" s="261"/>
      <c r="W59" s="261"/>
      <c r="X59" s="261"/>
      <c r="Y59" s="261"/>
      <c r="Z59" s="261"/>
      <c r="AA59" s="261"/>
      <c r="AB59" s="261"/>
      <c r="AC59" s="261"/>
    </row>
    <row r="60" spans="1:41" s="46" customFormat="1" ht="12.75" customHeight="1" x14ac:dyDescent="0.2">
      <c r="A60" s="54"/>
      <c r="B60" s="136"/>
      <c r="C60" s="134"/>
      <c r="D60" s="273"/>
      <c r="E60" s="274"/>
      <c r="F60" s="119"/>
      <c r="G60" s="133"/>
      <c r="L60" s="56"/>
      <c r="M60" s="55">
        <f t="shared" si="0"/>
        <v>0</v>
      </c>
      <c r="N60" s="56"/>
      <c r="O60" s="51">
        <f t="shared" si="1"/>
        <v>0</v>
      </c>
      <c r="Q60" s="272"/>
      <c r="R60" s="272"/>
      <c r="S60" s="272"/>
      <c r="T60" s="272"/>
      <c r="U60" s="272"/>
      <c r="V60" s="272"/>
      <c r="W60" s="272"/>
      <c r="X60" s="272"/>
      <c r="Y60" s="272"/>
      <c r="Z60" s="272"/>
      <c r="AA60" s="272"/>
      <c r="AB60" s="272"/>
      <c r="AC60" s="272"/>
    </row>
    <row r="61" spans="1:41" s="46" customFormat="1" x14ac:dyDescent="0.2">
      <c r="A61" s="54"/>
      <c r="B61" s="136"/>
      <c r="C61" s="134"/>
      <c r="D61" s="273"/>
      <c r="E61" s="274"/>
      <c r="F61" s="117"/>
      <c r="G61" s="133"/>
      <c r="L61" s="51"/>
      <c r="M61" s="51">
        <f t="shared" si="0"/>
        <v>0</v>
      </c>
      <c r="N61" s="51"/>
      <c r="O61" s="51">
        <f t="shared" si="1"/>
        <v>0</v>
      </c>
      <c r="Q61" s="261" t="s">
        <v>849</v>
      </c>
      <c r="R61" s="272"/>
      <c r="S61" s="272"/>
      <c r="T61" s="272"/>
      <c r="U61" s="272"/>
      <c r="V61" s="272"/>
      <c r="W61" s="272"/>
      <c r="X61" s="272"/>
      <c r="Y61" s="272"/>
      <c r="Z61" s="272"/>
      <c r="AA61" s="272"/>
      <c r="AB61" s="272"/>
      <c r="AC61" s="272"/>
    </row>
    <row r="62" spans="1:41" s="28" customFormat="1" ht="12.75" customHeight="1" x14ac:dyDescent="0.2">
      <c r="A62" s="70" t="s">
        <v>1144</v>
      </c>
      <c r="B62" s="138">
        <f>SUM(B63:B65)</f>
        <v>0</v>
      </c>
      <c r="C62" s="139" t="e">
        <f>+B62/E85</f>
        <v>#DIV/0!</v>
      </c>
      <c r="D62" s="265"/>
      <c r="E62" s="266"/>
      <c r="F62" s="113">
        <f>SUM(F63:F65)</f>
        <v>0</v>
      </c>
      <c r="G62" s="139" t="e">
        <f>F62/D81</f>
        <v>#DIV/0!</v>
      </c>
      <c r="L62" s="50">
        <f>SUM(L63:L65)</f>
        <v>0</v>
      </c>
      <c r="M62" s="50">
        <f t="shared" si="0"/>
        <v>0</v>
      </c>
      <c r="N62" s="50">
        <f>SUM(N63:N65)</f>
        <v>0</v>
      </c>
      <c r="O62" s="50">
        <f t="shared" si="1"/>
        <v>0</v>
      </c>
      <c r="Q62" s="200" t="s">
        <v>850</v>
      </c>
      <c r="R62" s="200"/>
      <c r="S62" s="200"/>
      <c r="T62" s="200"/>
      <c r="U62" s="200"/>
      <c r="V62" s="200"/>
      <c r="W62" s="200"/>
      <c r="X62" s="200"/>
      <c r="Y62" s="200"/>
      <c r="Z62" s="200"/>
      <c r="AA62" s="200"/>
      <c r="AB62" s="200"/>
      <c r="AC62" s="200"/>
    </row>
    <row r="63" spans="1:41" s="46" customFormat="1" x14ac:dyDescent="0.2">
      <c r="A63" s="54"/>
      <c r="B63" s="136"/>
      <c r="C63" s="142"/>
      <c r="D63" s="267"/>
      <c r="E63" s="268"/>
      <c r="F63" s="117"/>
      <c r="G63" s="133"/>
      <c r="L63" s="51"/>
      <c r="M63" s="51">
        <f t="shared" si="0"/>
        <v>0</v>
      </c>
      <c r="N63" s="51"/>
      <c r="O63" s="51">
        <f t="shared" si="1"/>
        <v>0</v>
      </c>
      <c r="Q63" s="255" t="s">
        <v>1159</v>
      </c>
      <c r="R63" s="269"/>
      <c r="S63" s="269"/>
      <c r="T63" s="269"/>
      <c r="U63" s="269"/>
      <c r="V63" s="269"/>
      <c r="W63" s="269"/>
      <c r="X63" s="269"/>
      <c r="Y63" s="269"/>
      <c r="Z63" s="269"/>
      <c r="AA63" s="269"/>
      <c r="AB63" s="269"/>
      <c r="AC63" s="269"/>
    </row>
    <row r="64" spans="1:41" s="46" customFormat="1" x14ac:dyDescent="0.2">
      <c r="A64" s="54"/>
      <c r="B64" s="136"/>
      <c r="C64" s="134"/>
      <c r="D64" s="270"/>
      <c r="E64" s="271"/>
      <c r="F64" s="117"/>
      <c r="G64" s="133"/>
      <c r="L64" s="51"/>
      <c r="M64" s="51">
        <f t="shared" si="0"/>
        <v>0</v>
      </c>
      <c r="N64" s="51"/>
      <c r="O64" s="51">
        <f t="shared" si="1"/>
        <v>0</v>
      </c>
      <c r="Q64" s="272"/>
      <c r="R64" s="272"/>
      <c r="S64" s="272"/>
      <c r="T64" s="272"/>
      <c r="U64" s="272"/>
      <c r="V64" s="272"/>
      <c r="W64" s="272"/>
      <c r="X64" s="272"/>
      <c r="Y64" s="272"/>
      <c r="Z64" s="272"/>
      <c r="AA64" s="272"/>
      <c r="AB64" s="272"/>
      <c r="AC64" s="272"/>
    </row>
    <row r="65" spans="1:29" s="58" customFormat="1" x14ac:dyDescent="0.2">
      <c r="A65" s="57"/>
      <c r="B65" s="115"/>
      <c r="C65" s="134"/>
      <c r="D65" s="277"/>
      <c r="E65" s="278"/>
      <c r="F65" s="120"/>
      <c r="G65" s="133"/>
      <c r="L65" s="57"/>
      <c r="M65" s="57">
        <f t="shared" si="0"/>
        <v>0</v>
      </c>
      <c r="N65" s="57"/>
      <c r="O65" s="57">
        <f t="shared" si="1"/>
        <v>0</v>
      </c>
      <c r="Q65" s="279" t="s">
        <v>1171</v>
      </c>
      <c r="R65" s="259"/>
      <c r="S65" s="259"/>
      <c r="T65" s="259"/>
      <c r="U65" s="259"/>
      <c r="V65" s="259"/>
      <c r="W65" s="259"/>
      <c r="X65" s="259"/>
      <c r="Y65" s="259"/>
      <c r="Z65" s="259"/>
      <c r="AA65" s="259"/>
      <c r="AB65" s="259"/>
      <c r="AC65" s="259"/>
    </row>
    <row r="66" spans="1:29" s="28" customFormat="1" x14ac:dyDescent="0.2">
      <c r="A66" s="70" t="s">
        <v>1145</v>
      </c>
      <c r="B66" s="138">
        <f>SUM(B67:B73)</f>
        <v>0</v>
      </c>
      <c r="C66" s="139" t="e">
        <f>+B66/E85</f>
        <v>#DIV/0!</v>
      </c>
      <c r="D66" s="265"/>
      <c r="E66" s="266"/>
      <c r="F66" s="113">
        <f>SUM(F67:F73)</f>
        <v>0</v>
      </c>
      <c r="G66" s="139" t="e">
        <f>F66/D81</f>
        <v>#DIV/0!</v>
      </c>
      <c r="L66" s="50">
        <f>SUM(L67:L73)</f>
        <v>0</v>
      </c>
      <c r="M66" s="50">
        <f t="shared" si="0"/>
        <v>0</v>
      </c>
      <c r="N66" s="50">
        <f>SUM(N67:N73)</f>
        <v>0</v>
      </c>
      <c r="O66" s="50">
        <f t="shared" si="1"/>
        <v>0</v>
      </c>
      <c r="Q66" s="200"/>
      <c r="R66" s="200"/>
      <c r="S66" s="200"/>
      <c r="T66" s="200"/>
      <c r="U66" s="200"/>
      <c r="V66" s="200"/>
      <c r="W66" s="200"/>
      <c r="X66" s="200"/>
      <c r="Y66" s="200"/>
      <c r="Z66" s="200"/>
      <c r="AA66" s="200"/>
      <c r="AB66" s="200"/>
      <c r="AC66" s="200"/>
    </row>
    <row r="67" spans="1:29" s="46" customFormat="1" x14ac:dyDescent="0.2">
      <c r="A67" s="54"/>
      <c r="B67" s="136"/>
      <c r="C67" s="142"/>
      <c r="D67" s="267"/>
      <c r="E67" s="268"/>
      <c r="F67" s="121"/>
      <c r="G67" s="133"/>
      <c r="H67" s="53"/>
      <c r="I67" s="53"/>
      <c r="J67" s="53"/>
      <c r="K67" s="53"/>
      <c r="L67" s="52"/>
      <c r="M67" s="54">
        <f t="shared" si="0"/>
        <v>0</v>
      </c>
      <c r="N67" s="54"/>
      <c r="O67" s="54">
        <f t="shared" si="1"/>
        <v>0</v>
      </c>
      <c r="Q67" s="272"/>
      <c r="R67" s="272"/>
      <c r="S67" s="272"/>
      <c r="T67" s="272"/>
      <c r="U67" s="272"/>
      <c r="V67" s="272"/>
      <c r="W67" s="272"/>
      <c r="X67" s="272"/>
      <c r="Y67" s="272"/>
      <c r="Z67" s="272"/>
      <c r="AA67" s="272"/>
      <c r="AB67" s="272"/>
      <c r="AC67" s="272"/>
    </row>
    <row r="68" spans="1:29" s="46" customFormat="1" x14ac:dyDescent="0.2">
      <c r="A68" s="54"/>
      <c r="B68" s="136"/>
      <c r="C68" s="142"/>
      <c r="D68" s="273"/>
      <c r="E68" s="274"/>
      <c r="F68" s="117"/>
      <c r="G68" s="133"/>
      <c r="L68" s="51"/>
      <c r="M68" s="54">
        <f t="shared" si="0"/>
        <v>0</v>
      </c>
      <c r="N68" s="54"/>
      <c r="O68" s="54">
        <f t="shared" si="1"/>
        <v>0</v>
      </c>
      <c r="Q68" s="90"/>
      <c r="R68" s="90"/>
      <c r="S68" s="90"/>
      <c r="T68" s="90"/>
      <c r="U68" s="90"/>
      <c r="V68" s="90"/>
      <c r="W68" s="90"/>
      <c r="X68" s="90"/>
      <c r="Y68" s="90"/>
      <c r="Z68" s="90"/>
      <c r="AA68" s="90"/>
      <c r="AB68" s="90"/>
      <c r="AC68" s="90"/>
    </row>
    <row r="69" spans="1:29" s="46" customFormat="1" x14ac:dyDescent="0.2">
      <c r="A69" s="54"/>
      <c r="B69" s="136"/>
      <c r="C69" s="142"/>
      <c r="D69" s="273"/>
      <c r="E69" s="274"/>
      <c r="F69" s="117"/>
      <c r="G69" s="133"/>
      <c r="L69" s="51"/>
      <c r="M69" s="51">
        <f t="shared" si="0"/>
        <v>0</v>
      </c>
      <c r="N69" s="51"/>
      <c r="O69" s="51">
        <f t="shared" si="1"/>
        <v>0</v>
      </c>
      <c r="Q69" s="90"/>
      <c r="R69" s="90"/>
      <c r="S69" s="90"/>
      <c r="T69" s="90"/>
      <c r="U69" s="90"/>
      <c r="V69" s="90"/>
      <c r="W69" s="90"/>
      <c r="X69" s="90"/>
      <c r="Y69" s="90"/>
      <c r="Z69" s="90"/>
      <c r="AA69" s="90"/>
      <c r="AB69" s="90"/>
      <c r="AC69" s="90"/>
    </row>
    <row r="70" spans="1:29" s="46" customFormat="1" x14ac:dyDescent="0.2">
      <c r="A70" s="54"/>
      <c r="B70" s="136"/>
      <c r="C70" s="142"/>
      <c r="D70" s="273"/>
      <c r="E70" s="274"/>
      <c r="F70" s="117"/>
      <c r="G70" s="133"/>
      <c r="L70" s="51"/>
      <c r="M70" s="51">
        <f t="shared" si="0"/>
        <v>0</v>
      </c>
      <c r="N70" s="51"/>
      <c r="O70" s="51">
        <f t="shared" si="1"/>
        <v>0</v>
      </c>
      <c r="Q70" s="90"/>
      <c r="R70" s="90"/>
      <c r="S70" s="90"/>
      <c r="T70" s="90"/>
      <c r="U70" s="90"/>
      <c r="V70" s="90"/>
      <c r="W70" s="90"/>
      <c r="X70" s="90"/>
      <c r="Y70" s="90"/>
      <c r="Z70" s="90"/>
      <c r="AA70" s="90"/>
      <c r="AB70" s="90"/>
      <c r="AC70" s="90"/>
    </row>
    <row r="71" spans="1:29" s="46" customFormat="1" x14ac:dyDescent="0.2">
      <c r="A71" s="54"/>
      <c r="B71" s="136"/>
      <c r="C71" s="142"/>
      <c r="D71" s="270"/>
      <c r="E71" s="271"/>
      <c r="F71" s="117"/>
      <c r="G71" s="133"/>
      <c r="L71" s="51"/>
      <c r="M71" s="51">
        <f t="shared" si="0"/>
        <v>0</v>
      </c>
      <c r="N71" s="51"/>
      <c r="O71" s="51">
        <f t="shared" si="1"/>
        <v>0</v>
      </c>
      <c r="Q71" s="272"/>
      <c r="R71" s="272"/>
      <c r="S71" s="272"/>
      <c r="T71" s="272"/>
      <c r="U71" s="272"/>
      <c r="V71" s="272"/>
      <c r="W71" s="272"/>
      <c r="X71" s="272"/>
      <c r="Y71" s="272"/>
      <c r="Z71" s="272"/>
      <c r="AA71" s="272"/>
      <c r="AB71" s="272"/>
      <c r="AC71" s="272"/>
    </row>
    <row r="72" spans="1:29" s="46" customFormat="1" x14ac:dyDescent="0.2">
      <c r="A72" s="51"/>
      <c r="B72" s="114"/>
      <c r="C72" s="130"/>
      <c r="D72" s="273"/>
      <c r="E72" s="274"/>
      <c r="F72" s="117"/>
      <c r="G72" s="135"/>
      <c r="L72" s="51"/>
      <c r="M72" s="51">
        <f t="shared" si="0"/>
        <v>0</v>
      </c>
      <c r="N72" s="51"/>
      <c r="O72" s="51">
        <f t="shared" si="1"/>
        <v>0</v>
      </c>
      <c r="Q72" s="90"/>
      <c r="R72" s="90"/>
      <c r="S72" s="90"/>
      <c r="T72" s="90"/>
      <c r="U72" s="90"/>
      <c r="V72" s="90"/>
      <c r="W72" s="90"/>
      <c r="X72" s="90"/>
      <c r="Y72" s="90"/>
      <c r="Z72" s="90"/>
      <c r="AA72" s="90"/>
      <c r="AB72" s="90"/>
      <c r="AC72" s="90"/>
    </row>
    <row r="73" spans="1:29" s="46" customFormat="1" x14ac:dyDescent="0.2">
      <c r="A73" s="51"/>
      <c r="B73" s="114"/>
      <c r="C73" s="130"/>
      <c r="D73" s="275"/>
      <c r="E73" s="276"/>
      <c r="F73" s="117"/>
      <c r="G73" s="135"/>
      <c r="L73" s="51"/>
      <c r="M73" s="51">
        <f t="shared" si="0"/>
        <v>0</v>
      </c>
      <c r="N73" s="51"/>
      <c r="O73" s="51">
        <f t="shared" si="1"/>
        <v>0</v>
      </c>
      <c r="Q73" s="272"/>
      <c r="R73" s="272"/>
      <c r="S73" s="272"/>
      <c r="T73" s="272"/>
      <c r="U73" s="272"/>
      <c r="V73" s="272"/>
      <c r="W73" s="272"/>
      <c r="X73" s="272"/>
      <c r="Y73" s="272"/>
      <c r="Z73" s="272"/>
      <c r="AA73" s="272"/>
      <c r="AB73" s="272"/>
      <c r="AC73" s="272"/>
    </row>
    <row r="74" spans="1:29" s="28" customFormat="1" ht="13.5" customHeight="1" x14ac:dyDescent="0.2">
      <c r="A74" s="59" t="s">
        <v>8</v>
      </c>
      <c r="B74" s="116">
        <f>+B57+B62+B66</f>
        <v>0</v>
      </c>
      <c r="C74" s="87" t="e">
        <f>+C57+C62+C66</f>
        <v>#DIV/0!</v>
      </c>
      <c r="D74" s="273"/>
      <c r="E74" s="274"/>
      <c r="F74" s="122">
        <f>F57+F62+F66</f>
        <v>0</v>
      </c>
      <c r="G74" s="25" t="e">
        <f>G57+G62+G66</f>
        <v>#DIV/0!</v>
      </c>
      <c r="L74" s="60">
        <f>+L57+L62+L66</f>
        <v>0</v>
      </c>
      <c r="M74" s="61">
        <f>(ABS(M57)+ABS(M62)+ABS(M66))/2</f>
        <v>0</v>
      </c>
      <c r="N74" s="60">
        <f>+N57+N62+N66</f>
        <v>0</v>
      </c>
      <c r="O74" s="61">
        <f>(ABS(O57)+ABS(O62)+ABS(O66))/2</f>
        <v>0</v>
      </c>
      <c r="Q74" s="200"/>
      <c r="R74" s="200"/>
      <c r="S74" s="200"/>
      <c r="T74" s="200"/>
      <c r="U74" s="200"/>
      <c r="V74" s="200"/>
      <c r="W74" s="200"/>
      <c r="X74" s="200"/>
      <c r="Y74" s="200"/>
      <c r="Z74" s="200"/>
      <c r="AA74" s="200"/>
      <c r="AB74" s="200"/>
      <c r="AC74" s="200"/>
    </row>
    <row r="75" spans="1:29" s="28" customFormat="1" x14ac:dyDescent="0.2">
      <c r="A75" s="62"/>
      <c r="B75" s="62"/>
      <c r="C75" s="62"/>
      <c r="D75" s="62"/>
      <c r="E75" s="62"/>
      <c r="M75" s="63" t="e">
        <f>M74/$D$83</f>
        <v>#DIV/0!</v>
      </c>
      <c r="O75" s="63" t="e">
        <f>O74/$D$83</f>
        <v>#DIV/0!</v>
      </c>
      <c r="Q75" s="200"/>
      <c r="R75" s="200"/>
      <c r="S75" s="200"/>
      <c r="T75" s="200"/>
      <c r="U75" s="200"/>
      <c r="V75" s="200"/>
      <c r="W75" s="200"/>
      <c r="X75" s="200"/>
      <c r="Y75" s="200"/>
      <c r="Z75" s="200"/>
      <c r="AA75" s="200"/>
      <c r="AB75" s="200"/>
      <c r="AC75" s="200"/>
    </row>
    <row r="76" spans="1:29" s="28" customFormat="1" ht="15" customHeight="1" x14ac:dyDescent="0.2">
      <c r="A76" s="283" t="s">
        <v>934</v>
      </c>
      <c r="B76" s="284"/>
      <c r="C76" s="284"/>
      <c r="D76" s="284"/>
      <c r="E76" s="284"/>
      <c r="F76" s="284"/>
      <c r="G76" s="285"/>
      <c r="Q76" s="261" t="s">
        <v>936</v>
      </c>
      <c r="R76" s="272"/>
      <c r="S76" s="272"/>
      <c r="T76" s="272"/>
      <c r="U76" s="272"/>
      <c r="V76" s="272"/>
      <c r="W76" s="272"/>
      <c r="X76" s="272"/>
      <c r="Y76" s="272"/>
      <c r="Z76" s="272"/>
      <c r="AA76" s="272"/>
      <c r="AB76" s="272"/>
      <c r="AC76" s="272"/>
    </row>
    <row r="77" spans="1:29" s="28" customFormat="1" x14ac:dyDescent="0.2">
      <c r="A77" s="166" t="s">
        <v>1146</v>
      </c>
      <c r="E77" s="43"/>
      <c r="F77" s="141">
        <f>F74*12/100</f>
        <v>0</v>
      </c>
      <c r="G77" s="24" t="e">
        <f>F77/D81</f>
        <v>#DIV/0!</v>
      </c>
      <c r="H77" s="88"/>
      <c r="I77" s="88"/>
      <c r="Q77" s="229" t="s">
        <v>1160</v>
      </c>
      <c r="R77" s="261"/>
      <c r="S77" s="261"/>
      <c r="T77" s="261"/>
      <c r="U77" s="261"/>
      <c r="V77" s="261"/>
      <c r="W77" s="261"/>
      <c r="X77" s="261"/>
      <c r="Y77" s="261"/>
      <c r="Z77" s="261"/>
      <c r="AA77" s="261"/>
      <c r="AB77" s="261"/>
      <c r="AC77" s="261"/>
    </row>
    <row r="78" spans="1:29" s="28" customFormat="1" x14ac:dyDescent="0.2">
      <c r="A78" s="64"/>
      <c r="B78" s="46"/>
      <c r="C78" s="46"/>
      <c r="D78" s="46"/>
      <c r="E78" s="53"/>
      <c r="F78" s="65"/>
      <c r="G78" s="65"/>
      <c r="Q78" s="91"/>
      <c r="R78" s="91"/>
      <c r="S78" s="91"/>
      <c r="T78" s="91"/>
      <c r="U78" s="91"/>
      <c r="V78" s="91"/>
      <c r="W78" s="91"/>
      <c r="X78" s="91"/>
      <c r="Y78" s="91"/>
      <c r="Z78" s="91"/>
      <c r="AA78" s="91"/>
      <c r="AB78" s="91"/>
      <c r="AC78" s="91"/>
    </row>
    <row r="79" spans="1:29" s="28" customFormat="1" x14ac:dyDescent="0.2">
      <c r="A79" s="64"/>
      <c r="B79" s="46"/>
      <c r="C79" s="46"/>
      <c r="D79" s="46"/>
      <c r="E79" s="53"/>
      <c r="F79" s="65"/>
      <c r="G79" s="65"/>
      <c r="Q79" s="91"/>
      <c r="R79" s="91"/>
      <c r="S79" s="91"/>
      <c r="T79" s="91"/>
      <c r="U79" s="91"/>
      <c r="V79" s="91"/>
      <c r="W79" s="91"/>
      <c r="X79" s="91"/>
      <c r="Y79" s="91"/>
      <c r="Z79" s="91"/>
      <c r="AA79" s="91"/>
      <c r="AB79" s="91"/>
      <c r="AC79" s="91"/>
    </row>
    <row r="80" spans="1:29" s="28" customFormat="1" ht="51" x14ac:dyDescent="0.2">
      <c r="A80" s="32" t="s">
        <v>935</v>
      </c>
      <c r="B80" s="32"/>
      <c r="C80" s="32"/>
      <c r="D80" s="66" t="s">
        <v>1147</v>
      </c>
      <c r="E80" s="66" t="s">
        <v>1148</v>
      </c>
      <c r="F80" s="67" t="s">
        <v>1149</v>
      </c>
      <c r="G80" s="68"/>
      <c r="Q80" s="259" t="s">
        <v>1128</v>
      </c>
      <c r="R80" s="259"/>
      <c r="S80" s="259"/>
      <c r="T80" s="259"/>
      <c r="U80" s="259"/>
      <c r="V80" s="259"/>
      <c r="W80" s="259"/>
      <c r="X80" s="259"/>
      <c r="Y80" s="259"/>
      <c r="Z80" s="259"/>
      <c r="AA80" s="259"/>
      <c r="AB80" s="259"/>
      <c r="AC80" s="259"/>
    </row>
    <row r="81" spans="1:41" s="71" customFormat="1" ht="15" customHeight="1" x14ac:dyDescent="0.2">
      <c r="A81" s="69" t="s">
        <v>930</v>
      </c>
      <c r="B81" s="69"/>
      <c r="C81" s="69"/>
      <c r="D81" s="123">
        <f>G38/1.12</f>
        <v>0</v>
      </c>
      <c r="E81" s="125">
        <f>F74</f>
        <v>0</v>
      </c>
      <c r="F81" s="127">
        <f>D81-F74</f>
        <v>0</v>
      </c>
      <c r="G81" s="68"/>
      <c r="H81" s="28"/>
      <c r="I81" s="28"/>
      <c r="J81" s="28"/>
      <c r="K81" s="28"/>
      <c r="Q81" s="92"/>
      <c r="R81" s="92"/>
      <c r="S81" s="92"/>
      <c r="T81" s="92"/>
      <c r="U81" s="92"/>
      <c r="V81" s="92"/>
      <c r="W81" s="92"/>
      <c r="X81" s="92"/>
      <c r="Y81" s="92"/>
      <c r="Z81" s="92"/>
      <c r="AA81" s="92"/>
      <c r="AB81" s="92"/>
      <c r="AC81" s="92"/>
    </row>
    <row r="82" spans="1:41" s="71" customFormat="1" ht="15" customHeight="1" x14ac:dyDescent="0.2">
      <c r="A82" s="69" t="s">
        <v>933</v>
      </c>
      <c r="B82" s="72"/>
      <c r="C82" s="72"/>
      <c r="D82" s="123">
        <f>G38-D81</f>
        <v>0</v>
      </c>
      <c r="E82" s="125">
        <f>F77</f>
        <v>0</v>
      </c>
      <c r="F82" s="127">
        <f>D82-F77</f>
        <v>0</v>
      </c>
      <c r="G82" s="68"/>
      <c r="H82" s="28"/>
      <c r="I82" s="28"/>
      <c r="J82" s="28"/>
      <c r="K82" s="28"/>
      <c r="Q82" s="96"/>
      <c r="R82" s="92"/>
      <c r="S82" s="92"/>
      <c r="T82" s="92"/>
      <c r="U82" s="92"/>
      <c r="V82" s="92"/>
      <c r="W82" s="92"/>
      <c r="X82" s="92"/>
      <c r="Y82" s="92"/>
      <c r="Z82" s="92"/>
      <c r="AA82" s="92"/>
      <c r="AB82" s="92"/>
      <c r="AC82" s="92"/>
    </row>
    <row r="83" spans="1:41" s="71" customFormat="1" ht="15.75" customHeight="1" x14ac:dyDescent="0.2">
      <c r="A83" s="280" t="s">
        <v>931</v>
      </c>
      <c r="B83" s="281"/>
      <c r="C83" s="282"/>
      <c r="D83" s="124">
        <f>G38</f>
        <v>0</v>
      </c>
      <c r="E83" s="124">
        <f>SUM(E81:E82)</f>
        <v>0</v>
      </c>
      <c r="F83" s="128"/>
      <c r="Q83" s="259" t="s">
        <v>1165</v>
      </c>
      <c r="R83" s="259"/>
      <c r="S83" s="259"/>
      <c r="T83" s="259"/>
      <c r="U83" s="259"/>
      <c r="V83" s="259"/>
      <c r="W83" s="259"/>
      <c r="X83" s="259"/>
      <c r="Y83" s="259"/>
      <c r="Z83" s="259"/>
      <c r="AA83" s="259"/>
      <c r="AB83" s="259"/>
      <c r="AC83" s="259"/>
    </row>
    <row r="84" spans="1:41" s="71" customFormat="1" ht="15.75" customHeight="1" x14ac:dyDescent="0.2">
      <c r="E84" s="126"/>
    </row>
    <row r="85" spans="1:41" s="71" customFormat="1" ht="15" customHeight="1" x14ac:dyDescent="0.2">
      <c r="A85" s="262" t="s">
        <v>932</v>
      </c>
      <c r="B85" s="263"/>
      <c r="C85" s="264"/>
      <c r="D85" s="73"/>
      <c r="E85" s="129">
        <f>B74+F77</f>
        <v>0</v>
      </c>
      <c r="F85" s="68"/>
      <c r="G85" s="68"/>
      <c r="Q85" s="229" t="s">
        <v>1126</v>
      </c>
      <c r="R85" s="261"/>
      <c r="S85" s="261"/>
      <c r="T85" s="261"/>
      <c r="U85" s="261"/>
      <c r="V85" s="261"/>
      <c r="W85" s="261"/>
      <c r="X85" s="261"/>
      <c r="Y85" s="261"/>
      <c r="Z85" s="261"/>
      <c r="AA85" s="261"/>
      <c r="AB85" s="261"/>
      <c r="AC85" s="261"/>
    </row>
    <row r="86" spans="1:41" s="28" customFormat="1" x14ac:dyDescent="0.2">
      <c r="E86" s="88"/>
      <c r="Q86" s="200"/>
      <c r="R86" s="200"/>
      <c r="S86" s="200"/>
      <c r="T86" s="200"/>
      <c r="U86" s="200"/>
      <c r="V86" s="200"/>
      <c r="W86" s="200"/>
      <c r="X86" s="200"/>
      <c r="Y86" s="200"/>
      <c r="Z86" s="200"/>
      <c r="AA86" s="200"/>
      <c r="AB86" s="200"/>
      <c r="AC86" s="200"/>
    </row>
    <row r="87" spans="1:41" s="28" customFormat="1" x14ac:dyDescent="0.2">
      <c r="Q87" s="200"/>
      <c r="R87" s="200"/>
      <c r="S87" s="200"/>
      <c r="T87" s="200"/>
      <c r="U87" s="200"/>
      <c r="V87" s="200"/>
      <c r="W87" s="200"/>
      <c r="X87" s="200"/>
      <c r="Y87" s="200"/>
      <c r="Z87" s="200"/>
      <c r="AA87" s="200"/>
      <c r="AB87" s="200"/>
      <c r="AC87" s="200"/>
    </row>
    <row r="88" spans="1:41" s="28" customFormat="1" x14ac:dyDescent="0.2">
      <c r="B88" s="64"/>
      <c r="C88" s="64"/>
      <c r="D88" s="64"/>
      <c r="E88" s="64"/>
      <c r="Q88" s="200"/>
      <c r="R88" s="200"/>
      <c r="S88" s="200"/>
      <c r="T88" s="200"/>
      <c r="U88" s="200"/>
      <c r="V88" s="200"/>
      <c r="W88" s="200"/>
      <c r="X88" s="200"/>
      <c r="Y88" s="200"/>
      <c r="Z88" s="200"/>
      <c r="AA88" s="200"/>
      <c r="AB88" s="200"/>
      <c r="AC88" s="200"/>
      <c r="AE88" s="46"/>
      <c r="AF88" s="46"/>
      <c r="AG88" s="46"/>
      <c r="AH88" s="46"/>
      <c r="AI88" s="46"/>
      <c r="AJ88" s="46"/>
      <c r="AK88" s="46"/>
      <c r="AL88" s="46"/>
      <c r="AM88" s="46"/>
    </row>
    <row r="89" spans="1:41" x14ac:dyDescent="0.2">
      <c r="A89" s="74" t="s">
        <v>853</v>
      </c>
      <c r="B89" s="75"/>
      <c r="C89" s="75"/>
      <c r="D89" s="75"/>
      <c r="E89" s="75"/>
      <c r="F89" s="75"/>
      <c r="G89" s="75"/>
      <c r="H89" s="76"/>
      <c r="I89" s="78"/>
      <c r="P89" s="46"/>
      <c r="Q89" s="46"/>
      <c r="R89" s="46"/>
      <c r="S89" s="46"/>
      <c r="T89" s="46"/>
      <c r="U89" s="46"/>
      <c r="V89" s="46"/>
      <c r="W89" s="46"/>
      <c r="X89" s="46"/>
      <c r="Y89" s="46"/>
      <c r="Z89" s="46"/>
      <c r="AA89" s="46"/>
      <c r="AB89" s="46"/>
      <c r="AC89" s="46"/>
      <c r="AD89" s="89"/>
      <c r="AE89" s="89"/>
      <c r="AF89" s="89"/>
      <c r="AG89" s="89"/>
      <c r="AH89" s="89"/>
      <c r="AI89" s="89"/>
      <c r="AJ89" s="89"/>
      <c r="AK89" s="89"/>
      <c r="AL89" s="27"/>
      <c r="AM89" s="27"/>
      <c r="AN89" s="27"/>
      <c r="AO89" s="27"/>
    </row>
    <row r="90" spans="1:41" x14ac:dyDescent="0.2">
      <c r="A90" s="77"/>
      <c r="B90" s="78"/>
      <c r="C90" s="78"/>
      <c r="D90" s="78"/>
      <c r="E90" s="78"/>
      <c r="F90" s="78"/>
      <c r="G90" s="78"/>
      <c r="H90" s="79"/>
      <c r="I90" s="78"/>
      <c r="Y90" s="89"/>
      <c r="Z90" s="89"/>
      <c r="AA90" s="89"/>
      <c r="AB90" s="89"/>
      <c r="AC90" s="89"/>
      <c r="AD90" s="89"/>
      <c r="AE90" s="89"/>
      <c r="AF90" s="89"/>
      <c r="AG90" s="89"/>
      <c r="AH90" s="89"/>
      <c r="AI90" s="89"/>
      <c r="AJ90" s="89"/>
      <c r="AK90" s="89"/>
      <c r="AL90" s="27"/>
      <c r="AM90" s="27"/>
      <c r="AN90" s="27"/>
      <c r="AO90" s="27"/>
    </row>
    <row r="91" spans="1:41" x14ac:dyDescent="0.2">
      <c r="A91" s="80" t="s">
        <v>858</v>
      </c>
      <c r="B91" s="78"/>
      <c r="C91" s="81"/>
      <c r="D91" s="81"/>
      <c r="E91" s="81"/>
      <c r="F91" s="81"/>
      <c r="G91" s="78"/>
      <c r="H91" s="79"/>
      <c r="I91" s="78"/>
      <c r="Y91" s="89"/>
      <c r="Z91" s="89"/>
      <c r="AA91" s="89"/>
      <c r="AB91" s="89"/>
      <c r="AC91" s="89"/>
      <c r="AD91" s="89"/>
      <c r="AE91" s="89"/>
      <c r="AF91" s="89"/>
      <c r="AG91" s="89"/>
      <c r="AH91" s="89"/>
      <c r="AI91" s="89"/>
      <c r="AJ91" s="89"/>
      <c r="AK91" s="89"/>
      <c r="AL91" s="27"/>
      <c r="AM91" s="27"/>
      <c r="AN91" s="27"/>
      <c r="AO91" s="27"/>
    </row>
    <row r="92" spans="1:41" x14ac:dyDescent="0.2">
      <c r="A92" s="77"/>
      <c r="B92" s="78"/>
      <c r="C92" s="78"/>
      <c r="D92" s="78"/>
      <c r="E92" s="78"/>
      <c r="F92" s="78"/>
      <c r="G92" s="78"/>
      <c r="H92" s="79"/>
      <c r="I92" s="78"/>
      <c r="Q92" s="89"/>
      <c r="Y92" s="89"/>
      <c r="Z92" s="89"/>
      <c r="AA92" s="89"/>
      <c r="AB92" s="89"/>
      <c r="AC92" s="89"/>
      <c r="AD92" s="89"/>
      <c r="AE92" s="89"/>
      <c r="AF92" s="89"/>
      <c r="AG92" s="89"/>
      <c r="AH92" s="89"/>
      <c r="AI92" s="89"/>
      <c r="AJ92" s="89"/>
      <c r="AK92" s="89"/>
      <c r="AL92" s="27"/>
      <c r="AM92" s="27"/>
      <c r="AN92" s="27"/>
      <c r="AO92" s="27"/>
    </row>
    <row r="93" spans="1:41" x14ac:dyDescent="0.2">
      <c r="A93" s="82" t="s">
        <v>70</v>
      </c>
      <c r="B93" s="78"/>
      <c r="C93" s="81"/>
      <c r="D93" s="81"/>
      <c r="E93" s="81"/>
      <c r="F93" s="81"/>
      <c r="G93" s="78"/>
      <c r="H93" s="79"/>
      <c r="I93" s="78"/>
      <c r="Y93" s="89"/>
      <c r="Z93" s="89"/>
      <c r="AA93" s="89"/>
      <c r="AB93" s="89"/>
      <c r="AC93" s="89"/>
      <c r="AD93" s="89"/>
      <c r="AE93" s="89"/>
      <c r="AF93" s="89"/>
      <c r="AG93" s="89"/>
      <c r="AH93" s="89"/>
      <c r="AI93" s="89"/>
      <c r="AJ93" s="89"/>
      <c r="AK93" s="89"/>
      <c r="AL93" s="27"/>
      <c r="AM93" s="27"/>
      <c r="AN93" s="27"/>
      <c r="AO93" s="27"/>
    </row>
    <row r="94" spans="1:41" x14ac:dyDescent="0.2">
      <c r="A94" s="80" t="s">
        <v>58</v>
      </c>
      <c r="B94" s="78"/>
      <c r="C94" s="83" t="s">
        <v>57</v>
      </c>
      <c r="D94" s="83"/>
      <c r="E94" s="78"/>
      <c r="F94" s="78"/>
      <c r="G94" s="78"/>
      <c r="H94" s="79"/>
      <c r="I94" s="78"/>
      <c r="Y94" s="89"/>
      <c r="Z94" s="89"/>
      <c r="AA94" s="89"/>
      <c r="AB94" s="89"/>
      <c r="AC94" s="89"/>
      <c r="AD94" s="89"/>
      <c r="AE94" s="89"/>
      <c r="AF94" s="89"/>
      <c r="AG94" s="89"/>
      <c r="AH94" s="89"/>
      <c r="AI94" s="89"/>
      <c r="AJ94" s="89"/>
      <c r="AK94" s="89"/>
      <c r="AL94" s="27"/>
      <c r="AM94" s="27"/>
      <c r="AN94" s="27"/>
      <c r="AO94" s="27"/>
    </row>
    <row r="95" spans="1:41" x14ac:dyDescent="0.2">
      <c r="A95" s="77"/>
      <c r="B95" s="78"/>
      <c r="C95" s="78"/>
      <c r="D95" s="78"/>
      <c r="E95" s="78"/>
      <c r="F95" s="78"/>
      <c r="G95" s="78"/>
      <c r="H95" s="79"/>
      <c r="I95" s="78"/>
      <c r="Y95" s="89"/>
      <c r="Z95" s="89"/>
      <c r="AA95" s="89"/>
      <c r="AB95" s="89"/>
      <c r="AC95" s="89"/>
      <c r="AD95" s="89"/>
      <c r="AE95" s="89"/>
      <c r="AF95" s="89"/>
      <c r="AG95" s="89"/>
      <c r="AH95" s="89"/>
      <c r="AI95" s="89"/>
      <c r="AJ95" s="89"/>
      <c r="AK95" s="89"/>
      <c r="AL95" s="27"/>
      <c r="AM95" s="27"/>
      <c r="AN95" s="27"/>
      <c r="AO95" s="27"/>
    </row>
    <row r="96" spans="1:41" x14ac:dyDescent="0.2">
      <c r="A96" s="80" t="s">
        <v>859</v>
      </c>
      <c r="B96" s="78"/>
      <c r="C96" s="81"/>
      <c r="D96" s="81"/>
      <c r="E96" s="81"/>
      <c r="F96" s="81"/>
      <c r="G96" s="78"/>
      <c r="H96" s="84" t="s">
        <v>51</v>
      </c>
      <c r="I96" s="83"/>
      <c r="Y96" s="89"/>
      <c r="Z96" s="89"/>
      <c r="AA96" s="89"/>
      <c r="AB96" s="89"/>
      <c r="AC96" s="89"/>
      <c r="AD96" s="89"/>
      <c r="AE96" s="89"/>
      <c r="AF96" s="89"/>
      <c r="AG96" s="89"/>
      <c r="AH96" s="89"/>
      <c r="AI96" s="89"/>
      <c r="AJ96" s="89"/>
      <c r="AK96" s="89"/>
      <c r="AL96" s="27"/>
      <c r="AM96" s="27"/>
      <c r="AN96" s="27"/>
      <c r="AO96" s="27"/>
    </row>
    <row r="97" spans="1:41" x14ac:dyDescent="0.2">
      <c r="A97" s="85"/>
      <c r="B97" s="81"/>
      <c r="C97" s="81"/>
      <c r="D97" s="81"/>
      <c r="E97" s="81"/>
      <c r="F97" s="81"/>
      <c r="G97" s="81"/>
      <c r="H97" s="86"/>
      <c r="I97" s="78"/>
      <c r="Y97" s="89"/>
      <c r="Z97" s="89"/>
      <c r="AA97" s="89"/>
      <c r="AB97" s="89"/>
      <c r="AC97" s="89"/>
      <c r="AD97" s="89"/>
      <c r="AE97" s="89"/>
      <c r="AF97" s="89"/>
      <c r="AG97" s="89"/>
      <c r="AH97" s="89"/>
      <c r="AI97" s="89"/>
      <c r="AJ97" s="89"/>
      <c r="AK97" s="89"/>
      <c r="AL97" s="27"/>
      <c r="AM97" s="27"/>
      <c r="AN97" s="27"/>
      <c r="AO97" s="27"/>
    </row>
    <row r="98" spans="1:41" x14ac:dyDescent="0.2">
      <c r="AC98" s="89"/>
      <c r="AD98" s="89"/>
      <c r="AE98" s="89"/>
      <c r="AF98" s="89"/>
      <c r="AG98" s="89"/>
      <c r="AH98" s="89"/>
      <c r="AI98" s="89"/>
      <c r="AJ98" s="89"/>
      <c r="AK98" s="89"/>
      <c r="AL98" s="89"/>
      <c r="AM98" s="89"/>
      <c r="AN98" s="89"/>
      <c r="AO98" s="89"/>
    </row>
    <row r="99" spans="1:41" x14ac:dyDescent="0.2">
      <c r="AC99" s="89"/>
      <c r="AD99" s="89"/>
      <c r="AE99" s="89"/>
      <c r="AF99" s="89"/>
      <c r="AG99" s="89"/>
      <c r="AH99" s="89"/>
      <c r="AI99" s="89"/>
      <c r="AJ99" s="89"/>
      <c r="AK99" s="89"/>
      <c r="AL99" s="89"/>
      <c r="AM99" s="89"/>
      <c r="AN99" s="89"/>
      <c r="AO99" s="89"/>
    </row>
    <row r="100" spans="1:41" x14ac:dyDescent="0.2">
      <c r="AC100" s="89"/>
      <c r="AD100" s="89"/>
      <c r="AE100" s="89"/>
      <c r="AF100" s="89"/>
      <c r="AG100" s="89"/>
      <c r="AH100" s="89"/>
      <c r="AI100" s="89"/>
      <c r="AJ100" s="89"/>
      <c r="AK100" s="89"/>
      <c r="AL100" s="89"/>
      <c r="AM100" s="89"/>
      <c r="AN100" s="89"/>
      <c r="AO100" s="89"/>
    </row>
    <row r="101" spans="1:41" x14ac:dyDescent="0.2">
      <c r="AC101" s="89"/>
      <c r="AD101" s="89"/>
      <c r="AE101" s="89"/>
      <c r="AF101" s="89"/>
      <c r="AG101" s="89"/>
      <c r="AH101" s="89"/>
      <c r="AI101" s="89"/>
      <c r="AJ101" s="89"/>
      <c r="AK101" s="89"/>
      <c r="AL101" s="89"/>
      <c r="AM101" s="89"/>
      <c r="AN101" s="89"/>
      <c r="AO101" s="89"/>
    </row>
    <row r="102" spans="1:41" x14ac:dyDescent="0.2">
      <c r="AC102" s="89"/>
      <c r="AD102" s="89"/>
      <c r="AE102" s="89"/>
      <c r="AF102" s="89"/>
      <c r="AG102" s="89"/>
      <c r="AH102" s="89"/>
      <c r="AI102" s="89"/>
      <c r="AJ102" s="89"/>
      <c r="AK102" s="89"/>
      <c r="AL102" s="89"/>
      <c r="AM102" s="89"/>
      <c r="AN102" s="89"/>
      <c r="AO102" s="89"/>
    </row>
    <row r="103" spans="1:41" x14ac:dyDescent="0.2">
      <c r="AC103" s="89"/>
      <c r="AD103" s="89"/>
      <c r="AE103" s="89"/>
      <c r="AF103" s="89"/>
      <c r="AG103" s="89"/>
      <c r="AH103" s="89"/>
      <c r="AI103" s="89"/>
      <c r="AJ103" s="89"/>
      <c r="AK103" s="89"/>
      <c r="AL103" s="89"/>
      <c r="AM103" s="89"/>
      <c r="AN103" s="89"/>
      <c r="AO103" s="89"/>
    </row>
    <row r="104" spans="1:41" x14ac:dyDescent="0.2">
      <c r="AC104" s="89"/>
      <c r="AD104" s="89"/>
      <c r="AE104" s="89"/>
      <c r="AF104" s="89"/>
      <c r="AG104" s="89"/>
      <c r="AH104" s="89"/>
      <c r="AI104" s="89"/>
      <c r="AJ104" s="89"/>
      <c r="AK104" s="89"/>
      <c r="AL104" s="89"/>
      <c r="AM104" s="89"/>
      <c r="AN104" s="89"/>
      <c r="AO104" s="89"/>
    </row>
    <row r="105" spans="1:41" x14ac:dyDescent="0.2">
      <c r="AD105" s="89"/>
      <c r="AE105" s="89"/>
      <c r="AF105" s="89"/>
      <c r="AG105" s="89"/>
      <c r="AH105" s="89"/>
      <c r="AI105" s="89"/>
      <c r="AJ105" s="89"/>
      <c r="AK105" s="89"/>
      <c r="AL105" s="89"/>
      <c r="AM105" s="89"/>
      <c r="AN105" s="89"/>
      <c r="AO105" s="89"/>
    </row>
  </sheetData>
  <sheetProtection selectLockedCells="1" selectUnlockedCells="1"/>
  <mergeCells count="136">
    <mergeCell ref="A85:C85"/>
    <mergeCell ref="A83:C83"/>
    <mergeCell ref="A76:G76"/>
    <mergeCell ref="Q86:AC86"/>
    <mergeCell ref="Q87:AC87"/>
    <mergeCell ref="Q88:AC88"/>
    <mergeCell ref="Q76:AC76"/>
    <mergeCell ref="Q77:AC77"/>
    <mergeCell ref="Q85:AC85"/>
    <mergeCell ref="Q80:AC80"/>
    <mergeCell ref="Q83:AC83"/>
    <mergeCell ref="D71:E71"/>
    <mergeCell ref="Q71:AC71"/>
    <mergeCell ref="D73:E73"/>
    <mergeCell ref="Q73:AC73"/>
    <mergeCell ref="Q74:AC74"/>
    <mergeCell ref="Q75:AC75"/>
    <mergeCell ref="D65:E65"/>
    <mergeCell ref="Q65:AC65"/>
    <mergeCell ref="D66:E66"/>
    <mergeCell ref="Q66:AC66"/>
    <mergeCell ref="D67:E67"/>
    <mergeCell ref="Q67:AC67"/>
    <mergeCell ref="D68:E68"/>
    <mergeCell ref="D69:E69"/>
    <mergeCell ref="D70:E70"/>
    <mergeCell ref="D72:E72"/>
    <mergeCell ref="D74:E74"/>
    <mergeCell ref="D62:E62"/>
    <mergeCell ref="Q62:AC62"/>
    <mergeCell ref="D63:E63"/>
    <mergeCell ref="Q63:AC63"/>
    <mergeCell ref="D64:E64"/>
    <mergeCell ref="Q64:AC64"/>
    <mergeCell ref="D59:E59"/>
    <mergeCell ref="Q59:AC59"/>
    <mergeCell ref="D60:E60"/>
    <mergeCell ref="Q60:AC60"/>
    <mergeCell ref="D61:E61"/>
    <mergeCell ref="Q61:AC61"/>
    <mergeCell ref="D56:E56"/>
    <mergeCell ref="Q56:AC56"/>
    <mergeCell ref="D57:E57"/>
    <mergeCell ref="Q57:AC57"/>
    <mergeCell ref="D58:E58"/>
    <mergeCell ref="Q58:AC58"/>
    <mergeCell ref="B51:F51"/>
    <mergeCell ref="Q51:AC51"/>
    <mergeCell ref="Q52:AC52"/>
    <mergeCell ref="Q53:AC53"/>
    <mergeCell ref="Q54:AC54"/>
    <mergeCell ref="A55:G55"/>
    <mergeCell ref="Q55:AC55"/>
    <mergeCell ref="B47:F47"/>
    <mergeCell ref="Q47:AC47"/>
    <mergeCell ref="B48:F48"/>
    <mergeCell ref="Q48:AC48"/>
    <mergeCell ref="Q49:AC49"/>
    <mergeCell ref="B50:F50"/>
    <mergeCell ref="Q50:AC50"/>
    <mergeCell ref="B43:F43"/>
    <mergeCell ref="Q43:AC43"/>
    <mergeCell ref="Q44:AC44"/>
    <mergeCell ref="A45:G45"/>
    <mergeCell ref="Q45:AC45"/>
    <mergeCell ref="B46:F46"/>
    <mergeCell ref="Q46:AC46"/>
    <mergeCell ref="B40:F40"/>
    <mergeCell ref="Q40:AC40"/>
    <mergeCell ref="B41:F41"/>
    <mergeCell ref="Q41:AC41"/>
    <mergeCell ref="B42:F42"/>
    <mergeCell ref="Q42:AC42"/>
    <mergeCell ref="B37:F37"/>
    <mergeCell ref="Q37:AC37"/>
    <mergeCell ref="B38:F38"/>
    <mergeCell ref="Q38:AC38"/>
    <mergeCell ref="B39:F39"/>
    <mergeCell ref="Q39:AC39"/>
    <mergeCell ref="A32:C32"/>
    <mergeCell ref="Q32:AC32"/>
    <mergeCell ref="Q33:AC33"/>
    <mergeCell ref="Q34:AC34"/>
    <mergeCell ref="Q35:AC35"/>
    <mergeCell ref="A36:G36"/>
    <mergeCell ref="Q36:AC36"/>
    <mergeCell ref="A30:C30"/>
    <mergeCell ref="D30:J30"/>
    <mergeCell ref="Q30:AC30"/>
    <mergeCell ref="A31:C31"/>
    <mergeCell ref="D31:J31"/>
    <mergeCell ref="Q31:AC31"/>
    <mergeCell ref="D28:J28"/>
    <mergeCell ref="A29:C29"/>
    <mergeCell ref="G29:J29"/>
    <mergeCell ref="Q29:AC29"/>
    <mergeCell ref="A23:C23"/>
    <mergeCell ref="D23:J23"/>
    <mergeCell ref="Q23:AC23"/>
    <mergeCell ref="A24:C26"/>
    <mergeCell ref="D24:J24"/>
    <mergeCell ref="Q24:AC24"/>
    <mergeCell ref="D25:J25"/>
    <mergeCell ref="D26:J26"/>
    <mergeCell ref="A20:C20"/>
    <mergeCell ref="D20:J20"/>
    <mergeCell ref="A21:C21"/>
    <mergeCell ref="D21:J21"/>
    <mergeCell ref="Q21:AC21"/>
    <mergeCell ref="A22:C22"/>
    <mergeCell ref="D22:J22"/>
    <mergeCell ref="Q22:AC22"/>
    <mergeCell ref="A27:C27"/>
    <mergeCell ref="D27:J27"/>
    <mergeCell ref="A11:J11"/>
    <mergeCell ref="Q11:AC11"/>
    <mergeCell ref="Q12:AC12"/>
    <mergeCell ref="Q13:AC13"/>
    <mergeCell ref="A14:C14"/>
    <mergeCell ref="D14:J14"/>
    <mergeCell ref="Q14:AC14"/>
    <mergeCell ref="A17:C17"/>
    <mergeCell ref="D17:J17"/>
    <mergeCell ref="Q17:AC17"/>
    <mergeCell ref="A19:C19"/>
    <mergeCell ref="D19:J19"/>
    <mergeCell ref="Q19:AC19"/>
    <mergeCell ref="A15:C15"/>
    <mergeCell ref="D15:J15"/>
    <mergeCell ref="Q15:AC15"/>
    <mergeCell ref="A16:C16"/>
    <mergeCell ref="D16:J16"/>
    <mergeCell ref="Q16:AC16"/>
    <mergeCell ref="A18:C18"/>
    <mergeCell ref="D18:J18"/>
    <mergeCell ref="Q18:AC18"/>
  </mergeCells>
  <conditionalFormatting sqref="G77">
    <cfRule type="cellIs" dxfId="11" priority="1" operator="greaterThan">
      <formula>0.12</formula>
    </cfRule>
    <cfRule type="cellIs" dxfId="10" priority="3" operator="greaterThan">
      <formula>1</formula>
    </cfRule>
    <cfRule type="cellIs" dxfId="9" priority="4" operator="greaterThan">
      <formula>1.0147</formula>
    </cfRule>
    <cfRule type="cellIs" dxfId="8" priority="5" operator="greaterThan">
      <formula>1</formula>
    </cfRule>
    <cfRule type="cellIs" dxfId="7" priority="6" operator="greaterThan">
      <formula>1</formula>
    </cfRule>
  </conditionalFormatting>
  <conditionalFormatting sqref="G74">
    <cfRule type="cellIs" dxfId="6" priority="2" operator="greaterThan">
      <formula>1</formula>
    </cfRule>
  </conditionalFormatting>
  <dataValidations count="9">
    <dataValidation showInputMessage="1" sqref="B39:E42"/>
    <dataValidation type="list" allowBlank="1" showInputMessage="1" showErrorMessage="1" error="Izbrati s seznama. Do seznama dostopate s klikom drsnika na desni strani." prompt="Izbrati s seznama. Do seznama dostopate s klikom drsnika na desni strani." sqref="D20:O23">
      <formula1>Mark</formula1>
    </dataValidation>
    <dataValidation allowBlank="1" sqref="D27:O27 D18:O18"/>
    <dataValidation type="textLength" operator="lessThan" allowBlank="1" showInputMessage="1" showErrorMessage="1" error="Opis presega 150 znakov s presledki." prompt="Naslov naj ne presega 150 znakov s presledki in naj ne vsebuje kratic, okrajšav, kod ali številk projekta, ki širši publiki niso znane." sqref="D15:O15">
      <formula1>150</formula1>
    </dataValidation>
    <dataValidation allowBlank="1" showErrorMessage="1" prompt="Izbrati s seznama. Do seznama dostopate s klikom drsnika na desni strani." sqref="D28:O28"/>
    <dataValidation type="list" allowBlank="1" showInputMessage="1" showErrorMessage="1" prompt="Izbrati s seznama. Do seznama dostopate s klikom drsnika na desni strani." sqref="D14:O14">
      <formula1>Partnerska_drzava</formula1>
    </dataValidation>
    <dataValidation type="list" allowBlank="1" showInputMessage="1" showErrorMessage="1" prompt="Izbrati s seznama. Do seznama dostopate s klikom drsnika na desni strani." sqref="L16:O16">
      <formula1>Vsebinska_opredelitev</formula1>
    </dataValidation>
    <dataValidation type="list" allowBlank="1" showInputMessage="1" showErrorMessage="1" prompt="Izbrati s seznama. Do seznama dostopate s klikom drsnika na desni strani." sqref="D17:O17">
      <formula1>Vrsta_pomoci</formula1>
    </dataValidation>
    <dataValidation type="list" allowBlank="1" showInputMessage="1" showErrorMessage="1" prompt="Izbrati s seznama. Do seznama dostopate s klikom drsnika na desni strani." sqref="D19:O19">
      <formula1>Izvajalec</formula1>
    </dataValidation>
  </dataValidations>
  <pageMargins left="0.23622047244094491" right="0.23622047244094491" top="0.15748031496062992" bottom="0.15748031496062992" header="0.11811023622047245" footer="0.11811023622047245"/>
  <pageSetup paperSize="8" scale="60" fitToHeight="0" orientation="landscape" r:id="rId1"/>
  <headerFooter differentFirst="1" scaleWithDoc="0" alignWithMargins="0">
    <oddFooter>&amp;R&amp;P</oddFooter>
    <firstHeader xml:space="preserve">&amp;C
</first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Izbrati s seznama. Do seznama dostopate s klikom drsnika na desni strani.">
          <x14:formula1>
            <xm:f>Data!$I$2:$I$316</xm:f>
          </x14:formula1>
          <xm:sqref>D16:K16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4:AL105"/>
  <sheetViews>
    <sheetView tabSelected="1" zoomScaleNormal="100" workbookViewId="0">
      <selection activeCell="AH45" sqref="AH45"/>
    </sheetView>
  </sheetViews>
  <sheetFormatPr defaultColWidth="9.140625" defaultRowHeight="12.75" x14ac:dyDescent="0.2"/>
  <cols>
    <col min="1" max="1" width="23.140625" style="154" customWidth="1"/>
    <col min="2" max="2" width="19.5703125" style="154" customWidth="1"/>
    <col min="3" max="3" width="15.28515625" style="154" customWidth="1"/>
    <col min="4" max="4" width="14.85546875" style="154" customWidth="1"/>
    <col min="5" max="9" width="13.5703125" style="154" customWidth="1"/>
    <col min="10" max="13" width="13.5703125" style="154" hidden="1" customWidth="1"/>
    <col min="14" max="14" width="5.42578125" style="154" customWidth="1"/>
    <col min="15" max="19" width="13.5703125" style="154" customWidth="1"/>
    <col min="20" max="20" width="15.28515625" style="154" customWidth="1"/>
    <col min="21" max="21" width="14.28515625" style="154" customWidth="1"/>
    <col min="22" max="22" width="19" style="154" customWidth="1"/>
    <col min="23" max="24" width="10.7109375" style="154" customWidth="1"/>
    <col min="25" max="25" width="8.7109375" style="154" customWidth="1"/>
    <col min="26" max="37" width="9.140625" style="154"/>
    <col min="38" max="38" width="9" style="154" customWidth="1"/>
    <col min="39" max="16384" width="9.140625" style="154"/>
  </cols>
  <sheetData>
    <row r="4" spans="1:26" x14ac:dyDescent="0.2">
      <c r="A4" s="26"/>
    </row>
    <row r="5" spans="1:26" x14ac:dyDescent="0.2">
      <c r="A5" s="29"/>
    </row>
    <row r="6" spans="1:26" x14ac:dyDescent="0.2">
      <c r="A6" s="29"/>
    </row>
    <row r="7" spans="1:26" x14ac:dyDescent="0.2">
      <c r="A7" s="29"/>
    </row>
    <row r="8" spans="1:26" x14ac:dyDescent="0.2">
      <c r="A8" s="29"/>
    </row>
    <row r="9" spans="1:26" x14ac:dyDescent="0.2">
      <c r="A9" s="29"/>
      <c r="G9" s="30"/>
      <c r="H9" s="30"/>
    </row>
    <row r="10" spans="1:26" x14ac:dyDescent="0.2">
      <c r="O10" s="31"/>
      <c r="P10" s="31"/>
    </row>
    <row r="11" spans="1:26" ht="18" x14ac:dyDescent="0.2">
      <c r="A11" s="207" t="s">
        <v>82</v>
      </c>
      <c r="B11" s="207"/>
      <c r="C11" s="207"/>
      <c r="D11" s="207"/>
      <c r="E11" s="207"/>
      <c r="F11" s="207"/>
      <c r="G11" s="207"/>
      <c r="H11" s="207"/>
      <c r="I11" s="207"/>
      <c r="N11" s="153"/>
      <c r="O11" s="208"/>
      <c r="P11" s="208"/>
      <c r="Q11" s="208"/>
      <c r="R11" s="208"/>
      <c r="S11" s="208"/>
      <c r="T11" s="208"/>
      <c r="U11" s="208"/>
      <c r="V11" s="208"/>
      <c r="W11" s="208"/>
      <c r="X11" s="208"/>
      <c r="Y11" s="208"/>
      <c r="Z11" s="208"/>
    </row>
    <row r="12" spans="1:26" x14ac:dyDescent="0.2">
      <c r="O12" s="199"/>
      <c r="P12" s="199"/>
      <c r="Q12" s="199"/>
      <c r="R12" s="199"/>
      <c r="S12" s="199"/>
      <c r="T12" s="199"/>
      <c r="U12" s="199"/>
      <c r="V12" s="199"/>
      <c r="W12" s="199"/>
      <c r="X12" s="199"/>
      <c r="Y12" s="199"/>
      <c r="Z12" s="199"/>
    </row>
    <row r="13" spans="1:26" x14ac:dyDescent="0.2">
      <c r="A13" s="32" t="s">
        <v>63</v>
      </c>
      <c r="B13" s="33"/>
      <c r="C13" s="34"/>
      <c r="D13" s="34"/>
      <c r="E13" s="34"/>
      <c r="F13" s="34"/>
      <c r="G13" s="34"/>
      <c r="H13" s="34"/>
      <c r="I13" s="35"/>
      <c r="O13" s="199"/>
      <c r="P13" s="199"/>
      <c r="Q13" s="199"/>
      <c r="R13" s="199"/>
      <c r="S13" s="199"/>
      <c r="T13" s="199"/>
      <c r="U13" s="199"/>
      <c r="V13" s="199"/>
      <c r="W13" s="199"/>
      <c r="X13" s="199"/>
      <c r="Y13" s="199"/>
      <c r="Z13" s="199"/>
    </row>
    <row r="14" spans="1:26" ht="12.75" customHeight="1" x14ac:dyDescent="0.2">
      <c r="A14" s="193" t="s">
        <v>64</v>
      </c>
      <c r="B14" s="194"/>
      <c r="C14" s="195"/>
      <c r="D14" s="209"/>
      <c r="E14" s="210"/>
      <c r="F14" s="210"/>
      <c r="G14" s="210"/>
      <c r="H14" s="210"/>
      <c r="I14" s="211"/>
      <c r="O14" s="199"/>
      <c r="P14" s="199"/>
      <c r="Q14" s="199"/>
      <c r="R14" s="199"/>
      <c r="S14" s="199"/>
      <c r="T14" s="199"/>
      <c r="U14" s="199"/>
      <c r="V14" s="199"/>
      <c r="W14" s="199"/>
      <c r="X14" s="199"/>
      <c r="Y14" s="199"/>
      <c r="Z14" s="199"/>
    </row>
    <row r="15" spans="1:26" x14ac:dyDescent="0.2">
      <c r="A15" s="193" t="s">
        <v>60</v>
      </c>
      <c r="B15" s="194"/>
      <c r="C15" s="195"/>
      <c r="D15" s="196"/>
      <c r="E15" s="197"/>
      <c r="F15" s="197"/>
      <c r="G15" s="197"/>
      <c r="H15" s="197"/>
      <c r="I15" s="198"/>
      <c r="O15" s="199"/>
      <c r="P15" s="199"/>
      <c r="Q15" s="199"/>
      <c r="R15" s="199"/>
      <c r="S15" s="199"/>
      <c r="T15" s="199"/>
      <c r="U15" s="199"/>
      <c r="V15" s="199"/>
      <c r="W15" s="199"/>
      <c r="X15" s="199"/>
      <c r="Y15" s="199"/>
      <c r="Z15" s="199"/>
    </row>
    <row r="16" spans="1:26" x14ac:dyDescent="0.2">
      <c r="A16" s="193" t="s">
        <v>71</v>
      </c>
      <c r="B16" s="194"/>
      <c r="C16" s="195"/>
      <c r="D16" s="201"/>
      <c r="E16" s="202"/>
      <c r="F16" s="202"/>
      <c r="G16" s="202"/>
      <c r="H16" s="202"/>
      <c r="I16" s="203"/>
      <c r="O16" s="199"/>
      <c r="P16" s="199"/>
      <c r="Q16" s="199"/>
      <c r="R16" s="199"/>
      <c r="S16" s="199"/>
      <c r="T16" s="199"/>
      <c r="U16" s="199"/>
      <c r="V16" s="199"/>
      <c r="W16" s="199"/>
      <c r="X16" s="199"/>
      <c r="Y16" s="199"/>
      <c r="Z16" s="199"/>
    </row>
    <row r="17" spans="1:35" x14ac:dyDescent="0.2">
      <c r="A17" s="193" t="s">
        <v>65</v>
      </c>
      <c r="B17" s="194"/>
      <c r="C17" s="195"/>
      <c r="D17" s="201"/>
      <c r="E17" s="202"/>
      <c r="F17" s="202"/>
      <c r="G17" s="202"/>
      <c r="H17" s="202"/>
      <c r="I17" s="203"/>
      <c r="O17" s="199"/>
      <c r="P17" s="199"/>
      <c r="Q17" s="199"/>
      <c r="R17" s="199"/>
      <c r="S17" s="199"/>
      <c r="T17" s="199"/>
      <c r="U17" s="199"/>
      <c r="V17" s="199"/>
      <c r="W17" s="199"/>
      <c r="X17" s="199"/>
      <c r="Y17" s="199"/>
      <c r="Z17" s="199"/>
    </row>
    <row r="18" spans="1:35" x14ac:dyDescent="0.2">
      <c r="A18" s="193" t="s">
        <v>111</v>
      </c>
      <c r="B18" s="194"/>
      <c r="C18" s="195"/>
      <c r="D18" s="216"/>
      <c r="E18" s="286"/>
      <c r="F18" s="286"/>
      <c r="G18" s="286"/>
      <c r="H18" s="286"/>
      <c r="I18" s="287"/>
      <c r="O18" s="199"/>
      <c r="P18" s="199"/>
      <c r="Q18" s="199"/>
      <c r="R18" s="199"/>
      <c r="S18" s="199"/>
      <c r="T18" s="199"/>
      <c r="U18" s="199"/>
      <c r="V18" s="199"/>
      <c r="W18" s="199"/>
      <c r="X18" s="199"/>
      <c r="Y18" s="199"/>
      <c r="Z18" s="199"/>
    </row>
    <row r="19" spans="1:35" s="107" customFormat="1" x14ac:dyDescent="0.2">
      <c r="A19" s="186" t="s">
        <v>112</v>
      </c>
      <c r="B19" s="187"/>
      <c r="C19" s="188"/>
      <c r="D19" s="189"/>
      <c r="E19" s="190"/>
      <c r="F19" s="190"/>
      <c r="G19" s="190"/>
      <c r="H19" s="190"/>
      <c r="I19" s="191"/>
      <c r="O19" s="192"/>
      <c r="P19" s="192"/>
      <c r="Q19" s="192"/>
      <c r="R19" s="192"/>
      <c r="S19" s="192"/>
      <c r="T19" s="192"/>
      <c r="U19" s="192"/>
      <c r="V19" s="192"/>
      <c r="W19" s="192"/>
      <c r="X19" s="192"/>
      <c r="Y19" s="192"/>
      <c r="Z19" s="192"/>
      <c r="AA19" s="108"/>
      <c r="AB19" s="108"/>
      <c r="AC19" s="108"/>
      <c r="AD19" s="108"/>
      <c r="AE19" s="108"/>
      <c r="AF19" s="108"/>
    </row>
    <row r="20" spans="1:35" x14ac:dyDescent="0.2">
      <c r="A20" s="193" t="s">
        <v>91</v>
      </c>
      <c r="B20" s="194"/>
      <c r="C20" s="195"/>
      <c r="D20" s="216"/>
      <c r="E20" s="286"/>
      <c r="F20" s="286"/>
      <c r="G20" s="286"/>
      <c r="H20" s="286"/>
      <c r="I20" s="287"/>
      <c r="O20" s="149"/>
      <c r="P20" s="149"/>
      <c r="Q20" s="149"/>
      <c r="R20" s="149"/>
      <c r="S20" s="149"/>
      <c r="T20" s="149"/>
      <c r="U20" s="149"/>
      <c r="V20" s="149"/>
      <c r="W20" s="149"/>
      <c r="X20" s="149"/>
      <c r="Y20" s="149"/>
      <c r="Z20" s="149"/>
    </row>
    <row r="21" spans="1:35" x14ac:dyDescent="0.2">
      <c r="A21" s="193" t="s">
        <v>88</v>
      </c>
      <c r="B21" s="194"/>
      <c r="C21" s="195"/>
      <c r="D21" s="216"/>
      <c r="E21" s="286"/>
      <c r="F21" s="286"/>
      <c r="G21" s="286"/>
      <c r="H21" s="286"/>
      <c r="I21" s="287"/>
      <c r="O21" s="199"/>
      <c r="P21" s="199"/>
      <c r="Q21" s="199"/>
      <c r="R21" s="199"/>
      <c r="S21" s="199"/>
      <c r="T21" s="199"/>
      <c r="U21" s="199"/>
      <c r="V21" s="199"/>
      <c r="W21" s="199"/>
      <c r="X21" s="199"/>
      <c r="Y21" s="199"/>
      <c r="Z21" s="199"/>
    </row>
    <row r="22" spans="1:35" x14ac:dyDescent="0.2">
      <c r="A22" s="193" t="s">
        <v>89</v>
      </c>
      <c r="B22" s="194"/>
      <c r="C22" s="195"/>
      <c r="D22" s="216"/>
      <c r="E22" s="286"/>
      <c r="F22" s="286"/>
      <c r="G22" s="286"/>
      <c r="H22" s="286"/>
      <c r="I22" s="287"/>
      <c r="O22" s="199"/>
      <c r="P22" s="199"/>
      <c r="Q22" s="199"/>
      <c r="R22" s="199"/>
      <c r="S22" s="199"/>
      <c r="T22" s="199"/>
      <c r="U22" s="199"/>
      <c r="V22" s="199"/>
      <c r="W22" s="199"/>
      <c r="X22" s="199"/>
      <c r="Y22" s="199"/>
      <c r="Z22" s="199"/>
    </row>
    <row r="23" spans="1:35" x14ac:dyDescent="0.2">
      <c r="A23" s="193" t="s">
        <v>90</v>
      </c>
      <c r="B23" s="194"/>
      <c r="C23" s="195"/>
      <c r="D23" s="216"/>
      <c r="E23" s="286"/>
      <c r="F23" s="286"/>
      <c r="G23" s="286"/>
      <c r="H23" s="286"/>
      <c r="I23" s="287"/>
      <c r="O23" s="199"/>
      <c r="P23" s="199"/>
      <c r="Q23" s="199"/>
      <c r="R23" s="199"/>
      <c r="S23" s="199"/>
      <c r="T23" s="199"/>
      <c r="U23" s="199"/>
      <c r="V23" s="199"/>
      <c r="W23" s="199"/>
      <c r="X23" s="199"/>
      <c r="Y23" s="199"/>
      <c r="Z23" s="199"/>
      <c r="AA23" s="36"/>
      <c r="AB23" s="36"/>
      <c r="AC23" s="36"/>
      <c r="AD23" s="36"/>
      <c r="AE23" s="36"/>
      <c r="AF23" s="36"/>
      <c r="AG23" s="36"/>
      <c r="AH23" s="36"/>
      <c r="AI23" s="36"/>
    </row>
    <row r="24" spans="1:35" ht="12.75" customHeight="1" x14ac:dyDescent="0.2">
      <c r="A24" s="217" t="s">
        <v>1140</v>
      </c>
      <c r="B24" s="218"/>
      <c r="C24" s="219"/>
      <c r="D24" s="216"/>
      <c r="E24" s="286"/>
      <c r="F24" s="286"/>
      <c r="G24" s="286"/>
      <c r="H24" s="286"/>
      <c r="I24" s="287"/>
      <c r="O24" s="199"/>
      <c r="P24" s="199"/>
      <c r="Q24" s="199"/>
      <c r="R24" s="199"/>
      <c r="S24" s="199"/>
      <c r="T24" s="199"/>
      <c r="U24" s="199"/>
      <c r="V24" s="199"/>
      <c r="W24" s="199"/>
      <c r="X24" s="199"/>
      <c r="Y24" s="199"/>
      <c r="Z24" s="199"/>
      <c r="AA24" s="36"/>
      <c r="AB24" s="36"/>
      <c r="AC24" s="36"/>
      <c r="AD24" s="36"/>
      <c r="AE24" s="36"/>
      <c r="AF24" s="36"/>
      <c r="AG24" s="36"/>
      <c r="AH24" s="36"/>
      <c r="AI24" s="36"/>
    </row>
    <row r="25" spans="1:35" ht="12.75" customHeight="1" x14ac:dyDescent="0.2">
      <c r="A25" s="220"/>
      <c r="B25" s="221"/>
      <c r="C25" s="222"/>
      <c r="D25" s="216"/>
      <c r="E25" s="286"/>
      <c r="F25" s="286"/>
      <c r="G25" s="286"/>
      <c r="H25" s="286"/>
      <c r="I25" s="287"/>
      <c r="O25" s="149"/>
      <c r="P25" s="149"/>
      <c r="Q25" s="149"/>
      <c r="R25" s="149"/>
      <c r="S25" s="149"/>
      <c r="T25" s="149"/>
      <c r="U25" s="149"/>
      <c r="V25" s="149"/>
      <c r="W25" s="149"/>
      <c r="X25" s="149"/>
      <c r="Y25" s="149"/>
      <c r="Z25" s="149"/>
      <c r="AA25" s="36"/>
      <c r="AB25" s="36"/>
      <c r="AC25" s="36"/>
      <c r="AD25" s="36"/>
      <c r="AE25" s="36"/>
      <c r="AF25" s="36"/>
      <c r="AG25" s="36"/>
      <c r="AH25" s="36"/>
      <c r="AI25" s="36"/>
    </row>
    <row r="26" spans="1:35" ht="12.75" customHeight="1" x14ac:dyDescent="0.2">
      <c r="A26" s="223"/>
      <c r="B26" s="224"/>
      <c r="C26" s="225"/>
      <c r="D26" s="216"/>
      <c r="E26" s="286"/>
      <c r="F26" s="286"/>
      <c r="G26" s="286"/>
      <c r="H26" s="286"/>
      <c r="I26" s="287"/>
      <c r="O26" s="149"/>
      <c r="P26" s="149"/>
      <c r="Q26" s="149"/>
      <c r="R26" s="149"/>
      <c r="S26" s="149"/>
      <c r="T26" s="149"/>
      <c r="U26" s="149"/>
      <c r="V26" s="149"/>
      <c r="W26" s="149"/>
      <c r="X26" s="149"/>
      <c r="Y26" s="149"/>
      <c r="Z26" s="149"/>
      <c r="AA26" s="36"/>
      <c r="AB26" s="36"/>
      <c r="AC26" s="36"/>
      <c r="AD26" s="36"/>
      <c r="AE26" s="36"/>
      <c r="AF26" s="36"/>
      <c r="AG26" s="36"/>
      <c r="AH26" s="36"/>
      <c r="AI26" s="36"/>
    </row>
    <row r="27" spans="1:35" ht="12.75" customHeight="1" x14ac:dyDescent="0.2">
      <c r="A27" s="213" t="s">
        <v>115</v>
      </c>
      <c r="B27" s="214"/>
      <c r="C27" s="215"/>
      <c r="D27" s="216" t="s">
        <v>1141</v>
      </c>
      <c r="E27" s="286"/>
      <c r="F27" s="286"/>
      <c r="G27" s="286"/>
      <c r="H27" s="286"/>
      <c r="I27" s="287"/>
      <c r="O27" s="149"/>
      <c r="P27" s="149"/>
      <c r="Q27" s="149"/>
      <c r="R27" s="149"/>
      <c r="S27" s="149"/>
      <c r="T27" s="149"/>
      <c r="U27" s="149"/>
      <c r="V27" s="149"/>
      <c r="W27" s="149"/>
      <c r="X27" s="149"/>
      <c r="Y27" s="149"/>
      <c r="Z27" s="149"/>
    </row>
    <row r="28" spans="1:35" ht="12.75" customHeight="1" x14ac:dyDescent="0.2">
      <c r="A28" s="150" t="s">
        <v>921</v>
      </c>
      <c r="B28" s="151"/>
      <c r="C28" s="152"/>
      <c r="D28" s="216"/>
      <c r="E28" s="286"/>
      <c r="F28" s="286"/>
      <c r="G28" s="286"/>
      <c r="H28" s="286"/>
      <c r="I28" s="287"/>
      <c r="O28" s="149"/>
      <c r="P28" s="149"/>
      <c r="Q28" s="149"/>
      <c r="R28" s="149"/>
      <c r="S28" s="149"/>
      <c r="T28" s="149"/>
      <c r="U28" s="149"/>
      <c r="V28" s="149"/>
      <c r="W28" s="149"/>
      <c r="X28" s="149"/>
      <c r="Y28" s="149"/>
      <c r="Z28" s="149"/>
      <c r="AA28" s="36"/>
      <c r="AB28" s="36"/>
      <c r="AC28" s="36"/>
      <c r="AD28" s="36"/>
      <c r="AE28" s="36"/>
      <c r="AF28" s="36"/>
      <c r="AG28" s="36"/>
      <c r="AH28" s="36"/>
      <c r="AI28" s="36"/>
    </row>
    <row r="29" spans="1:35" x14ac:dyDescent="0.2">
      <c r="A29" s="193" t="s">
        <v>916</v>
      </c>
      <c r="B29" s="194"/>
      <c r="C29" s="195"/>
      <c r="D29" s="37" t="s">
        <v>49</v>
      </c>
      <c r="E29" s="98"/>
      <c r="F29" s="37" t="s">
        <v>50</v>
      </c>
      <c r="G29" s="216"/>
      <c r="H29" s="202"/>
      <c r="I29" s="203"/>
      <c r="O29" s="199"/>
      <c r="P29" s="199"/>
      <c r="Q29" s="199"/>
      <c r="R29" s="199"/>
      <c r="S29" s="199"/>
      <c r="T29" s="199"/>
      <c r="U29" s="199"/>
      <c r="V29" s="199"/>
      <c r="W29" s="199"/>
      <c r="X29" s="199"/>
      <c r="Y29" s="199"/>
      <c r="Z29" s="199"/>
      <c r="AA29" s="36"/>
      <c r="AB29" s="36"/>
      <c r="AC29" s="36"/>
      <c r="AD29" s="36"/>
      <c r="AE29" s="36"/>
      <c r="AF29" s="36"/>
      <c r="AG29" s="36"/>
      <c r="AH29" s="36"/>
      <c r="AI29" s="36"/>
    </row>
    <row r="30" spans="1:35" ht="13.5" customHeight="1" x14ac:dyDescent="0.2">
      <c r="A30" s="193" t="s">
        <v>851</v>
      </c>
      <c r="B30" s="194"/>
      <c r="C30" s="195"/>
      <c r="D30" s="288">
        <f>D85</f>
        <v>0</v>
      </c>
      <c r="E30" s="289"/>
      <c r="F30" s="289"/>
      <c r="G30" s="289"/>
      <c r="H30" s="289"/>
      <c r="I30" s="290"/>
      <c r="O30" s="199"/>
      <c r="P30" s="199"/>
      <c r="Q30" s="199"/>
      <c r="R30" s="199"/>
      <c r="S30" s="199"/>
      <c r="T30" s="199"/>
      <c r="U30" s="199"/>
      <c r="V30" s="199"/>
      <c r="W30" s="199"/>
      <c r="X30" s="199"/>
      <c r="Y30" s="199"/>
      <c r="Z30" s="199"/>
      <c r="AA30" s="36"/>
      <c r="AB30" s="36"/>
      <c r="AC30" s="36"/>
      <c r="AD30" s="36"/>
    </row>
    <row r="31" spans="1:35" ht="12.75" customHeight="1" x14ac:dyDescent="0.2">
      <c r="A31" s="193" t="s">
        <v>113</v>
      </c>
      <c r="B31" s="194"/>
      <c r="C31" s="195"/>
      <c r="D31" s="288">
        <f>D83</f>
        <v>150000</v>
      </c>
      <c r="E31" s="289"/>
      <c r="F31" s="289"/>
      <c r="G31" s="289"/>
      <c r="H31" s="289"/>
      <c r="I31" s="290"/>
      <c r="O31" s="199"/>
      <c r="P31" s="199"/>
      <c r="Q31" s="199"/>
      <c r="R31" s="199"/>
      <c r="S31" s="199"/>
      <c r="T31" s="199"/>
      <c r="U31" s="199"/>
      <c r="V31" s="199"/>
      <c r="W31" s="199"/>
      <c r="X31" s="199"/>
      <c r="Y31" s="199"/>
      <c r="Z31" s="199"/>
    </row>
    <row r="32" spans="1:35" x14ac:dyDescent="0.2">
      <c r="A32" s="226" t="s">
        <v>114</v>
      </c>
      <c r="B32" s="227"/>
      <c r="C32" s="228"/>
      <c r="D32" s="97">
        <v>2025</v>
      </c>
      <c r="E32" s="98"/>
      <c r="F32" s="97">
        <v>2026</v>
      </c>
      <c r="G32" s="98"/>
      <c r="H32" s="97">
        <v>2027</v>
      </c>
      <c r="I32" s="155"/>
      <c r="O32" s="199"/>
      <c r="P32" s="199"/>
      <c r="Q32" s="199"/>
      <c r="R32" s="199"/>
      <c r="S32" s="199"/>
      <c r="T32" s="199"/>
      <c r="U32" s="199"/>
      <c r="V32" s="199"/>
      <c r="W32" s="199"/>
      <c r="X32" s="199"/>
      <c r="Y32" s="199"/>
      <c r="Z32" s="199"/>
      <c r="AA32" s="149"/>
    </row>
    <row r="33" spans="1:27" ht="14.25" customHeight="1" x14ac:dyDescent="0.2">
      <c r="O33" s="199"/>
      <c r="P33" s="199"/>
      <c r="Q33" s="199"/>
      <c r="R33" s="199"/>
      <c r="S33" s="199"/>
      <c r="T33" s="199"/>
      <c r="U33" s="199"/>
      <c r="V33" s="199"/>
      <c r="W33" s="199"/>
      <c r="X33" s="199"/>
      <c r="Y33" s="199"/>
      <c r="Z33" s="199"/>
      <c r="AA33" s="149"/>
    </row>
    <row r="34" spans="1:27" ht="18" x14ac:dyDescent="0.2">
      <c r="A34" s="40" t="s">
        <v>66</v>
      </c>
      <c r="B34" s="153"/>
      <c r="C34" s="153"/>
      <c r="D34" s="153"/>
      <c r="E34" s="153"/>
      <c r="O34" s="208"/>
      <c r="P34" s="208"/>
      <c r="Q34" s="208"/>
      <c r="R34" s="208"/>
      <c r="S34" s="208"/>
      <c r="T34" s="208"/>
      <c r="U34" s="208"/>
      <c r="V34" s="208"/>
      <c r="W34" s="208"/>
      <c r="X34" s="208"/>
      <c r="Y34" s="208"/>
      <c r="Z34" s="208"/>
    </row>
    <row r="35" spans="1:27" ht="10.5" customHeight="1" x14ac:dyDescent="0.2">
      <c r="O35" s="199"/>
      <c r="P35" s="199"/>
      <c r="Q35" s="199"/>
      <c r="R35" s="199"/>
      <c r="S35" s="199"/>
      <c r="T35" s="199"/>
      <c r="U35" s="199"/>
      <c r="V35" s="199"/>
      <c r="W35" s="199"/>
      <c r="X35" s="199"/>
      <c r="Y35" s="199"/>
      <c r="Z35" s="199"/>
    </row>
    <row r="36" spans="1:27" ht="15" x14ac:dyDescent="0.2">
      <c r="A36" s="230" t="s">
        <v>62</v>
      </c>
      <c r="B36" s="231"/>
      <c r="C36" s="231"/>
      <c r="D36" s="231"/>
      <c r="E36" s="231"/>
      <c r="F36" s="231"/>
      <c r="G36" s="231"/>
      <c r="O36" s="199"/>
      <c r="P36" s="199"/>
      <c r="Q36" s="199"/>
      <c r="R36" s="199"/>
      <c r="S36" s="199"/>
      <c r="T36" s="199"/>
      <c r="U36" s="199"/>
      <c r="V36" s="199"/>
      <c r="W36" s="199"/>
      <c r="X36" s="199"/>
      <c r="Y36" s="199"/>
      <c r="Z36" s="199"/>
    </row>
    <row r="37" spans="1:27" ht="51" x14ac:dyDescent="0.2">
      <c r="A37" s="41" t="s">
        <v>61</v>
      </c>
      <c r="B37" s="238" t="s">
        <v>59</v>
      </c>
      <c r="C37" s="239"/>
      <c r="D37" s="239"/>
      <c r="E37" s="240"/>
      <c r="F37" s="241"/>
      <c r="G37" s="41" t="s">
        <v>92</v>
      </c>
      <c r="O37" s="199"/>
      <c r="P37" s="199"/>
      <c r="Q37" s="199"/>
      <c r="R37" s="199"/>
      <c r="S37" s="199"/>
      <c r="T37" s="199"/>
      <c r="U37" s="199"/>
      <c r="V37" s="199"/>
      <c r="W37" s="199"/>
      <c r="X37" s="199"/>
      <c r="Y37" s="199"/>
      <c r="Z37" s="199"/>
    </row>
    <row r="38" spans="1:27" x14ac:dyDescent="0.2">
      <c r="A38" s="99">
        <v>1</v>
      </c>
      <c r="B38" s="242" t="s">
        <v>922</v>
      </c>
      <c r="C38" s="291"/>
      <c r="D38" s="291"/>
      <c r="E38" s="291"/>
      <c r="F38" s="237"/>
      <c r="G38" s="121">
        <v>150000</v>
      </c>
      <c r="O38" s="199"/>
      <c r="P38" s="199"/>
      <c r="Q38" s="199"/>
      <c r="R38" s="199"/>
      <c r="S38" s="199"/>
      <c r="T38" s="199"/>
      <c r="U38" s="199"/>
      <c r="V38" s="199"/>
      <c r="W38" s="199"/>
      <c r="X38" s="199"/>
      <c r="Y38" s="199"/>
      <c r="Z38" s="199"/>
    </row>
    <row r="39" spans="1:27" x14ac:dyDescent="0.2">
      <c r="A39" s="99">
        <v>2</v>
      </c>
      <c r="B39" s="242" t="s">
        <v>1130</v>
      </c>
      <c r="C39" s="291"/>
      <c r="D39" s="291"/>
      <c r="E39" s="291"/>
      <c r="F39" s="237"/>
      <c r="G39" s="121">
        <v>10000</v>
      </c>
      <c r="O39" s="199"/>
      <c r="P39" s="199"/>
      <c r="Q39" s="199"/>
      <c r="R39" s="199"/>
      <c r="S39" s="199"/>
      <c r="T39" s="199"/>
      <c r="U39" s="199"/>
      <c r="V39" s="199"/>
      <c r="W39" s="199"/>
      <c r="X39" s="199"/>
      <c r="Y39" s="199"/>
      <c r="Z39" s="199"/>
    </row>
    <row r="40" spans="1:27" x14ac:dyDescent="0.2">
      <c r="A40" s="99">
        <v>3</v>
      </c>
      <c r="B40" s="242"/>
      <c r="C40" s="291"/>
      <c r="D40" s="291"/>
      <c r="E40" s="291"/>
      <c r="F40" s="237"/>
      <c r="G40" s="54"/>
      <c r="O40" s="199"/>
      <c r="P40" s="199"/>
      <c r="Q40" s="199"/>
      <c r="R40" s="199"/>
      <c r="S40" s="199"/>
      <c r="T40" s="199"/>
      <c r="U40" s="199"/>
      <c r="V40" s="199"/>
      <c r="W40" s="199"/>
      <c r="X40" s="199"/>
      <c r="Y40" s="199"/>
      <c r="Z40" s="199"/>
    </row>
    <row r="41" spans="1:27" ht="12.75" customHeight="1" x14ac:dyDescent="0.2">
      <c r="A41" s="99">
        <v>4</v>
      </c>
      <c r="B41" s="242"/>
      <c r="C41" s="291"/>
      <c r="D41" s="291"/>
      <c r="E41" s="291"/>
      <c r="F41" s="237"/>
      <c r="G41" s="54"/>
      <c r="H41" s="149"/>
      <c r="I41" s="149"/>
      <c r="O41" s="199"/>
      <c r="P41" s="199"/>
      <c r="Q41" s="199"/>
      <c r="R41" s="199"/>
      <c r="S41" s="199"/>
      <c r="T41" s="199"/>
      <c r="U41" s="199"/>
      <c r="V41" s="199"/>
      <c r="W41" s="199"/>
      <c r="X41" s="199"/>
      <c r="Y41" s="199"/>
      <c r="Z41" s="199"/>
    </row>
    <row r="42" spans="1:27" x14ac:dyDescent="0.2">
      <c r="A42" s="99">
        <v>5</v>
      </c>
      <c r="B42" s="242"/>
      <c r="C42" s="291"/>
      <c r="D42" s="291"/>
      <c r="E42" s="291"/>
      <c r="F42" s="237"/>
      <c r="G42" s="54"/>
      <c r="H42" s="43"/>
      <c r="I42" s="43"/>
      <c r="O42" s="199"/>
      <c r="P42" s="199"/>
      <c r="Q42" s="199"/>
      <c r="R42" s="199"/>
      <c r="S42" s="199"/>
      <c r="T42" s="199"/>
      <c r="U42" s="199"/>
      <c r="V42" s="199"/>
      <c r="W42" s="199"/>
      <c r="X42" s="199"/>
      <c r="Y42" s="199"/>
      <c r="Z42" s="199"/>
    </row>
    <row r="43" spans="1:27" x14ac:dyDescent="0.2">
      <c r="A43" s="148"/>
      <c r="B43" s="243" t="s">
        <v>67</v>
      </c>
      <c r="C43" s="244"/>
      <c r="D43" s="244"/>
      <c r="E43" s="244"/>
      <c r="F43" s="245"/>
      <c r="G43" s="125">
        <f>SUM(G38:G42)</f>
        <v>160000</v>
      </c>
      <c r="O43" s="208"/>
      <c r="P43" s="208"/>
      <c r="Q43" s="208"/>
      <c r="R43" s="208"/>
      <c r="S43" s="208"/>
      <c r="T43" s="208"/>
      <c r="U43" s="208"/>
      <c r="V43" s="208"/>
      <c r="W43" s="208"/>
      <c r="X43" s="208"/>
      <c r="Y43" s="208"/>
      <c r="Z43" s="208"/>
    </row>
    <row r="44" spans="1:27" ht="18" x14ac:dyDescent="0.2">
      <c r="A44" s="45"/>
      <c r="B44" s="45"/>
      <c r="C44" s="148"/>
      <c r="D44" s="148"/>
      <c r="E44" s="148"/>
      <c r="F44" s="148"/>
      <c r="G44" s="148"/>
      <c r="O44" s="199"/>
      <c r="P44" s="199"/>
      <c r="Q44" s="199"/>
      <c r="R44" s="199"/>
      <c r="S44" s="199"/>
      <c r="T44" s="199"/>
      <c r="U44" s="199"/>
      <c r="V44" s="199"/>
      <c r="W44" s="199"/>
      <c r="X44" s="199"/>
      <c r="Y44" s="199"/>
      <c r="Z44" s="199"/>
    </row>
    <row r="45" spans="1:27" ht="15" customHeight="1" x14ac:dyDescent="0.2">
      <c r="A45" s="230" t="s">
        <v>1162</v>
      </c>
      <c r="B45" s="231"/>
      <c r="C45" s="231"/>
      <c r="D45" s="231"/>
      <c r="E45" s="231"/>
      <c r="F45" s="231"/>
      <c r="G45" s="249"/>
      <c r="O45" s="199"/>
      <c r="P45" s="199"/>
      <c r="Q45" s="199"/>
      <c r="R45" s="199"/>
      <c r="S45" s="199"/>
      <c r="T45" s="199"/>
      <c r="U45" s="199"/>
      <c r="V45" s="199"/>
      <c r="W45" s="199"/>
      <c r="X45" s="199"/>
      <c r="Y45" s="199"/>
      <c r="Z45" s="199"/>
    </row>
    <row r="46" spans="1:27" ht="12.75" customHeight="1" x14ac:dyDescent="0.2">
      <c r="A46" s="99">
        <v>1</v>
      </c>
      <c r="B46" s="242" t="s">
        <v>1131</v>
      </c>
      <c r="C46" s="291"/>
      <c r="D46" s="291"/>
      <c r="E46" s="291"/>
      <c r="F46" s="237"/>
      <c r="G46" s="121">
        <v>1000</v>
      </c>
      <c r="H46" s="43"/>
      <c r="O46" s="199"/>
      <c r="P46" s="199"/>
      <c r="Q46" s="199"/>
      <c r="R46" s="199"/>
      <c r="S46" s="199"/>
      <c r="T46" s="199"/>
      <c r="U46" s="199"/>
      <c r="V46" s="199"/>
      <c r="W46" s="199"/>
      <c r="X46" s="199"/>
      <c r="Y46" s="199"/>
      <c r="Z46" s="199"/>
    </row>
    <row r="47" spans="1:27" x14ac:dyDescent="0.2">
      <c r="A47" s="99">
        <v>2</v>
      </c>
      <c r="B47" s="242"/>
      <c r="C47" s="291"/>
      <c r="D47" s="291"/>
      <c r="E47" s="291"/>
      <c r="F47" s="237"/>
      <c r="G47" s="54"/>
      <c r="O47" s="199"/>
      <c r="P47" s="199"/>
      <c r="Q47" s="199"/>
      <c r="R47" s="199"/>
      <c r="S47" s="199"/>
      <c r="T47" s="199"/>
      <c r="U47" s="199"/>
      <c r="V47" s="199"/>
      <c r="W47" s="199"/>
      <c r="X47" s="199"/>
      <c r="Y47" s="199"/>
      <c r="Z47" s="199"/>
    </row>
    <row r="48" spans="1:27" ht="12.75" customHeight="1" x14ac:dyDescent="0.2">
      <c r="A48" s="47"/>
      <c r="B48" s="243" t="s">
        <v>68</v>
      </c>
      <c r="C48" s="244"/>
      <c r="D48" s="244"/>
      <c r="E48" s="244"/>
      <c r="F48" s="245"/>
      <c r="G48" s="125">
        <f>SUM(G46:G47)</f>
        <v>1000</v>
      </c>
      <c r="H48" s="149"/>
      <c r="O48" s="199"/>
      <c r="P48" s="199"/>
      <c r="Q48" s="199"/>
      <c r="R48" s="199"/>
      <c r="S48" s="199"/>
      <c r="T48" s="199"/>
      <c r="U48" s="199"/>
      <c r="V48" s="199"/>
      <c r="W48" s="199"/>
      <c r="X48" s="199"/>
      <c r="Y48" s="199"/>
      <c r="Z48" s="199"/>
    </row>
    <row r="49" spans="1:37" x14ac:dyDescent="0.2">
      <c r="O49" s="199"/>
      <c r="P49" s="199"/>
      <c r="Q49" s="199"/>
      <c r="R49" s="199"/>
      <c r="S49" s="199"/>
      <c r="T49" s="199"/>
      <c r="U49" s="199"/>
      <c r="V49" s="199"/>
      <c r="W49" s="199"/>
      <c r="X49" s="199"/>
      <c r="Y49" s="199"/>
      <c r="Z49" s="199"/>
    </row>
    <row r="50" spans="1:37" ht="15" x14ac:dyDescent="0.2">
      <c r="B50" s="246" t="s">
        <v>923</v>
      </c>
      <c r="C50" s="247"/>
      <c r="D50" s="247"/>
      <c r="E50" s="247"/>
      <c r="F50" s="248"/>
      <c r="G50" s="111">
        <f>G38</f>
        <v>150000</v>
      </c>
      <c r="H50" s="149"/>
      <c r="I50" s="149"/>
      <c r="J50" s="149"/>
      <c r="K50" s="149"/>
      <c r="L50" s="149"/>
      <c r="M50" s="149"/>
      <c r="N50" s="149"/>
      <c r="O50" s="199"/>
      <c r="P50" s="199"/>
      <c r="Q50" s="199"/>
      <c r="R50" s="199"/>
      <c r="S50" s="199"/>
      <c r="T50" s="199"/>
      <c r="U50" s="199"/>
      <c r="V50" s="199"/>
      <c r="W50" s="199"/>
      <c r="X50" s="199"/>
      <c r="Y50" s="199"/>
      <c r="Z50" s="199"/>
    </row>
    <row r="51" spans="1:37" ht="15" x14ac:dyDescent="0.2">
      <c r="B51" s="256" t="s">
        <v>69</v>
      </c>
      <c r="C51" s="257"/>
      <c r="D51" s="257"/>
      <c r="E51" s="257"/>
      <c r="F51" s="258"/>
      <c r="G51" s="112">
        <f>G43+G48</f>
        <v>161000</v>
      </c>
      <c r="H51" s="43"/>
      <c r="I51" s="43"/>
      <c r="J51" s="43"/>
      <c r="K51" s="43"/>
      <c r="L51" s="43"/>
      <c r="M51" s="43"/>
      <c r="O51" s="259"/>
      <c r="P51" s="259"/>
      <c r="Q51" s="259"/>
      <c r="R51" s="259"/>
      <c r="S51" s="259"/>
      <c r="T51" s="259"/>
      <c r="U51" s="259"/>
      <c r="V51" s="259"/>
      <c r="W51" s="259"/>
      <c r="X51" s="259"/>
      <c r="Y51" s="259"/>
      <c r="Z51" s="259"/>
    </row>
    <row r="52" spans="1:37" x14ac:dyDescent="0.2">
      <c r="O52" s="199"/>
      <c r="P52" s="199"/>
      <c r="Q52" s="199"/>
      <c r="R52" s="199"/>
      <c r="S52" s="199"/>
      <c r="T52" s="199"/>
      <c r="U52" s="199"/>
      <c r="V52" s="199"/>
      <c r="W52" s="199"/>
      <c r="X52" s="199"/>
      <c r="Y52" s="199"/>
      <c r="Z52" s="199"/>
    </row>
    <row r="53" spans="1:37" ht="18" x14ac:dyDescent="0.2">
      <c r="A53" s="40" t="s">
        <v>83</v>
      </c>
      <c r="O53" s="199"/>
      <c r="P53" s="199"/>
      <c r="Q53" s="199"/>
      <c r="R53" s="199"/>
      <c r="S53" s="199"/>
      <c r="T53" s="199"/>
      <c r="U53" s="199"/>
      <c r="V53" s="199"/>
      <c r="W53" s="199"/>
      <c r="X53" s="199"/>
      <c r="Y53" s="199"/>
      <c r="Z53" s="199"/>
    </row>
    <row r="54" spans="1:37" s="30" customFormat="1" x14ac:dyDescent="0.2">
      <c r="A54" s="48"/>
      <c r="B54" s="48"/>
      <c r="C54" s="48"/>
      <c r="D54" s="48"/>
      <c r="E54" s="48"/>
      <c r="F54" s="48"/>
      <c r="G54" s="48"/>
      <c r="H54" s="48"/>
      <c r="I54" s="48"/>
      <c r="J54" s="48"/>
      <c r="K54" s="48"/>
      <c r="L54" s="48"/>
      <c r="M54" s="48"/>
      <c r="N54" s="48"/>
      <c r="O54" s="199"/>
      <c r="P54" s="199"/>
      <c r="Q54" s="199"/>
      <c r="R54" s="199"/>
      <c r="S54" s="199"/>
      <c r="T54" s="199"/>
      <c r="U54" s="199"/>
      <c r="V54" s="199"/>
      <c r="W54" s="199"/>
      <c r="X54" s="199"/>
      <c r="Y54" s="199"/>
      <c r="Z54" s="199"/>
      <c r="AA54" s="154"/>
      <c r="AB54" s="154"/>
      <c r="AC54" s="154"/>
      <c r="AD54" s="154"/>
      <c r="AE54" s="154"/>
      <c r="AF54" s="154"/>
      <c r="AG54" s="154"/>
      <c r="AH54" s="154"/>
      <c r="AI54" s="154"/>
      <c r="AJ54" s="154"/>
      <c r="AK54" s="154"/>
    </row>
    <row r="55" spans="1:37" x14ac:dyDescent="0.2">
      <c r="A55" s="262" t="s">
        <v>52</v>
      </c>
      <c r="B55" s="263"/>
      <c r="C55" s="263"/>
      <c r="D55" s="263"/>
      <c r="E55" s="263"/>
      <c r="F55" s="263"/>
      <c r="G55" s="264"/>
      <c r="O55" s="199"/>
      <c r="P55" s="199"/>
      <c r="Q55" s="199"/>
      <c r="R55" s="199"/>
      <c r="S55" s="199"/>
      <c r="T55" s="199"/>
      <c r="U55" s="199"/>
      <c r="V55" s="199"/>
      <c r="W55" s="199"/>
      <c r="X55" s="199"/>
      <c r="Y55" s="199"/>
      <c r="Z55" s="199"/>
    </row>
    <row r="56" spans="1:37" s="156" customFormat="1" ht="63" customHeight="1" x14ac:dyDescent="0.2">
      <c r="A56" s="102" t="s">
        <v>85</v>
      </c>
      <c r="B56" s="102" t="s">
        <v>86</v>
      </c>
      <c r="C56" s="102" t="s">
        <v>939</v>
      </c>
      <c r="D56" s="238" t="s">
        <v>1139</v>
      </c>
      <c r="E56" s="250"/>
      <c r="F56" s="102" t="s">
        <v>924</v>
      </c>
      <c r="G56" s="102" t="s">
        <v>937</v>
      </c>
      <c r="J56" s="102" t="s">
        <v>925</v>
      </c>
      <c r="K56" s="102" t="s">
        <v>855</v>
      </c>
      <c r="L56" s="102" t="s">
        <v>856</v>
      </c>
      <c r="M56" s="102" t="s">
        <v>857</v>
      </c>
      <c r="O56" s="199"/>
      <c r="P56" s="199"/>
      <c r="Q56" s="199"/>
      <c r="R56" s="199"/>
      <c r="S56" s="199"/>
      <c r="T56" s="199"/>
      <c r="U56" s="199"/>
      <c r="V56" s="199"/>
      <c r="W56" s="199"/>
      <c r="X56" s="199"/>
      <c r="Y56" s="199"/>
      <c r="Z56" s="199"/>
      <c r="AA56" s="154"/>
      <c r="AB56" s="154"/>
      <c r="AC56" s="154"/>
      <c r="AD56" s="154"/>
      <c r="AE56" s="154"/>
      <c r="AF56" s="154"/>
    </row>
    <row r="57" spans="1:37" x14ac:dyDescent="0.2">
      <c r="A57" s="70" t="s">
        <v>1143</v>
      </c>
      <c r="B57" s="138">
        <f>SUM(B58:B61)</f>
        <v>50000</v>
      </c>
      <c r="C57" s="139">
        <f>+B57/E85</f>
        <v>0.31257814453613403</v>
      </c>
      <c r="D57" s="265"/>
      <c r="E57" s="266"/>
      <c r="F57" s="138">
        <f>SUM(F58:F61)</f>
        <v>48000</v>
      </c>
      <c r="G57" s="139">
        <f>F57/D81</f>
        <v>0.3584</v>
      </c>
      <c r="J57" s="70">
        <f>SUM(J58:J61)</f>
        <v>0</v>
      </c>
      <c r="K57" s="70">
        <f t="shared" ref="K57:K73" si="0">J57-F57</f>
        <v>-48000</v>
      </c>
      <c r="L57" s="70">
        <f>SUM(L58:L61)</f>
        <v>0</v>
      </c>
      <c r="M57" s="70">
        <f t="shared" ref="M57:M73" si="1">L57-J57</f>
        <v>0</v>
      </c>
      <c r="O57" s="199"/>
      <c r="P57" s="199"/>
      <c r="Q57" s="199"/>
      <c r="R57" s="199"/>
      <c r="S57" s="199"/>
      <c r="T57" s="199"/>
      <c r="U57" s="199"/>
      <c r="V57" s="199"/>
      <c r="W57" s="199"/>
      <c r="X57" s="199"/>
      <c r="Y57" s="199"/>
      <c r="Z57" s="199"/>
    </row>
    <row r="58" spans="1:37" s="148" customFormat="1" ht="90.75" customHeight="1" x14ac:dyDescent="0.2">
      <c r="A58" s="54" t="s">
        <v>42</v>
      </c>
      <c r="B58" s="136">
        <v>50000</v>
      </c>
      <c r="C58" s="137"/>
      <c r="D58" s="253" t="s">
        <v>1132</v>
      </c>
      <c r="E58" s="254"/>
      <c r="F58" s="121">
        <v>48000</v>
      </c>
      <c r="G58" s="133"/>
      <c r="J58" s="54"/>
      <c r="K58" s="54">
        <f t="shared" si="0"/>
        <v>-48000</v>
      </c>
      <c r="L58" s="54"/>
      <c r="M58" s="54">
        <f t="shared" si="1"/>
        <v>0</v>
      </c>
      <c r="O58" s="255"/>
      <c r="P58" s="255"/>
      <c r="Q58" s="255"/>
      <c r="R58" s="255"/>
      <c r="S58" s="255"/>
      <c r="T58" s="255"/>
      <c r="U58" s="255"/>
      <c r="V58" s="255"/>
      <c r="W58" s="255"/>
      <c r="X58" s="255"/>
      <c r="Y58" s="255"/>
      <c r="Z58" s="255"/>
    </row>
    <row r="59" spans="1:37" s="148" customFormat="1" ht="12.75" customHeight="1" x14ac:dyDescent="0.2">
      <c r="A59" s="54"/>
      <c r="B59" s="136"/>
      <c r="C59" s="147"/>
      <c r="D59" s="273"/>
      <c r="E59" s="274"/>
      <c r="F59" s="118"/>
      <c r="G59" s="133"/>
      <c r="H59" s="53"/>
      <c r="I59" s="53"/>
      <c r="J59" s="52"/>
      <c r="K59" s="54">
        <f t="shared" si="0"/>
        <v>0</v>
      </c>
      <c r="L59" s="54"/>
      <c r="M59" s="54">
        <f t="shared" si="1"/>
        <v>0</v>
      </c>
      <c r="O59" s="261"/>
      <c r="P59" s="261"/>
      <c r="Q59" s="261"/>
      <c r="R59" s="261"/>
      <c r="S59" s="261"/>
      <c r="T59" s="261"/>
      <c r="U59" s="261"/>
      <c r="V59" s="261"/>
      <c r="W59" s="261"/>
      <c r="X59" s="261"/>
      <c r="Y59" s="261"/>
      <c r="Z59" s="261"/>
    </row>
    <row r="60" spans="1:37" s="148" customFormat="1" ht="12.75" customHeight="1" x14ac:dyDescent="0.2">
      <c r="A60" s="54"/>
      <c r="B60" s="136"/>
      <c r="C60" s="147"/>
      <c r="D60" s="273"/>
      <c r="E60" s="274"/>
      <c r="F60" s="120"/>
      <c r="G60" s="133"/>
      <c r="J60" s="157"/>
      <c r="K60" s="57">
        <f t="shared" si="0"/>
        <v>0</v>
      </c>
      <c r="L60" s="157"/>
      <c r="M60" s="54">
        <f t="shared" si="1"/>
        <v>0</v>
      </c>
      <c r="O60" s="261"/>
      <c r="P60" s="261"/>
      <c r="Q60" s="261"/>
      <c r="R60" s="261"/>
      <c r="S60" s="261"/>
      <c r="T60" s="261"/>
      <c r="U60" s="261"/>
      <c r="V60" s="261"/>
      <c r="W60" s="261"/>
      <c r="X60" s="261"/>
      <c r="Y60" s="261"/>
      <c r="Z60" s="261"/>
    </row>
    <row r="61" spans="1:37" s="148" customFormat="1" x14ac:dyDescent="0.2">
      <c r="A61" s="54"/>
      <c r="B61" s="136"/>
      <c r="C61" s="147"/>
      <c r="D61" s="273"/>
      <c r="E61" s="274"/>
      <c r="F61" s="121"/>
      <c r="G61" s="133"/>
      <c r="J61" s="54"/>
      <c r="K61" s="54">
        <f t="shared" si="0"/>
        <v>0</v>
      </c>
      <c r="L61" s="54"/>
      <c r="M61" s="54">
        <f t="shared" si="1"/>
        <v>0</v>
      </c>
      <c r="O61" s="261"/>
      <c r="P61" s="261"/>
      <c r="Q61" s="261"/>
      <c r="R61" s="261"/>
      <c r="S61" s="261"/>
      <c r="T61" s="261"/>
      <c r="U61" s="261"/>
      <c r="V61" s="261"/>
      <c r="W61" s="261"/>
      <c r="X61" s="261"/>
      <c r="Y61" s="261"/>
      <c r="Z61" s="261"/>
    </row>
    <row r="62" spans="1:37" ht="12.75" customHeight="1" x14ac:dyDescent="0.2">
      <c r="A62" s="70" t="s">
        <v>1144</v>
      </c>
      <c r="B62" s="138">
        <f>SUM(B63:B65)</f>
        <v>5000</v>
      </c>
      <c r="C62" s="139">
        <f>+B62/E85</f>
        <v>3.1257814453613406E-2</v>
      </c>
      <c r="D62" s="265"/>
      <c r="E62" s="266"/>
      <c r="F62" s="138">
        <f>SUM(F63:F65)</f>
        <v>5000</v>
      </c>
      <c r="G62" s="139">
        <f>F62/D81</f>
        <v>3.7333333333333336E-2</v>
      </c>
      <c r="J62" s="70">
        <f>SUM(J63:J65)</f>
        <v>0</v>
      </c>
      <c r="K62" s="70">
        <f t="shared" si="0"/>
        <v>-5000</v>
      </c>
      <c r="L62" s="70">
        <f>SUM(L63:L65)</f>
        <v>0</v>
      </c>
      <c r="M62" s="70">
        <f t="shared" si="1"/>
        <v>0</v>
      </c>
      <c r="O62" s="199"/>
      <c r="P62" s="199"/>
      <c r="Q62" s="199"/>
      <c r="R62" s="199"/>
      <c r="S62" s="199"/>
      <c r="T62" s="199"/>
      <c r="U62" s="199"/>
      <c r="V62" s="199"/>
      <c r="W62" s="199"/>
      <c r="X62" s="199"/>
      <c r="Y62" s="199"/>
      <c r="Z62" s="199"/>
    </row>
    <row r="63" spans="1:37" s="148" customFormat="1" ht="51.75" customHeight="1" x14ac:dyDescent="0.2">
      <c r="A63" s="54" t="s">
        <v>1133</v>
      </c>
      <c r="B63" s="136">
        <v>5000</v>
      </c>
      <c r="C63" s="147"/>
      <c r="D63" s="267" t="s">
        <v>1134</v>
      </c>
      <c r="E63" s="268"/>
      <c r="F63" s="121">
        <v>5000</v>
      </c>
      <c r="G63" s="133"/>
      <c r="J63" s="54"/>
      <c r="K63" s="54">
        <f t="shared" si="0"/>
        <v>-5000</v>
      </c>
      <c r="L63" s="54"/>
      <c r="M63" s="54">
        <f t="shared" si="1"/>
        <v>0</v>
      </c>
      <c r="O63" s="269"/>
      <c r="P63" s="269"/>
      <c r="Q63" s="269"/>
      <c r="R63" s="269"/>
      <c r="S63" s="269"/>
      <c r="T63" s="269"/>
      <c r="U63" s="269"/>
      <c r="V63" s="269"/>
      <c r="W63" s="269"/>
      <c r="X63" s="269"/>
      <c r="Y63" s="269"/>
      <c r="Z63" s="269"/>
    </row>
    <row r="64" spans="1:37" s="148" customFormat="1" x14ac:dyDescent="0.2">
      <c r="A64" s="54"/>
      <c r="B64" s="136"/>
      <c r="C64" s="147"/>
      <c r="D64" s="270"/>
      <c r="E64" s="271"/>
      <c r="F64" s="121"/>
      <c r="G64" s="133"/>
      <c r="J64" s="54"/>
      <c r="K64" s="54">
        <f t="shared" si="0"/>
        <v>0</v>
      </c>
      <c r="L64" s="54"/>
      <c r="M64" s="54">
        <f t="shared" si="1"/>
        <v>0</v>
      </c>
      <c r="O64" s="261"/>
      <c r="P64" s="261"/>
      <c r="Q64" s="261"/>
      <c r="R64" s="261"/>
      <c r="S64" s="261"/>
      <c r="T64" s="261"/>
      <c r="U64" s="261"/>
      <c r="V64" s="261"/>
      <c r="W64" s="261"/>
      <c r="X64" s="261"/>
      <c r="Y64" s="261"/>
      <c r="Z64" s="261"/>
    </row>
    <row r="65" spans="1:26" s="58" customFormat="1" x14ac:dyDescent="0.2">
      <c r="A65" s="54"/>
      <c r="B65" s="115"/>
      <c r="C65" s="147"/>
      <c r="D65" s="270"/>
      <c r="E65" s="271"/>
      <c r="F65" s="120"/>
      <c r="G65" s="133"/>
      <c r="J65" s="57"/>
      <c r="K65" s="57">
        <f t="shared" si="0"/>
        <v>0</v>
      </c>
      <c r="L65" s="57"/>
      <c r="M65" s="57">
        <f t="shared" si="1"/>
        <v>0</v>
      </c>
      <c r="O65" s="259"/>
      <c r="P65" s="259"/>
      <c r="Q65" s="259"/>
      <c r="R65" s="259"/>
      <c r="S65" s="259"/>
      <c r="T65" s="259"/>
      <c r="U65" s="259"/>
      <c r="V65" s="259"/>
      <c r="W65" s="259"/>
      <c r="X65" s="259"/>
      <c r="Y65" s="259"/>
      <c r="Z65" s="259"/>
    </row>
    <row r="66" spans="1:26" x14ac:dyDescent="0.2">
      <c r="A66" s="70" t="s">
        <v>1145</v>
      </c>
      <c r="B66" s="138">
        <f>SUM(B67:B73)</f>
        <v>89000</v>
      </c>
      <c r="C66" s="139">
        <f>+B66/E85</f>
        <v>0.55638909727431862</v>
      </c>
      <c r="D66" s="265"/>
      <c r="E66" s="266"/>
      <c r="F66" s="138">
        <f>SUM(F67:F73)</f>
        <v>80000</v>
      </c>
      <c r="G66" s="139">
        <f>F66/D81</f>
        <v>0.59733333333333338</v>
      </c>
      <c r="J66" s="70">
        <f>SUM(J67:J73)</f>
        <v>0</v>
      </c>
      <c r="K66" s="70">
        <f t="shared" si="0"/>
        <v>-80000</v>
      </c>
      <c r="L66" s="70">
        <f>SUM(L67:L73)</f>
        <v>0</v>
      </c>
      <c r="M66" s="70">
        <f t="shared" si="1"/>
        <v>0</v>
      </c>
      <c r="O66" s="199"/>
      <c r="P66" s="199"/>
      <c r="Q66" s="199"/>
      <c r="R66" s="199"/>
      <c r="S66" s="199"/>
      <c r="T66" s="199"/>
      <c r="U66" s="199"/>
      <c r="V66" s="199"/>
      <c r="W66" s="199"/>
      <c r="X66" s="199"/>
      <c r="Y66" s="199"/>
      <c r="Z66" s="199"/>
    </row>
    <row r="67" spans="1:26" s="148" customFormat="1" ht="38.25" customHeight="1" x14ac:dyDescent="0.2">
      <c r="A67" s="54" t="s">
        <v>1135</v>
      </c>
      <c r="B67" s="136">
        <v>68000</v>
      </c>
      <c r="C67" s="147"/>
      <c r="D67" s="267" t="s">
        <v>1136</v>
      </c>
      <c r="E67" s="268"/>
      <c r="F67" s="121">
        <v>60000</v>
      </c>
      <c r="G67" s="133"/>
      <c r="H67" s="53"/>
      <c r="I67" s="53"/>
      <c r="J67" s="52"/>
      <c r="K67" s="54">
        <f t="shared" si="0"/>
        <v>-60000</v>
      </c>
      <c r="L67" s="54"/>
      <c r="M67" s="54">
        <f t="shared" si="1"/>
        <v>0</v>
      </c>
      <c r="O67" s="261"/>
      <c r="P67" s="261"/>
      <c r="Q67" s="261"/>
      <c r="R67" s="261"/>
      <c r="S67" s="261"/>
      <c r="T67" s="261"/>
      <c r="U67" s="261"/>
      <c r="V67" s="261"/>
      <c r="W67" s="261"/>
      <c r="X67" s="261"/>
      <c r="Y67" s="261"/>
      <c r="Z67" s="261"/>
    </row>
    <row r="68" spans="1:26" s="148" customFormat="1" x14ac:dyDescent="0.2">
      <c r="A68" s="54" t="s">
        <v>1137</v>
      </c>
      <c r="B68" s="136">
        <v>10000</v>
      </c>
      <c r="C68" s="147"/>
      <c r="D68" s="145"/>
      <c r="E68" s="146"/>
      <c r="F68" s="121">
        <v>10000</v>
      </c>
      <c r="G68" s="133"/>
      <c r="J68" s="54"/>
      <c r="K68" s="54">
        <f t="shared" si="0"/>
        <v>-10000</v>
      </c>
      <c r="L68" s="54"/>
      <c r="M68" s="54">
        <f t="shared" si="1"/>
        <v>0</v>
      </c>
      <c r="O68" s="143"/>
      <c r="P68" s="143"/>
      <c r="Q68" s="143"/>
      <c r="R68" s="143"/>
      <c r="S68" s="143"/>
      <c r="T68" s="143"/>
      <c r="U68" s="143"/>
      <c r="V68" s="143"/>
      <c r="W68" s="143"/>
      <c r="X68" s="143"/>
      <c r="Y68" s="143"/>
      <c r="Z68" s="143"/>
    </row>
    <row r="69" spans="1:26" s="148" customFormat="1" x14ac:dyDescent="0.2">
      <c r="A69" s="54" t="s">
        <v>1138</v>
      </c>
      <c r="B69" s="136">
        <v>10000</v>
      </c>
      <c r="C69" s="147"/>
      <c r="D69" s="145"/>
      <c r="E69" s="146"/>
      <c r="F69" s="121">
        <v>10000</v>
      </c>
      <c r="G69" s="133"/>
      <c r="J69" s="54"/>
      <c r="K69" s="54">
        <f t="shared" si="0"/>
        <v>-10000</v>
      </c>
      <c r="L69" s="54"/>
      <c r="M69" s="54">
        <f t="shared" si="1"/>
        <v>0</v>
      </c>
      <c r="O69" s="143"/>
      <c r="P69" s="143"/>
      <c r="Q69" s="143"/>
      <c r="R69" s="143"/>
      <c r="S69" s="143"/>
      <c r="T69" s="143"/>
      <c r="U69" s="143"/>
      <c r="V69" s="143"/>
      <c r="W69" s="143"/>
      <c r="X69" s="143"/>
      <c r="Y69" s="143"/>
      <c r="Z69" s="143"/>
    </row>
    <row r="70" spans="1:26" s="148" customFormat="1" x14ac:dyDescent="0.2">
      <c r="A70" s="54" t="s">
        <v>1131</v>
      </c>
      <c r="B70" s="136">
        <v>1000</v>
      </c>
      <c r="C70" s="147"/>
      <c r="D70" s="145"/>
      <c r="E70" s="146"/>
      <c r="F70" s="121"/>
      <c r="G70" s="133"/>
      <c r="J70" s="54"/>
      <c r="K70" s="54">
        <f t="shared" si="0"/>
        <v>0</v>
      </c>
      <c r="L70" s="54"/>
      <c r="M70" s="54">
        <f t="shared" si="1"/>
        <v>0</v>
      </c>
      <c r="O70" s="143"/>
      <c r="P70" s="143"/>
      <c r="Q70" s="143"/>
      <c r="R70" s="143"/>
      <c r="S70" s="143"/>
      <c r="T70" s="143"/>
      <c r="U70" s="143"/>
      <c r="V70" s="143"/>
      <c r="W70" s="143"/>
      <c r="X70" s="143"/>
      <c r="Y70" s="143"/>
      <c r="Z70" s="143"/>
    </row>
    <row r="71" spans="1:26" s="148" customFormat="1" x14ac:dyDescent="0.2">
      <c r="A71" s="54"/>
      <c r="B71" s="136"/>
      <c r="C71" s="147"/>
      <c r="D71" s="270"/>
      <c r="E71" s="271"/>
      <c r="F71" s="121"/>
      <c r="G71" s="133"/>
      <c r="J71" s="54"/>
      <c r="K71" s="54">
        <f t="shared" si="0"/>
        <v>0</v>
      </c>
      <c r="L71" s="54"/>
      <c r="M71" s="54">
        <f t="shared" si="1"/>
        <v>0</v>
      </c>
      <c r="O71" s="261"/>
      <c r="P71" s="261"/>
      <c r="Q71" s="261"/>
      <c r="R71" s="261"/>
      <c r="S71" s="261"/>
      <c r="T71" s="261"/>
      <c r="U71" s="261"/>
      <c r="V71" s="261"/>
      <c r="W71" s="261"/>
      <c r="X71" s="261"/>
      <c r="Y71" s="261"/>
      <c r="Z71" s="261"/>
    </row>
    <row r="72" spans="1:26" s="148" customFormat="1" x14ac:dyDescent="0.2">
      <c r="A72" s="54"/>
      <c r="B72" s="136"/>
      <c r="C72" s="147"/>
      <c r="D72" s="145"/>
      <c r="E72" s="146"/>
      <c r="F72" s="121"/>
      <c r="G72" s="158"/>
      <c r="J72" s="54"/>
      <c r="K72" s="54">
        <f t="shared" si="0"/>
        <v>0</v>
      </c>
      <c r="L72" s="54"/>
      <c r="M72" s="54">
        <f t="shared" si="1"/>
        <v>0</v>
      </c>
      <c r="O72" s="143"/>
      <c r="P72" s="143"/>
      <c r="Q72" s="143"/>
      <c r="R72" s="143"/>
      <c r="S72" s="143"/>
      <c r="T72" s="143"/>
      <c r="U72" s="143"/>
      <c r="V72" s="143"/>
      <c r="W72" s="143"/>
      <c r="X72" s="143"/>
      <c r="Y72" s="143"/>
      <c r="Z72" s="143"/>
    </row>
    <row r="73" spans="1:26" s="148" customFormat="1" x14ac:dyDescent="0.2">
      <c r="A73" s="54"/>
      <c r="B73" s="136"/>
      <c r="C73" s="147"/>
      <c r="D73" s="270"/>
      <c r="E73" s="271"/>
      <c r="F73" s="121"/>
      <c r="G73" s="158"/>
      <c r="J73" s="54"/>
      <c r="K73" s="54">
        <f t="shared" si="0"/>
        <v>0</v>
      </c>
      <c r="L73" s="54"/>
      <c r="M73" s="54">
        <f t="shared" si="1"/>
        <v>0</v>
      </c>
      <c r="O73" s="261"/>
      <c r="P73" s="261"/>
      <c r="Q73" s="261"/>
      <c r="R73" s="261"/>
      <c r="S73" s="261"/>
      <c r="T73" s="261"/>
      <c r="U73" s="261"/>
      <c r="V73" s="261"/>
      <c r="W73" s="261"/>
      <c r="X73" s="261"/>
      <c r="Y73" s="261"/>
      <c r="Z73" s="261"/>
    </row>
    <row r="74" spans="1:26" ht="13.5" customHeight="1" x14ac:dyDescent="0.2">
      <c r="A74" s="59" t="s">
        <v>8</v>
      </c>
      <c r="B74" s="116">
        <f>+B57+B62+B66</f>
        <v>144000</v>
      </c>
      <c r="C74" s="87">
        <f>+C57+C62+C66</f>
        <v>0.90022505626406613</v>
      </c>
      <c r="D74" s="159"/>
      <c r="E74" s="160"/>
      <c r="F74" s="122">
        <f>F57+F62+F66</f>
        <v>133000</v>
      </c>
      <c r="G74" s="161">
        <f>G57+G62+G66</f>
        <v>0.99306666666666676</v>
      </c>
      <c r="J74" s="162">
        <f>+J57+J62+J66</f>
        <v>0</v>
      </c>
      <c r="K74" s="163">
        <f>(ABS(K57)+ABS(K62)+ABS(K66))/2</f>
        <v>66500</v>
      </c>
      <c r="L74" s="162">
        <f>+L57+L62+L66</f>
        <v>0</v>
      </c>
      <c r="M74" s="163">
        <f>(ABS(M57)+ABS(M62)+ABS(M66))/2</f>
        <v>0</v>
      </c>
      <c r="O74" s="199"/>
      <c r="P74" s="199"/>
      <c r="Q74" s="199"/>
      <c r="R74" s="199"/>
      <c r="S74" s="199"/>
      <c r="T74" s="199"/>
      <c r="U74" s="199"/>
      <c r="V74" s="199"/>
      <c r="W74" s="199"/>
      <c r="X74" s="199"/>
      <c r="Y74" s="199"/>
      <c r="Z74" s="199"/>
    </row>
    <row r="75" spans="1:26" x14ac:dyDescent="0.2">
      <c r="A75" s="164"/>
      <c r="B75" s="164"/>
      <c r="C75" s="164"/>
      <c r="D75" s="164"/>
      <c r="E75" s="164"/>
      <c r="K75" s="165">
        <f>K74/$D$83</f>
        <v>0.44333333333333336</v>
      </c>
      <c r="M75" s="165">
        <f>M74/$D$83</f>
        <v>0</v>
      </c>
      <c r="O75" s="199"/>
      <c r="P75" s="199"/>
      <c r="Q75" s="199"/>
      <c r="R75" s="199"/>
      <c r="S75" s="199"/>
      <c r="T75" s="199"/>
      <c r="U75" s="199"/>
      <c r="V75" s="199"/>
      <c r="W75" s="199"/>
      <c r="X75" s="199"/>
      <c r="Y75" s="199"/>
      <c r="Z75" s="199"/>
    </row>
    <row r="76" spans="1:26" ht="15" customHeight="1" x14ac:dyDescent="0.2">
      <c r="A76" s="283" t="s">
        <v>934</v>
      </c>
      <c r="B76" s="284"/>
      <c r="C76" s="284"/>
      <c r="D76" s="284"/>
      <c r="E76" s="284"/>
      <c r="F76" s="284"/>
      <c r="G76" s="285"/>
      <c r="O76" s="261"/>
      <c r="P76" s="261"/>
      <c r="Q76" s="261"/>
      <c r="R76" s="261"/>
      <c r="S76" s="261"/>
      <c r="T76" s="261"/>
      <c r="U76" s="261"/>
      <c r="V76" s="261"/>
      <c r="W76" s="261"/>
      <c r="X76" s="261"/>
      <c r="Y76" s="261"/>
      <c r="Z76" s="261"/>
    </row>
    <row r="77" spans="1:26" x14ac:dyDescent="0.2">
      <c r="A77" s="166" t="s">
        <v>1146</v>
      </c>
      <c r="E77" s="43"/>
      <c r="F77" s="141">
        <f>F74*12/100</f>
        <v>15960</v>
      </c>
      <c r="G77" s="24">
        <f>F77/D81</f>
        <v>0.11916800000000001</v>
      </c>
      <c r="H77" s="88"/>
      <c r="O77" s="261"/>
      <c r="P77" s="261"/>
      <c r="Q77" s="261"/>
      <c r="R77" s="261"/>
      <c r="S77" s="261"/>
      <c r="T77" s="261"/>
      <c r="U77" s="261"/>
      <c r="V77" s="261"/>
      <c r="W77" s="261"/>
      <c r="X77" s="261"/>
      <c r="Y77" s="261"/>
      <c r="Z77" s="261"/>
    </row>
    <row r="78" spans="1:26" x14ac:dyDescent="0.2">
      <c r="A78" s="65"/>
      <c r="B78" s="148"/>
      <c r="C78" s="148"/>
      <c r="D78" s="148"/>
      <c r="E78" s="53"/>
      <c r="F78" s="65"/>
      <c r="G78" s="65"/>
      <c r="O78" s="144"/>
      <c r="P78" s="144"/>
      <c r="Q78" s="144"/>
      <c r="R78" s="144"/>
      <c r="S78" s="144"/>
      <c r="T78" s="144"/>
      <c r="U78" s="144"/>
      <c r="V78" s="144"/>
      <c r="W78" s="144"/>
      <c r="X78" s="144"/>
      <c r="Y78" s="144"/>
      <c r="Z78" s="144"/>
    </row>
    <row r="79" spans="1:26" x14ac:dyDescent="0.2">
      <c r="A79" s="65"/>
      <c r="B79" s="148"/>
      <c r="C79" s="148"/>
      <c r="D79" s="148"/>
      <c r="E79" s="53"/>
      <c r="F79" s="65"/>
      <c r="G79" s="65"/>
      <c r="O79" s="144"/>
      <c r="P79" s="144"/>
      <c r="Q79" s="144"/>
      <c r="R79" s="144"/>
      <c r="S79" s="144"/>
      <c r="T79" s="144"/>
      <c r="U79" s="144"/>
      <c r="V79" s="144"/>
      <c r="W79" s="144"/>
      <c r="X79" s="144"/>
      <c r="Y79" s="144"/>
      <c r="Z79" s="144"/>
    </row>
    <row r="80" spans="1:26" ht="51" x14ac:dyDescent="0.2">
      <c r="A80" s="32" t="s">
        <v>935</v>
      </c>
      <c r="B80" s="32"/>
      <c r="C80" s="32"/>
      <c r="D80" s="66" t="s">
        <v>1147</v>
      </c>
      <c r="E80" s="66" t="s">
        <v>1161</v>
      </c>
      <c r="F80" s="67" t="s">
        <v>1149</v>
      </c>
      <c r="G80" s="68"/>
      <c r="O80" s="259"/>
      <c r="P80" s="259"/>
      <c r="Q80" s="259"/>
      <c r="R80" s="259"/>
      <c r="S80" s="259"/>
      <c r="T80" s="259"/>
      <c r="U80" s="259"/>
      <c r="V80" s="259"/>
      <c r="W80" s="259"/>
      <c r="X80" s="259"/>
      <c r="Y80" s="259"/>
      <c r="Z80" s="259"/>
    </row>
    <row r="81" spans="1:36" s="71" customFormat="1" ht="15" customHeight="1" x14ac:dyDescent="0.2">
      <c r="A81" s="69" t="s">
        <v>930</v>
      </c>
      <c r="B81" s="69"/>
      <c r="C81" s="69"/>
      <c r="D81" s="123">
        <f>G38/1.12</f>
        <v>133928.57142857142</v>
      </c>
      <c r="E81" s="125">
        <f>F74</f>
        <v>133000</v>
      </c>
      <c r="F81" s="127">
        <f>D81-F74</f>
        <v>928.57142857142026</v>
      </c>
      <c r="G81" s="68"/>
      <c r="H81" s="154"/>
      <c r="I81" s="154"/>
      <c r="O81" s="149"/>
      <c r="P81" s="149"/>
      <c r="Q81" s="149"/>
      <c r="R81" s="149"/>
      <c r="S81" s="149"/>
      <c r="T81" s="149"/>
      <c r="U81" s="149"/>
      <c r="V81" s="149"/>
      <c r="W81" s="149"/>
      <c r="X81" s="149"/>
      <c r="Y81" s="149"/>
      <c r="Z81" s="149"/>
    </row>
    <row r="82" spans="1:36" s="71" customFormat="1" ht="15" customHeight="1" x14ac:dyDescent="0.2">
      <c r="A82" s="69" t="s">
        <v>933</v>
      </c>
      <c r="B82" s="72"/>
      <c r="C82" s="72"/>
      <c r="D82" s="123">
        <f>G38-D81</f>
        <v>16071.42857142858</v>
      </c>
      <c r="E82" s="125">
        <f>F77</f>
        <v>15960</v>
      </c>
      <c r="F82" s="127">
        <f>D82-F77</f>
        <v>111.42857142857974</v>
      </c>
      <c r="G82" s="68"/>
      <c r="H82" s="154"/>
      <c r="I82" s="154"/>
      <c r="O82" s="149"/>
      <c r="P82" s="149"/>
      <c r="Q82" s="149"/>
      <c r="R82" s="149"/>
      <c r="S82" s="149"/>
      <c r="T82" s="149"/>
      <c r="U82" s="149"/>
      <c r="V82" s="149"/>
      <c r="W82" s="149"/>
      <c r="X82" s="149"/>
      <c r="Y82" s="149"/>
      <c r="Z82" s="149"/>
    </row>
    <row r="83" spans="1:36" s="71" customFormat="1" ht="15.75" customHeight="1" x14ac:dyDescent="0.2">
      <c r="A83" s="280" t="s">
        <v>931</v>
      </c>
      <c r="B83" s="281"/>
      <c r="C83" s="282"/>
      <c r="D83" s="167">
        <v>150000</v>
      </c>
      <c r="E83" s="167">
        <f>SUM(E81:E82)</f>
        <v>148960</v>
      </c>
      <c r="F83" s="128"/>
      <c r="O83" s="96"/>
      <c r="P83" s="96"/>
      <c r="Q83" s="96"/>
      <c r="R83" s="96"/>
      <c r="S83" s="96"/>
      <c r="T83" s="96"/>
      <c r="U83" s="96"/>
      <c r="V83" s="96"/>
      <c r="W83" s="96"/>
      <c r="X83" s="96"/>
      <c r="Y83" s="96"/>
      <c r="Z83" s="96"/>
    </row>
    <row r="84" spans="1:36" s="71" customFormat="1" ht="15.75" customHeight="1" x14ac:dyDescent="0.2">
      <c r="E84" s="126"/>
    </row>
    <row r="85" spans="1:36" s="71" customFormat="1" ht="15" customHeight="1" x14ac:dyDescent="0.2">
      <c r="A85" s="262" t="s">
        <v>932</v>
      </c>
      <c r="B85" s="263"/>
      <c r="C85" s="264"/>
      <c r="D85" s="73"/>
      <c r="E85" s="129">
        <f>B74+F77</f>
        <v>159960</v>
      </c>
      <c r="F85" s="68"/>
      <c r="G85" s="68"/>
      <c r="O85" s="261"/>
      <c r="P85" s="261"/>
      <c r="Q85" s="261"/>
      <c r="R85" s="261"/>
      <c r="S85" s="261"/>
      <c r="T85" s="261"/>
      <c r="U85" s="261"/>
      <c r="V85" s="261"/>
      <c r="W85" s="261"/>
      <c r="X85" s="261"/>
      <c r="Y85" s="261"/>
      <c r="Z85" s="261"/>
    </row>
    <row r="86" spans="1:36" x14ac:dyDescent="0.2">
      <c r="E86" s="88"/>
      <c r="O86" s="199"/>
      <c r="P86" s="199"/>
      <c r="Q86" s="199"/>
      <c r="R86" s="199"/>
      <c r="S86" s="199"/>
      <c r="T86" s="199"/>
      <c r="U86" s="199"/>
      <c r="V86" s="199"/>
      <c r="W86" s="199"/>
      <c r="X86" s="199"/>
      <c r="Y86" s="199"/>
      <c r="Z86" s="199"/>
    </row>
    <row r="87" spans="1:36" x14ac:dyDescent="0.2">
      <c r="O87" s="199"/>
      <c r="P87" s="199"/>
      <c r="Q87" s="199"/>
      <c r="R87" s="199"/>
      <c r="S87" s="199"/>
      <c r="T87" s="199"/>
      <c r="U87" s="199"/>
      <c r="V87" s="199"/>
      <c r="W87" s="199"/>
      <c r="X87" s="199"/>
      <c r="Y87" s="199"/>
      <c r="Z87" s="199"/>
    </row>
    <row r="88" spans="1:36" x14ac:dyDescent="0.2">
      <c r="B88" s="65"/>
      <c r="C88" s="65"/>
      <c r="D88" s="65"/>
      <c r="E88" s="65"/>
      <c r="O88" s="199"/>
      <c r="P88" s="199"/>
      <c r="Q88" s="199"/>
      <c r="R88" s="199"/>
      <c r="S88" s="199"/>
      <c r="T88" s="199"/>
      <c r="U88" s="199"/>
      <c r="V88" s="199"/>
      <c r="W88" s="199"/>
      <c r="X88" s="199"/>
      <c r="Y88" s="199"/>
      <c r="Z88" s="199"/>
      <c r="AB88" s="148"/>
      <c r="AC88" s="148"/>
      <c r="AD88" s="148"/>
      <c r="AE88" s="148"/>
      <c r="AF88" s="148"/>
      <c r="AG88" s="148"/>
      <c r="AH88" s="148"/>
      <c r="AI88" s="148"/>
      <c r="AJ88" s="148"/>
    </row>
    <row r="89" spans="1:36" x14ac:dyDescent="0.2">
      <c r="A89" s="74" t="s">
        <v>853</v>
      </c>
      <c r="B89" s="168"/>
      <c r="C89" s="168"/>
      <c r="D89" s="168"/>
      <c r="E89" s="168"/>
      <c r="F89" s="168"/>
      <c r="G89" s="168"/>
      <c r="H89" s="169"/>
      <c r="N89" s="148"/>
      <c r="O89" s="148"/>
      <c r="P89" s="148"/>
      <c r="Q89" s="148"/>
      <c r="R89" s="148"/>
      <c r="S89" s="148"/>
      <c r="T89" s="148"/>
      <c r="U89" s="148"/>
      <c r="V89" s="148"/>
      <c r="W89" s="148"/>
      <c r="X89" s="148"/>
      <c r="Y89" s="148"/>
      <c r="Z89" s="148"/>
      <c r="AA89" s="149"/>
      <c r="AB89" s="149"/>
      <c r="AC89" s="149"/>
      <c r="AD89" s="149"/>
      <c r="AE89" s="149"/>
      <c r="AF89" s="149"/>
      <c r="AG89" s="149"/>
      <c r="AH89" s="149"/>
    </row>
    <row r="90" spans="1:36" x14ac:dyDescent="0.2">
      <c r="A90" s="170"/>
      <c r="B90" s="171"/>
      <c r="C90" s="171"/>
      <c r="D90" s="171"/>
      <c r="E90" s="171"/>
      <c r="F90" s="171"/>
      <c r="G90" s="171"/>
      <c r="H90" s="172"/>
      <c r="V90" s="149"/>
      <c r="W90" s="149"/>
      <c r="X90" s="149"/>
      <c r="Y90" s="149"/>
      <c r="Z90" s="149"/>
      <c r="AA90" s="149"/>
      <c r="AB90" s="149"/>
      <c r="AC90" s="149"/>
      <c r="AD90" s="149"/>
      <c r="AE90" s="149"/>
      <c r="AF90" s="149"/>
      <c r="AG90" s="149"/>
      <c r="AH90" s="149"/>
    </row>
    <row r="91" spans="1:36" x14ac:dyDescent="0.2">
      <c r="A91" s="80" t="s">
        <v>858</v>
      </c>
      <c r="B91" s="171"/>
      <c r="C91" s="173"/>
      <c r="D91" s="173"/>
      <c r="E91" s="173"/>
      <c r="F91" s="173"/>
      <c r="G91" s="171"/>
      <c r="H91" s="172"/>
      <c r="V91" s="149"/>
      <c r="W91" s="149"/>
      <c r="X91" s="149"/>
      <c r="Y91" s="149"/>
      <c r="Z91" s="149"/>
      <c r="AA91" s="149"/>
      <c r="AB91" s="149"/>
      <c r="AC91" s="149"/>
      <c r="AD91" s="149"/>
      <c r="AE91" s="149"/>
      <c r="AF91" s="149"/>
      <c r="AG91" s="149"/>
      <c r="AH91" s="149"/>
    </row>
    <row r="92" spans="1:36" x14ac:dyDescent="0.2">
      <c r="A92" s="170"/>
      <c r="B92" s="171"/>
      <c r="C92" s="171"/>
      <c r="D92" s="171"/>
      <c r="E92" s="171"/>
      <c r="F92" s="171"/>
      <c r="G92" s="171"/>
      <c r="H92" s="172"/>
      <c r="V92" s="149"/>
      <c r="W92" s="149"/>
      <c r="X92" s="149"/>
      <c r="Y92" s="149"/>
      <c r="Z92" s="149"/>
      <c r="AA92" s="149"/>
      <c r="AB92" s="149"/>
      <c r="AC92" s="149"/>
      <c r="AD92" s="149"/>
      <c r="AE92" s="149"/>
      <c r="AF92" s="149"/>
      <c r="AG92" s="149"/>
      <c r="AH92" s="149"/>
    </row>
    <row r="93" spans="1:36" x14ac:dyDescent="0.2">
      <c r="A93" s="170" t="s">
        <v>70</v>
      </c>
      <c r="B93" s="171"/>
      <c r="C93" s="173"/>
      <c r="D93" s="173"/>
      <c r="E93" s="173"/>
      <c r="F93" s="173"/>
      <c r="G93" s="171"/>
      <c r="H93" s="172"/>
      <c r="V93" s="149"/>
      <c r="W93" s="149"/>
      <c r="X93" s="149"/>
      <c r="Y93" s="149"/>
      <c r="Z93" s="149"/>
      <c r="AA93" s="149"/>
      <c r="AB93" s="149"/>
      <c r="AC93" s="149"/>
      <c r="AD93" s="149"/>
      <c r="AE93" s="149"/>
      <c r="AF93" s="149"/>
      <c r="AG93" s="149"/>
      <c r="AH93" s="149"/>
    </row>
    <row r="94" spans="1:36" x14ac:dyDescent="0.2">
      <c r="A94" s="80" t="s">
        <v>58</v>
      </c>
      <c r="B94" s="171"/>
      <c r="C94" s="171" t="s">
        <v>57</v>
      </c>
      <c r="D94" s="171"/>
      <c r="E94" s="171"/>
      <c r="F94" s="171"/>
      <c r="G94" s="171"/>
      <c r="H94" s="172"/>
      <c r="V94" s="149"/>
      <c r="W94" s="149"/>
      <c r="X94" s="149"/>
      <c r="Y94" s="149"/>
      <c r="Z94" s="149"/>
      <c r="AA94" s="149"/>
      <c r="AB94" s="149"/>
      <c r="AC94" s="149"/>
      <c r="AD94" s="149"/>
      <c r="AE94" s="149"/>
      <c r="AF94" s="149"/>
      <c r="AG94" s="149"/>
      <c r="AH94" s="149"/>
    </row>
    <row r="95" spans="1:36" x14ac:dyDescent="0.2">
      <c r="A95" s="170"/>
      <c r="B95" s="171"/>
      <c r="C95" s="171"/>
      <c r="D95" s="171"/>
      <c r="E95" s="171"/>
      <c r="F95" s="171"/>
      <c r="G95" s="171"/>
      <c r="H95" s="172"/>
      <c r="V95" s="149"/>
      <c r="W95" s="149"/>
      <c r="X95" s="149"/>
      <c r="Y95" s="149"/>
      <c r="Z95" s="149"/>
      <c r="AA95" s="149"/>
      <c r="AB95" s="149"/>
      <c r="AC95" s="149"/>
      <c r="AD95" s="149"/>
      <c r="AE95" s="149"/>
      <c r="AF95" s="149"/>
      <c r="AG95" s="149"/>
      <c r="AH95" s="149"/>
    </row>
    <row r="96" spans="1:36" x14ac:dyDescent="0.2">
      <c r="A96" s="80" t="s">
        <v>859</v>
      </c>
      <c r="B96" s="171"/>
      <c r="C96" s="173"/>
      <c r="D96" s="173"/>
      <c r="E96" s="173"/>
      <c r="F96" s="173"/>
      <c r="G96" s="171"/>
      <c r="H96" s="172" t="s">
        <v>51</v>
      </c>
      <c r="V96" s="149"/>
      <c r="W96" s="149"/>
      <c r="X96" s="149"/>
      <c r="Y96" s="149"/>
      <c r="Z96" s="149"/>
      <c r="AA96" s="149"/>
      <c r="AB96" s="149"/>
      <c r="AC96" s="149"/>
      <c r="AD96" s="149"/>
      <c r="AE96" s="149"/>
      <c r="AF96" s="149"/>
      <c r="AG96" s="149"/>
      <c r="AH96" s="149"/>
    </row>
    <row r="97" spans="1:38" x14ac:dyDescent="0.2">
      <c r="A97" s="174"/>
      <c r="B97" s="173"/>
      <c r="C97" s="173"/>
      <c r="D97" s="173"/>
      <c r="E97" s="173"/>
      <c r="F97" s="173"/>
      <c r="G97" s="173"/>
      <c r="H97" s="175"/>
      <c r="V97" s="149"/>
      <c r="W97" s="149"/>
      <c r="X97" s="149"/>
      <c r="Y97" s="149"/>
      <c r="Z97" s="149"/>
      <c r="AA97" s="149"/>
      <c r="AB97" s="149"/>
      <c r="AC97" s="149"/>
      <c r="AD97" s="149"/>
      <c r="AE97" s="149"/>
      <c r="AF97" s="149"/>
      <c r="AG97" s="149"/>
      <c r="AH97" s="149"/>
    </row>
    <row r="98" spans="1:38" x14ac:dyDescent="0.2">
      <c r="Z98" s="149"/>
      <c r="AA98" s="149"/>
      <c r="AB98" s="149"/>
      <c r="AC98" s="149"/>
      <c r="AD98" s="149"/>
      <c r="AE98" s="149"/>
      <c r="AF98" s="149"/>
      <c r="AG98" s="149"/>
      <c r="AH98" s="149"/>
      <c r="AI98" s="149"/>
      <c r="AJ98" s="149"/>
      <c r="AK98" s="149"/>
      <c r="AL98" s="149"/>
    </row>
    <row r="99" spans="1:38" x14ac:dyDescent="0.2">
      <c r="Z99" s="149"/>
      <c r="AA99" s="149"/>
      <c r="AB99" s="149"/>
      <c r="AC99" s="149"/>
      <c r="AD99" s="149"/>
      <c r="AE99" s="149"/>
      <c r="AF99" s="149"/>
      <c r="AG99" s="149"/>
      <c r="AH99" s="149"/>
      <c r="AI99" s="149"/>
      <c r="AJ99" s="149"/>
      <c r="AK99" s="149"/>
      <c r="AL99" s="149"/>
    </row>
    <row r="100" spans="1:38" x14ac:dyDescent="0.2">
      <c r="Z100" s="149"/>
      <c r="AA100" s="149"/>
      <c r="AB100" s="149"/>
      <c r="AC100" s="149"/>
      <c r="AD100" s="149"/>
      <c r="AE100" s="149"/>
      <c r="AF100" s="149"/>
      <c r="AG100" s="149"/>
      <c r="AH100" s="149"/>
      <c r="AI100" s="149"/>
      <c r="AJ100" s="149"/>
      <c r="AK100" s="149"/>
      <c r="AL100" s="149"/>
    </row>
    <row r="101" spans="1:38" x14ac:dyDescent="0.2">
      <c r="Z101" s="149"/>
      <c r="AA101" s="149"/>
      <c r="AB101" s="149"/>
      <c r="AC101" s="149"/>
      <c r="AD101" s="149"/>
      <c r="AE101" s="149"/>
      <c r="AF101" s="149"/>
      <c r="AG101" s="149"/>
      <c r="AH101" s="149"/>
      <c r="AI101" s="149"/>
      <c r="AJ101" s="149"/>
      <c r="AK101" s="149"/>
      <c r="AL101" s="149"/>
    </row>
    <row r="102" spans="1:38" x14ac:dyDescent="0.2">
      <c r="Z102" s="149"/>
      <c r="AA102" s="149"/>
      <c r="AB102" s="149"/>
      <c r="AC102" s="149"/>
      <c r="AD102" s="149"/>
      <c r="AE102" s="149"/>
      <c r="AF102" s="149"/>
      <c r="AG102" s="149"/>
      <c r="AH102" s="149"/>
      <c r="AI102" s="149"/>
      <c r="AJ102" s="149"/>
      <c r="AK102" s="149"/>
      <c r="AL102" s="149"/>
    </row>
    <row r="103" spans="1:38" x14ac:dyDescent="0.2">
      <c r="Z103" s="149"/>
      <c r="AA103" s="149"/>
      <c r="AB103" s="149"/>
      <c r="AC103" s="149"/>
      <c r="AD103" s="149"/>
      <c r="AE103" s="149"/>
      <c r="AF103" s="149"/>
      <c r="AG103" s="149"/>
      <c r="AH103" s="149"/>
      <c r="AI103" s="149"/>
      <c r="AJ103" s="149"/>
      <c r="AK103" s="149"/>
      <c r="AL103" s="149"/>
    </row>
    <row r="104" spans="1:38" x14ac:dyDescent="0.2">
      <c r="Z104" s="149"/>
      <c r="AA104" s="149"/>
      <c r="AB104" s="149"/>
      <c r="AC104" s="149"/>
      <c r="AD104" s="149"/>
      <c r="AE104" s="149"/>
      <c r="AF104" s="149"/>
      <c r="AG104" s="149"/>
      <c r="AH104" s="149"/>
      <c r="AI104" s="149"/>
      <c r="AJ104" s="149"/>
      <c r="AK104" s="149"/>
      <c r="AL104" s="149"/>
    </row>
    <row r="105" spans="1:38" x14ac:dyDescent="0.2">
      <c r="AA105" s="149"/>
      <c r="AB105" s="149"/>
      <c r="AC105" s="149"/>
      <c r="AD105" s="149"/>
      <c r="AE105" s="149"/>
      <c r="AF105" s="149"/>
      <c r="AG105" s="149"/>
      <c r="AH105" s="149"/>
      <c r="AI105" s="149"/>
      <c r="AJ105" s="149"/>
      <c r="AK105" s="149"/>
      <c r="AL105" s="149"/>
    </row>
  </sheetData>
  <sheetProtection selectLockedCells="1" selectUnlockedCells="1"/>
  <mergeCells count="130">
    <mergeCell ref="O86:Z86"/>
    <mergeCell ref="O87:Z87"/>
    <mergeCell ref="O88:Z88"/>
    <mergeCell ref="A76:G76"/>
    <mergeCell ref="O76:Z76"/>
    <mergeCell ref="O77:Z77"/>
    <mergeCell ref="O80:Z80"/>
    <mergeCell ref="A83:C83"/>
    <mergeCell ref="A85:C85"/>
    <mergeCell ref="O85:Z85"/>
    <mergeCell ref="D71:E71"/>
    <mergeCell ref="O71:Z71"/>
    <mergeCell ref="D73:E73"/>
    <mergeCell ref="O73:Z73"/>
    <mergeCell ref="O74:Z74"/>
    <mergeCell ref="O75:Z75"/>
    <mergeCell ref="D65:E65"/>
    <mergeCell ref="O65:Z65"/>
    <mergeCell ref="D66:E66"/>
    <mergeCell ref="O66:Z66"/>
    <mergeCell ref="D67:E67"/>
    <mergeCell ref="O67:Z67"/>
    <mergeCell ref="D62:E62"/>
    <mergeCell ref="O62:Z62"/>
    <mergeCell ref="D63:E63"/>
    <mergeCell ref="O63:Z63"/>
    <mergeCell ref="D64:E64"/>
    <mergeCell ref="O64:Z64"/>
    <mergeCell ref="D59:E59"/>
    <mergeCell ref="O59:Z59"/>
    <mergeCell ref="D60:E60"/>
    <mergeCell ref="O60:Z60"/>
    <mergeCell ref="D61:E61"/>
    <mergeCell ref="O61:Z61"/>
    <mergeCell ref="D56:E56"/>
    <mergeCell ref="O56:Z56"/>
    <mergeCell ref="D57:E57"/>
    <mergeCell ref="O57:Z57"/>
    <mergeCell ref="D58:E58"/>
    <mergeCell ref="O58:Z58"/>
    <mergeCell ref="B51:F51"/>
    <mergeCell ref="O51:Z51"/>
    <mergeCell ref="O52:Z52"/>
    <mergeCell ref="O53:Z53"/>
    <mergeCell ref="O54:Z54"/>
    <mergeCell ref="A55:G55"/>
    <mergeCell ref="O55:Z55"/>
    <mergeCell ref="B47:F47"/>
    <mergeCell ref="O47:Z47"/>
    <mergeCell ref="B48:F48"/>
    <mergeCell ref="O48:Z48"/>
    <mergeCell ref="O49:Z49"/>
    <mergeCell ref="B50:F50"/>
    <mergeCell ref="O50:Z50"/>
    <mergeCell ref="B43:F43"/>
    <mergeCell ref="O43:Z43"/>
    <mergeCell ref="O44:Z44"/>
    <mergeCell ref="A45:G45"/>
    <mergeCell ref="O45:Z45"/>
    <mergeCell ref="B46:F46"/>
    <mergeCell ref="O46:Z46"/>
    <mergeCell ref="B40:F40"/>
    <mergeCell ref="O40:Z40"/>
    <mergeCell ref="B41:F41"/>
    <mergeCell ref="O41:Z41"/>
    <mergeCell ref="B42:F42"/>
    <mergeCell ref="O42:Z42"/>
    <mergeCell ref="B37:F37"/>
    <mergeCell ref="O37:Z37"/>
    <mergeCell ref="B38:F38"/>
    <mergeCell ref="O38:Z38"/>
    <mergeCell ref="B39:F39"/>
    <mergeCell ref="O39:Z39"/>
    <mergeCell ref="A32:C32"/>
    <mergeCell ref="O32:Z32"/>
    <mergeCell ref="O33:Z33"/>
    <mergeCell ref="O34:Z34"/>
    <mergeCell ref="O35:Z35"/>
    <mergeCell ref="A36:G36"/>
    <mergeCell ref="O36:Z36"/>
    <mergeCell ref="A30:C30"/>
    <mergeCell ref="D30:I30"/>
    <mergeCell ref="O30:Z30"/>
    <mergeCell ref="A31:C31"/>
    <mergeCell ref="D31:I31"/>
    <mergeCell ref="O31:Z31"/>
    <mergeCell ref="A27:C27"/>
    <mergeCell ref="D27:I27"/>
    <mergeCell ref="D28:I28"/>
    <mergeCell ref="A29:C29"/>
    <mergeCell ref="G29:I29"/>
    <mergeCell ref="O29:Z29"/>
    <mergeCell ref="A23:C23"/>
    <mergeCell ref="D23:I23"/>
    <mergeCell ref="O23:Z23"/>
    <mergeCell ref="A24:C26"/>
    <mergeCell ref="D24:I24"/>
    <mergeCell ref="O24:Z24"/>
    <mergeCell ref="D25:I25"/>
    <mergeCell ref="D26:I26"/>
    <mergeCell ref="A20:C20"/>
    <mergeCell ref="D20:I20"/>
    <mergeCell ref="A21:C21"/>
    <mergeCell ref="D21:I21"/>
    <mergeCell ref="O21:Z21"/>
    <mergeCell ref="A22:C22"/>
    <mergeCell ref="D22:I22"/>
    <mergeCell ref="O22:Z22"/>
    <mergeCell ref="A19:C19"/>
    <mergeCell ref="D19:I19"/>
    <mergeCell ref="O19:Z19"/>
    <mergeCell ref="A18:C18"/>
    <mergeCell ref="D18:I18"/>
    <mergeCell ref="O18:Z18"/>
    <mergeCell ref="A15:C15"/>
    <mergeCell ref="D15:I15"/>
    <mergeCell ref="O15:Z15"/>
    <mergeCell ref="A16:C16"/>
    <mergeCell ref="D16:I16"/>
    <mergeCell ref="O16:Z16"/>
    <mergeCell ref="A11:I11"/>
    <mergeCell ref="O11:Z11"/>
    <mergeCell ref="O12:Z12"/>
    <mergeCell ref="O13:Z13"/>
    <mergeCell ref="A14:C14"/>
    <mergeCell ref="D14:I14"/>
    <mergeCell ref="O14:Z14"/>
    <mergeCell ref="A17:C17"/>
    <mergeCell ref="D17:I17"/>
    <mergeCell ref="O17:Z17"/>
  </mergeCells>
  <conditionalFormatting sqref="G77">
    <cfRule type="cellIs" dxfId="5" priority="1" operator="greaterThan">
      <formula>0.12</formula>
    </cfRule>
    <cfRule type="cellIs" dxfId="4" priority="3" operator="greaterThan">
      <formula>1</formula>
    </cfRule>
    <cfRule type="cellIs" dxfId="3" priority="4" operator="greaterThan">
      <formula>1.0147</formula>
    </cfRule>
    <cfRule type="cellIs" dxfId="2" priority="5" operator="greaterThan">
      <formula>1</formula>
    </cfRule>
    <cfRule type="cellIs" dxfId="1" priority="6" operator="greaterThan">
      <formula>1</formula>
    </cfRule>
  </conditionalFormatting>
  <conditionalFormatting sqref="G74">
    <cfRule type="cellIs" dxfId="0" priority="2" operator="greaterThan">
      <formula>1</formula>
    </cfRule>
  </conditionalFormatting>
  <dataValidations count="9">
    <dataValidation type="list" allowBlank="1" showInputMessage="1" showErrorMessage="1" prompt="Izbrati s seznama. Do seznama dostopate s klikom drsnika na desni strani." sqref="D19:M19">
      <formula1>Izvajalec</formula1>
    </dataValidation>
    <dataValidation type="list" allowBlank="1" showInputMessage="1" showErrorMessage="1" prompt="Izbrati s seznama. Do seznama dostopate s klikom drsnika na desni strani." sqref="D17:M17">
      <formula1>Vrsta_pomoci</formula1>
    </dataValidation>
    <dataValidation type="list" allowBlank="1" showInputMessage="1" showErrorMessage="1" prompt="Izbrati s seznama. Do seznama dostopate s klikom drsnika na desni strani." sqref="J16:M16">
      <formula1>Vsebinska_opredelitev</formula1>
    </dataValidation>
    <dataValidation type="list" allowBlank="1" showInputMessage="1" showErrorMessage="1" prompt="Izbrati s seznama. Do seznama dostopate s klikom drsnika na desni strani." sqref="D14:M14">
      <formula1>Partnerska_drzava</formula1>
    </dataValidation>
    <dataValidation allowBlank="1" showErrorMessage="1" prompt="Izbrati s seznama. Do seznama dostopate s klikom drsnika na desni strani." sqref="D28:M28"/>
    <dataValidation type="textLength" operator="lessThan" allowBlank="1" showInputMessage="1" showErrorMessage="1" error="Opis presega 150 znakov s presledki." prompt="Naslov naj ne presega 150 znakov s presledki in naj ne vsebuje kratic, okrajšav, kod ali številk projekta, ki širši publiki niso znane." sqref="D15:M15">
      <formula1>150</formula1>
    </dataValidation>
    <dataValidation allowBlank="1" sqref="D27:M27 D18:M18"/>
    <dataValidation type="list" allowBlank="1" showInputMessage="1" showErrorMessage="1" error="Izbrati s seznama. Do seznama dostopate s klikom drsnika na desni strani." prompt="Izbrati s seznama. Do seznama dostopate s klikom drsnika na desni strani." sqref="D20:M23">
      <formula1>Mark</formula1>
    </dataValidation>
    <dataValidation showInputMessage="1" sqref="B39:E42"/>
  </dataValidations>
  <pageMargins left="0.23622047244094491" right="0.23622047244094491" top="0.15748031496062992" bottom="0.15748031496062992" header="0.11811023622047245" footer="0.11811023622047245"/>
  <pageSetup paperSize="8" scale="60" fitToHeight="0" orientation="landscape" r:id="rId1"/>
  <headerFooter differentFirst="1" scaleWithDoc="0" alignWithMargins="0">
    <oddFooter>&amp;R&amp;P</oddFooter>
    <firstHeader xml:space="preserve">&amp;C
</first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Izbrati s seznama. Do seznama dostopate s klikom drsnika na desni strani.">
          <x14:formula1>
            <xm:f>'T:\ZRH\2. IZVAJANJE\0_Poenostavitve izvajanja 2024-2025\OBRAZCI prenova\2025 ustanove - usklajevanje\[Finančni načrt projekta_2025_ver0.6.xlsx]Data'!#REF!</xm:f>
          </x14:formula1>
          <xm:sqref>D16:I16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workbookViewId="0">
      <selection activeCell="B6" sqref="B6:I6"/>
    </sheetView>
  </sheetViews>
  <sheetFormatPr defaultRowHeight="12.75" x14ac:dyDescent="0.2"/>
  <cols>
    <col min="2" max="9" width="12.7109375" customWidth="1"/>
  </cols>
  <sheetData>
    <row r="1" spans="2:9" s="12" customFormat="1" x14ac:dyDescent="0.2"/>
    <row r="2" spans="2:9" s="12" customFormat="1" x14ac:dyDescent="0.2">
      <c r="B2" s="13"/>
      <c r="C2" s="14"/>
      <c r="D2" s="14"/>
      <c r="E2" s="14"/>
      <c r="F2" s="14"/>
      <c r="G2" s="14"/>
      <c r="H2" s="14"/>
      <c r="I2" s="15"/>
    </row>
    <row r="3" spans="2:9" s="12" customFormat="1" x14ac:dyDescent="0.2">
      <c r="B3" s="16"/>
      <c r="C3" s="292" t="s">
        <v>852</v>
      </c>
      <c r="D3" s="292"/>
      <c r="E3" s="292"/>
      <c r="F3" s="292"/>
      <c r="G3" s="292"/>
      <c r="H3" s="292"/>
      <c r="I3" s="17"/>
    </row>
    <row r="4" spans="2:9" s="12" customFormat="1" x14ac:dyDescent="0.2">
      <c r="B4" s="16"/>
      <c r="C4" s="100"/>
      <c r="D4" s="100"/>
      <c r="E4" s="100"/>
      <c r="F4" s="100"/>
      <c r="G4" s="100"/>
      <c r="H4" s="100"/>
      <c r="I4" s="17"/>
    </row>
    <row r="5" spans="2:9" s="12" customFormat="1" x14ac:dyDescent="0.2">
      <c r="B5" s="296" t="s">
        <v>1127</v>
      </c>
      <c r="C5" s="297"/>
      <c r="D5" s="297"/>
      <c r="E5" s="297"/>
      <c r="F5" s="297"/>
      <c r="G5" s="297"/>
      <c r="H5" s="297"/>
      <c r="I5" s="298"/>
    </row>
    <row r="6" spans="2:9" s="12" customFormat="1" ht="12.75" customHeight="1" x14ac:dyDescent="0.2">
      <c r="B6" s="293"/>
      <c r="C6" s="294"/>
      <c r="D6" s="294"/>
      <c r="E6" s="294"/>
      <c r="F6" s="294"/>
      <c r="G6" s="294"/>
      <c r="H6" s="294"/>
      <c r="I6" s="295"/>
    </row>
    <row r="7" spans="2:9" s="12" customFormat="1" x14ac:dyDescent="0.2">
      <c r="B7" s="296"/>
      <c r="C7" s="297"/>
      <c r="D7" s="297"/>
      <c r="E7" s="297"/>
      <c r="F7" s="297"/>
      <c r="G7" s="297"/>
      <c r="H7" s="297"/>
      <c r="I7" s="298"/>
    </row>
    <row r="8" spans="2:9" s="12" customFormat="1" x14ac:dyDescent="0.2">
      <c r="B8" s="18"/>
      <c r="C8" s="19"/>
      <c r="D8" s="19"/>
      <c r="E8" s="19"/>
      <c r="F8" s="19"/>
      <c r="G8" s="19"/>
      <c r="H8" s="19"/>
      <c r="I8" s="20"/>
    </row>
    <row r="9" spans="2:9" s="12" customFormat="1" x14ac:dyDescent="0.2"/>
    <row r="10" spans="2:9" s="12" customFormat="1" x14ac:dyDescent="0.2"/>
  </sheetData>
  <customSheetViews>
    <customSheetView guid="{751E64F5-A277-4A2A-A69D-FE5FE494F729}">
      <selection activeCell="B5" sqref="B5:I5"/>
      <pageMargins left="0.7" right="0.7" top="0.75" bottom="0.75" header="0.3" footer="0.3"/>
    </customSheetView>
    <customSheetView guid="{8A7339EC-9D85-4DF4-8B1C-06318E02C619}">
      <selection activeCell="B5" sqref="B5:I5"/>
      <pageMargins left="0.7" right="0.7" top="0.75" bottom="0.75" header="0.3" footer="0.3"/>
    </customSheetView>
  </customSheetViews>
  <mergeCells count="4">
    <mergeCell ref="C3:H3"/>
    <mergeCell ref="B6:I6"/>
    <mergeCell ref="B5:I5"/>
    <mergeCell ref="B7:I7"/>
  </mergeCells>
  <hyperlinks>
    <hyperlink ref="B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topLeftCell="A13" zoomScale="130" zoomScaleNormal="130" workbookViewId="0">
      <selection activeCell="A15" sqref="A15:B15"/>
    </sheetView>
  </sheetViews>
  <sheetFormatPr defaultColWidth="9.140625" defaultRowHeight="12.75" x14ac:dyDescent="0.2"/>
  <cols>
    <col min="1" max="1" width="3.5703125" style="22" customWidth="1"/>
    <col min="2" max="2" width="115.85546875" style="22" customWidth="1"/>
    <col min="3" max="16384" width="9.140625" style="22"/>
  </cols>
  <sheetData>
    <row r="1" spans="1:2" x14ac:dyDescent="0.2">
      <c r="A1" s="21" t="s">
        <v>860</v>
      </c>
    </row>
    <row r="3" spans="1:2" x14ac:dyDescent="0.2">
      <c r="A3" s="21" t="s">
        <v>861</v>
      </c>
      <c r="B3" s="21"/>
    </row>
    <row r="5" spans="1:2" ht="24" customHeight="1" x14ac:dyDescent="0.2">
      <c r="A5" s="299" t="s">
        <v>862</v>
      </c>
      <c r="B5" s="299"/>
    </row>
    <row r="7" spans="1:2" ht="39" customHeight="1" x14ac:dyDescent="0.2">
      <c r="A7" s="299" t="s">
        <v>863</v>
      </c>
      <c r="B7" s="299"/>
    </row>
    <row r="9" spans="1:2" x14ac:dyDescent="0.2">
      <c r="A9" s="299" t="s">
        <v>864</v>
      </c>
      <c r="B9" s="299"/>
    </row>
    <row r="10" spans="1:2" ht="39" customHeight="1" x14ac:dyDescent="0.2">
      <c r="A10" s="299" t="s">
        <v>865</v>
      </c>
      <c r="B10" s="299"/>
    </row>
    <row r="11" spans="1:2" x14ac:dyDescent="0.2">
      <c r="A11" s="299"/>
      <c r="B11" s="299"/>
    </row>
    <row r="12" spans="1:2" ht="25.5" customHeight="1" x14ac:dyDescent="0.2">
      <c r="A12" s="299" t="s">
        <v>866</v>
      </c>
      <c r="B12" s="299"/>
    </row>
    <row r="13" spans="1:2" x14ac:dyDescent="0.2">
      <c r="A13" s="299"/>
      <c r="B13" s="299"/>
    </row>
    <row r="14" spans="1:2" ht="26.25" customHeight="1" x14ac:dyDescent="0.2">
      <c r="A14" s="299" t="s">
        <v>867</v>
      </c>
      <c r="B14" s="299"/>
    </row>
    <row r="15" spans="1:2" ht="40.5" customHeight="1" x14ac:dyDescent="0.2">
      <c r="A15" s="300" t="s">
        <v>868</v>
      </c>
      <c r="B15" s="299"/>
    </row>
    <row r="16" spans="1:2" x14ac:dyDescent="0.2">
      <c r="A16" s="299"/>
      <c r="B16" s="299"/>
    </row>
    <row r="17" spans="1:2" x14ac:dyDescent="0.2">
      <c r="A17" s="301" t="s">
        <v>869</v>
      </c>
      <c r="B17" s="301"/>
    </row>
    <row r="18" spans="1:2" ht="26.25" customHeight="1" x14ac:dyDescent="0.2">
      <c r="A18" s="299" t="s">
        <v>870</v>
      </c>
      <c r="B18" s="299"/>
    </row>
    <row r="19" spans="1:2" x14ac:dyDescent="0.2">
      <c r="A19" s="299"/>
      <c r="B19" s="299"/>
    </row>
    <row r="20" spans="1:2" x14ac:dyDescent="0.2">
      <c r="A20" s="299" t="s">
        <v>871</v>
      </c>
      <c r="B20" s="299"/>
    </row>
    <row r="21" spans="1:2" ht="25.5" x14ac:dyDescent="0.2">
      <c r="A21" s="22" t="s">
        <v>872</v>
      </c>
      <c r="B21" s="23" t="s">
        <v>873</v>
      </c>
    </row>
    <row r="22" spans="1:2" ht="25.5" x14ac:dyDescent="0.2">
      <c r="A22" s="22" t="s">
        <v>872</v>
      </c>
      <c r="B22" s="23" t="s">
        <v>874</v>
      </c>
    </row>
    <row r="23" spans="1:2" ht="51" x14ac:dyDescent="0.2">
      <c r="A23" s="22" t="s">
        <v>872</v>
      </c>
      <c r="B23" s="23" t="s">
        <v>875</v>
      </c>
    </row>
    <row r="25" spans="1:2" ht="27.75" customHeight="1" x14ac:dyDescent="0.2">
      <c r="A25" s="299" t="s">
        <v>876</v>
      </c>
      <c r="B25" s="299"/>
    </row>
    <row r="26" spans="1:2" x14ac:dyDescent="0.2">
      <c r="A26" s="299"/>
      <c r="B26" s="299"/>
    </row>
    <row r="27" spans="1:2" ht="26.25" customHeight="1" x14ac:dyDescent="0.2">
      <c r="A27" s="299" t="s">
        <v>877</v>
      </c>
      <c r="B27" s="299"/>
    </row>
    <row r="29" spans="1:2" x14ac:dyDescent="0.2">
      <c r="A29" s="302" t="s">
        <v>878</v>
      </c>
      <c r="B29" s="302"/>
    </row>
    <row r="30" spans="1:2" x14ac:dyDescent="0.2">
      <c r="A30" s="300" t="s">
        <v>879</v>
      </c>
      <c r="B30" s="299"/>
    </row>
    <row r="32" spans="1:2" ht="50.25" customHeight="1" x14ac:dyDescent="0.2">
      <c r="A32" s="299" t="s">
        <v>880</v>
      </c>
      <c r="B32" s="299"/>
    </row>
    <row r="33" spans="1:2" x14ac:dyDescent="0.2">
      <c r="A33" s="299"/>
      <c r="B33" s="299"/>
    </row>
    <row r="34" spans="1:2" x14ac:dyDescent="0.2">
      <c r="A34" s="299" t="s">
        <v>871</v>
      </c>
      <c r="B34" s="299"/>
    </row>
    <row r="35" spans="1:2" x14ac:dyDescent="0.2">
      <c r="A35" s="22" t="s">
        <v>872</v>
      </c>
      <c r="B35" s="23" t="s">
        <v>881</v>
      </c>
    </row>
    <row r="36" spans="1:2" x14ac:dyDescent="0.2">
      <c r="A36" s="22" t="s">
        <v>872</v>
      </c>
      <c r="B36" s="23" t="s">
        <v>882</v>
      </c>
    </row>
    <row r="37" spans="1:2" x14ac:dyDescent="0.2">
      <c r="A37" s="22" t="s">
        <v>872</v>
      </c>
      <c r="B37" s="23" t="s">
        <v>883</v>
      </c>
    </row>
    <row r="38" spans="1:2" ht="25.5" x14ac:dyDescent="0.2">
      <c r="A38" s="22" t="s">
        <v>872</v>
      </c>
      <c r="B38" s="23" t="s">
        <v>884</v>
      </c>
    </row>
    <row r="39" spans="1:2" x14ac:dyDescent="0.2">
      <c r="A39" s="22" t="s">
        <v>872</v>
      </c>
      <c r="B39" s="23" t="s">
        <v>885</v>
      </c>
    </row>
    <row r="40" spans="1:2" x14ac:dyDescent="0.2">
      <c r="A40" s="22" t="s">
        <v>872</v>
      </c>
      <c r="B40" s="23" t="s">
        <v>886</v>
      </c>
    </row>
    <row r="41" spans="1:2" x14ac:dyDescent="0.2">
      <c r="A41" s="22" t="s">
        <v>872</v>
      </c>
      <c r="B41" s="23" t="s">
        <v>887</v>
      </c>
    </row>
    <row r="42" spans="1:2" x14ac:dyDescent="0.2">
      <c r="A42" s="22" t="s">
        <v>872</v>
      </c>
      <c r="B42" s="23" t="s">
        <v>888</v>
      </c>
    </row>
    <row r="43" spans="1:2" x14ac:dyDescent="0.2">
      <c r="A43" s="22" t="s">
        <v>872</v>
      </c>
      <c r="B43" s="23" t="s">
        <v>889</v>
      </c>
    </row>
    <row r="44" spans="1:2" x14ac:dyDescent="0.2">
      <c r="A44" s="22" t="s">
        <v>872</v>
      </c>
      <c r="B44" s="23" t="s">
        <v>890</v>
      </c>
    </row>
    <row r="46" spans="1:2" x14ac:dyDescent="0.2">
      <c r="A46" s="301" t="s">
        <v>891</v>
      </c>
      <c r="B46" s="301"/>
    </row>
    <row r="47" spans="1:2" x14ac:dyDescent="0.2">
      <c r="A47" s="299" t="s">
        <v>892</v>
      </c>
      <c r="B47" s="299"/>
    </row>
    <row r="49" spans="1:2" ht="25.5" customHeight="1" x14ac:dyDescent="0.2">
      <c r="A49" s="299" t="s">
        <v>893</v>
      </c>
      <c r="B49" s="299"/>
    </row>
    <row r="51" spans="1:2" x14ac:dyDescent="0.2">
      <c r="A51" s="22" t="s">
        <v>894</v>
      </c>
    </row>
    <row r="52" spans="1:2" ht="38.25" x14ac:dyDescent="0.2">
      <c r="A52" s="22" t="s">
        <v>872</v>
      </c>
      <c r="B52" s="23" t="s">
        <v>895</v>
      </c>
    </row>
    <row r="53" spans="1:2" x14ac:dyDescent="0.2">
      <c r="A53" s="22" t="s">
        <v>872</v>
      </c>
      <c r="B53" s="23" t="s">
        <v>896</v>
      </c>
    </row>
    <row r="54" spans="1:2" ht="25.5" x14ac:dyDescent="0.2">
      <c r="A54" s="22" t="s">
        <v>872</v>
      </c>
      <c r="B54" s="23" t="s">
        <v>897</v>
      </c>
    </row>
    <row r="55" spans="1:2" x14ac:dyDescent="0.2">
      <c r="A55" s="22" t="s">
        <v>872</v>
      </c>
      <c r="B55" s="23" t="s">
        <v>898</v>
      </c>
    </row>
    <row r="57" spans="1:2" x14ac:dyDescent="0.2">
      <c r="A57" s="301" t="s">
        <v>899</v>
      </c>
      <c r="B57" s="301"/>
    </row>
    <row r="58" spans="1:2" x14ac:dyDescent="0.2">
      <c r="A58" s="299" t="s">
        <v>900</v>
      </c>
      <c r="B58" s="299"/>
    </row>
    <row r="59" spans="1:2" x14ac:dyDescent="0.2">
      <c r="A59" s="299"/>
      <c r="B59" s="299"/>
    </row>
    <row r="60" spans="1:2" ht="24.75" customHeight="1" x14ac:dyDescent="0.2">
      <c r="A60" s="299" t="s">
        <v>901</v>
      </c>
      <c r="B60" s="299"/>
    </row>
    <row r="61" spans="1:2" x14ac:dyDescent="0.2">
      <c r="A61" s="299"/>
      <c r="B61" s="299"/>
    </row>
    <row r="62" spans="1:2" ht="75.75" customHeight="1" x14ac:dyDescent="0.2">
      <c r="A62" s="300" t="s">
        <v>902</v>
      </c>
      <c r="B62" s="299"/>
    </row>
    <row r="63" spans="1:2" x14ac:dyDescent="0.2">
      <c r="A63" s="299"/>
      <c r="B63" s="299"/>
    </row>
    <row r="64" spans="1:2" ht="94.5" customHeight="1" x14ac:dyDescent="0.2">
      <c r="A64" s="300" t="s">
        <v>903</v>
      </c>
      <c r="B64" s="299"/>
    </row>
    <row r="65" spans="1:2" x14ac:dyDescent="0.2">
      <c r="A65" s="299"/>
      <c r="B65" s="299"/>
    </row>
    <row r="66" spans="1:2" ht="105" customHeight="1" x14ac:dyDescent="0.2">
      <c r="A66" s="300" t="s">
        <v>904</v>
      </c>
      <c r="B66" s="299"/>
    </row>
    <row r="67" spans="1:2" x14ac:dyDescent="0.2">
      <c r="A67" s="299"/>
      <c r="B67" s="299"/>
    </row>
    <row r="68" spans="1:2" ht="12.75" customHeight="1" x14ac:dyDescent="0.2">
      <c r="A68" s="299" t="s">
        <v>905</v>
      </c>
      <c r="B68" s="299"/>
    </row>
    <row r="69" spans="1:2" ht="25.5" x14ac:dyDescent="0.2">
      <c r="A69" s="22" t="s">
        <v>872</v>
      </c>
      <c r="B69" s="23" t="s">
        <v>906</v>
      </c>
    </row>
    <row r="70" spans="1:2" ht="25.5" x14ac:dyDescent="0.2">
      <c r="A70" s="22" t="s">
        <v>872</v>
      </c>
      <c r="B70" s="23" t="s">
        <v>907</v>
      </c>
    </row>
    <row r="72" spans="1:2" ht="12.75" customHeight="1" x14ac:dyDescent="0.2">
      <c r="A72" s="22" t="s">
        <v>908</v>
      </c>
    </row>
    <row r="73" spans="1:2" ht="27.75" customHeight="1" x14ac:dyDescent="0.2">
      <c r="A73" s="22" t="s">
        <v>872</v>
      </c>
      <c r="B73" s="23" t="s">
        <v>909</v>
      </c>
    </row>
    <row r="74" spans="1:2" ht="38.25" x14ac:dyDescent="0.2">
      <c r="A74" s="22" t="s">
        <v>872</v>
      </c>
      <c r="B74" s="23" t="s">
        <v>910</v>
      </c>
    </row>
    <row r="75" spans="1:2" ht="25.5" x14ac:dyDescent="0.2">
      <c r="A75" s="22" t="s">
        <v>872</v>
      </c>
      <c r="B75" s="23" t="s">
        <v>911</v>
      </c>
    </row>
    <row r="77" spans="1:2" x14ac:dyDescent="0.2">
      <c r="A77" s="303" t="s">
        <v>912</v>
      </c>
      <c r="B77" s="303"/>
    </row>
    <row r="78" spans="1:2" ht="15" customHeight="1" x14ac:dyDescent="0.2">
      <c r="A78" s="22" t="s">
        <v>872</v>
      </c>
      <c r="B78" s="23" t="s">
        <v>913</v>
      </c>
    </row>
    <row r="79" spans="1:2" x14ac:dyDescent="0.2">
      <c r="A79" s="22" t="s">
        <v>872</v>
      </c>
      <c r="B79" s="23" t="s">
        <v>914</v>
      </c>
    </row>
    <row r="80" spans="1:2" x14ac:dyDescent="0.2">
      <c r="A80" s="22" t="s">
        <v>872</v>
      </c>
      <c r="B80" s="23" t="s">
        <v>915</v>
      </c>
    </row>
  </sheetData>
  <customSheetViews>
    <customSheetView guid="{751E64F5-A277-4A2A-A69D-FE5FE494F729}" scale="175" topLeftCell="A22">
      <selection activeCell="A30" sqref="A30:B30"/>
      <pageMargins left="0.7" right="0.7" top="0.75" bottom="0.75" header="0.3" footer="0.3"/>
      <pageSetup orientation="portrait" r:id="rId1"/>
    </customSheetView>
    <customSheetView guid="{8A7339EC-9D85-4DF4-8B1C-06318E02C619}" scale="175" topLeftCell="A22">
      <selection activeCell="A30" sqref="A30:B30"/>
      <pageMargins left="0.7" right="0.7" top="0.75" bottom="0.75" header="0.3" footer="0.3"/>
      <pageSetup orientation="portrait" r:id="rId2"/>
    </customSheetView>
  </customSheetViews>
  <mergeCells count="38">
    <mergeCell ref="A68:B68"/>
    <mergeCell ref="A77:B77"/>
    <mergeCell ref="A62:B62"/>
    <mergeCell ref="A63:B63"/>
    <mergeCell ref="A64:B64"/>
    <mergeCell ref="A65:B65"/>
    <mergeCell ref="A66:B66"/>
    <mergeCell ref="A67:B67"/>
    <mergeCell ref="A57:B57"/>
    <mergeCell ref="A58:B58"/>
    <mergeCell ref="A59:B59"/>
    <mergeCell ref="A60:B60"/>
    <mergeCell ref="A61:B61"/>
    <mergeCell ref="A33:B33"/>
    <mergeCell ref="A34:B34"/>
    <mergeCell ref="A46:B46"/>
    <mergeCell ref="A47:B47"/>
    <mergeCell ref="A49:B49"/>
    <mergeCell ref="A26:B26"/>
    <mergeCell ref="A27:B27"/>
    <mergeCell ref="A29:B29"/>
    <mergeCell ref="A30:B30"/>
    <mergeCell ref="A32:B32"/>
    <mergeCell ref="A17:B17"/>
    <mergeCell ref="A18:B18"/>
    <mergeCell ref="A19:B19"/>
    <mergeCell ref="A20:B20"/>
    <mergeCell ref="A25:B25"/>
    <mergeCell ref="A12:B12"/>
    <mergeCell ref="A13:B13"/>
    <mergeCell ref="A14:B14"/>
    <mergeCell ref="A15:B15"/>
    <mergeCell ref="A16:B16"/>
    <mergeCell ref="A5:B5"/>
    <mergeCell ref="A7:B7"/>
    <mergeCell ref="A9:B9"/>
    <mergeCell ref="A10:B10"/>
    <mergeCell ref="A11:B11"/>
  </mergeCell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
  <sheetViews>
    <sheetView topLeftCell="D394" workbookViewId="0">
      <selection activeCell="J8" sqref="J8"/>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8"/>
      <c r="B1" s="8" t="s">
        <v>4</v>
      </c>
      <c r="C1" s="8" t="s">
        <v>5</v>
      </c>
      <c r="D1" s="1" t="s">
        <v>45</v>
      </c>
      <c r="E1" s="1" t="s">
        <v>6</v>
      </c>
      <c r="F1" s="1"/>
      <c r="G1" s="1" t="s">
        <v>9</v>
      </c>
      <c r="H1" s="1" t="s">
        <v>108</v>
      </c>
      <c r="I1" s="1" t="s">
        <v>109</v>
      </c>
      <c r="J1" s="1" t="s">
        <v>110</v>
      </c>
      <c r="K1" s="1" t="s">
        <v>53</v>
      </c>
      <c r="M1" s="1"/>
      <c r="O1" s="1"/>
      <c r="Q1" s="1"/>
    </row>
    <row r="2" spans="1:17" ht="15" x14ac:dyDescent="0.2">
      <c r="A2" s="9"/>
      <c r="B2" s="10" t="s">
        <v>1</v>
      </c>
      <c r="C2" s="10" t="s">
        <v>46</v>
      </c>
      <c r="D2" t="s">
        <v>42</v>
      </c>
      <c r="E2" t="s">
        <v>10</v>
      </c>
      <c r="G2" s="131" t="s">
        <v>940</v>
      </c>
      <c r="H2" s="11" t="s">
        <v>117</v>
      </c>
      <c r="I2" s="4" t="s">
        <v>277</v>
      </c>
      <c r="J2" s="5" t="s">
        <v>482</v>
      </c>
      <c r="K2" s="2" t="s">
        <v>54</v>
      </c>
      <c r="M2" s="2"/>
      <c r="Q2" s="2"/>
    </row>
    <row r="3" spans="1:17" ht="15" x14ac:dyDescent="0.2">
      <c r="A3" s="9"/>
      <c r="B3" s="10" t="s">
        <v>2</v>
      </c>
      <c r="C3" s="10" t="s">
        <v>47</v>
      </c>
      <c r="D3" t="s">
        <v>43</v>
      </c>
      <c r="E3" s="2" t="s">
        <v>7</v>
      </c>
      <c r="G3" s="131" t="s">
        <v>500</v>
      </c>
      <c r="H3" s="11" t="s">
        <v>118</v>
      </c>
      <c r="I3" s="4" t="s">
        <v>278</v>
      </c>
      <c r="J3" s="5" t="s">
        <v>483</v>
      </c>
      <c r="K3" s="2" t="s">
        <v>55</v>
      </c>
      <c r="M3" s="2"/>
      <c r="Q3" s="2"/>
    </row>
    <row r="4" spans="1:17" ht="15" x14ac:dyDescent="0.2">
      <c r="A4" s="9"/>
      <c r="B4" s="10" t="s">
        <v>3</v>
      </c>
      <c r="C4" s="10" t="s">
        <v>103</v>
      </c>
      <c r="D4" t="s">
        <v>44</v>
      </c>
      <c r="E4" s="2"/>
      <c r="G4" s="131" t="s">
        <v>501</v>
      </c>
      <c r="H4" s="11" t="s">
        <v>119</v>
      </c>
      <c r="I4" s="4" t="s">
        <v>279</v>
      </c>
      <c r="J4" s="5" t="s">
        <v>484</v>
      </c>
      <c r="K4" s="2" t="s">
        <v>56</v>
      </c>
      <c r="M4" s="2"/>
      <c r="Q4" s="2"/>
    </row>
    <row r="5" spans="1:17" ht="15" x14ac:dyDescent="0.2">
      <c r="A5" s="9"/>
      <c r="B5" s="10" t="s">
        <v>35</v>
      </c>
      <c r="C5" s="10" t="s">
        <v>48</v>
      </c>
      <c r="G5" s="131" t="s">
        <v>502</v>
      </c>
      <c r="H5" s="11" t="s">
        <v>120</v>
      </c>
      <c r="I5" s="4" t="s">
        <v>280</v>
      </c>
      <c r="J5" s="5" t="s">
        <v>485</v>
      </c>
      <c r="M5" s="2"/>
      <c r="Q5" s="2"/>
    </row>
    <row r="6" spans="1:17" ht="15" x14ac:dyDescent="0.2">
      <c r="A6" s="10"/>
      <c r="B6" s="10" t="s">
        <v>36</v>
      </c>
      <c r="C6" s="10" t="s">
        <v>93</v>
      </c>
      <c r="G6" s="131" t="s">
        <v>503</v>
      </c>
      <c r="H6" s="11" t="s">
        <v>121</v>
      </c>
      <c r="I6" s="4" t="s">
        <v>281</v>
      </c>
      <c r="J6" s="5" t="s">
        <v>486</v>
      </c>
    </row>
    <row r="7" spans="1:17" ht="15" x14ac:dyDescent="0.2">
      <c r="A7" s="10"/>
      <c r="B7" s="10" t="s">
        <v>37</v>
      </c>
      <c r="C7" s="10" t="s">
        <v>94</v>
      </c>
      <c r="G7" s="131" t="s">
        <v>504</v>
      </c>
      <c r="H7" s="11" t="s">
        <v>122</v>
      </c>
      <c r="I7" s="4" t="s">
        <v>1020</v>
      </c>
      <c r="J7" s="5" t="s">
        <v>487</v>
      </c>
    </row>
    <row r="8" spans="1:17" ht="15" x14ac:dyDescent="0.2">
      <c r="A8" s="10"/>
      <c r="B8" s="10" t="s">
        <v>38</v>
      </c>
      <c r="C8" s="10" t="s">
        <v>95</v>
      </c>
      <c r="G8" s="131" t="s">
        <v>505</v>
      </c>
      <c r="H8" s="11" t="s">
        <v>123</v>
      </c>
      <c r="I8" s="4" t="s">
        <v>1021</v>
      </c>
      <c r="J8" s="5" t="s">
        <v>488</v>
      </c>
    </row>
    <row r="9" spans="1:17" ht="15" x14ac:dyDescent="0.2">
      <c r="A9" s="10"/>
      <c r="B9" s="10" t="s">
        <v>39</v>
      </c>
      <c r="C9" s="10" t="s">
        <v>96</v>
      </c>
      <c r="G9" s="131" t="s">
        <v>506</v>
      </c>
      <c r="H9" s="11" t="s">
        <v>124</v>
      </c>
      <c r="I9" s="4" t="s">
        <v>1022</v>
      </c>
      <c r="J9" s="5" t="s">
        <v>489</v>
      </c>
    </row>
    <row r="10" spans="1:17" ht="15" x14ac:dyDescent="0.2">
      <c r="A10" s="10"/>
      <c r="B10" s="10" t="s">
        <v>40</v>
      </c>
      <c r="C10" s="10" t="s">
        <v>97</v>
      </c>
      <c r="G10" s="131" t="s">
        <v>507</v>
      </c>
      <c r="H10" s="11" t="s">
        <v>125</v>
      </c>
      <c r="I10" s="4" t="s">
        <v>282</v>
      </c>
      <c r="J10" s="5" t="s">
        <v>490</v>
      </c>
    </row>
    <row r="11" spans="1:17" ht="15" x14ac:dyDescent="0.2">
      <c r="A11" s="10"/>
      <c r="B11" s="10" t="s">
        <v>41</v>
      </c>
      <c r="C11" s="10" t="s">
        <v>98</v>
      </c>
      <c r="G11" s="131" t="s">
        <v>508</v>
      </c>
      <c r="H11" s="11" t="s">
        <v>126</v>
      </c>
      <c r="I11" s="4" t="s">
        <v>283</v>
      </c>
      <c r="J11" s="5" t="s">
        <v>491</v>
      </c>
    </row>
    <row r="12" spans="1:17" ht="15" x14ac:dyDescent="0.2">
      <c r="A12" s="10"/>
      <c r="B12" s="10"/>
      <c r="C12" s="10" t="s">
        <v>99</v>
      </c>
      <c r="G12" s="131" t="s">
        <v>509</v>
      </c>
      <c r="H12" s="11" t="s">
        <v>127</v>
      </c>
      <c r="I12" s="4" t="s">
        <v>1023</v>
      </c>
      <c r="J12" s="5" t="s">
        <v>492</v>
      </c>
    </row>
    <row r="13" spans="1:17" ht="15" x14ac:dyDescent="0.2">
      <c r="A13" s="10"/>
      <c r="B13" s="10"/>
      <c r="C13" s="10" t="s">
        <v>100</v>
      </c>
      <c r="G13" s="131" t="s">
        <v>510</v>
      </c>
      <c r="H13" s="11" t="s">
        <v>128</v>
      </c>
      <c r="I13" s="4" t="s">
        <v>1024</v>
      </c>
      <c r="J13" s="5" t="s">
        <v>493</v>
      </c>
    </row>
    <row r="14" spans="1:17" ht="15" x14ac:dyDescent="0.2">
      <c r="A14" s="10"/>
      <c r="B14" s="10"/>
      <c r="C14" s="10" t="s">
        <v>101</v>
      </c>
      <c r="G14" s="131" t="s">
        <v>941</v>
      </c>
      <c r="H14" s="11" t="s">
        <v>129</v>
      </c>
      <c r="I14" s="4" t="s">
        <v>284</v>
      </c>
      <c r="J14" s="5" t="s">
        <v>494</v>
      </c>
    </row>
    <row r="15" spans="1:17" ht="15" x14ac:dyDescent="0.2">
      <c r="A15" s="10"/>
      <c r="B15" s="10"/>
      <c r="C15" s="10" t="s">
        <v>102</v>
      </c>
      <c r="G15" s="131" t="s">
        <v>942</v>
      </c>
      <c r="H15" s="11" t="s">
        <v>130</v>
      </c>
      <c r="I15" s="4" t="s">
        <v>285</v>
      </c>
      <c r="J15" s="5" t="s">
        <v>495</v>
      </c>
    </row>
    <row r="16" spans="1:17" ht="15" x14ac:dyDescent="0.2">
      <c r="A16" s="10">
        <v>2011</v>
      </c>
      <c r="B16" s="10"/>
      <c r="C16" s="10" t="s">
        <v>104</v>
      </c>
      <c r="G16" s="131" t="s">
        <v>511</v>
      </c>
      <c r="H16" s="11" t="s">
        <v>131</v>
      </c>
      <c r="I16" s="4" t="s">
        <v>286</v>
      </c>
      <c r="J16" s="5" t="s">
        <v>496</v>
      </c>
    </row>
    <row r="17" spans="1:10" ht="15" x14ac:dyDescent="0.2">
      <c r="A17" s="10">
        <v>2012</v>
      </c>
      <c r="B17" s="10"/>
      <c r="C17" s="10" t="s">
        <v>105</v>
      </c>
      <c r="G17" s="131" t="s">
        <v>512</v>
      </c>
      <c r="H17" s="11" t="s">
        <v>132</v>
      </c>
      <c r="I17" s="4" t="s">
        <v>287</v>
      </c>
      <c r="J17" t="s">
        <v>497</v>
      </c>
    </row>
    <row r="18" spans="1:10" ht="15" x14ac:dyDescent="0.2">
      <c r="A18" s="10">
        <v>2013</v>
      </c>
      <c r="B18" s="10"/>
      <c r="C18" s="10" t="s">
        <v>106</v>
      </c>
      <c r="G18" s="131" t="s">
        <v>513</v>
      </c>
      <c r="H18" s="11" t="s">
        <v>133</v>
      </c>
      <c r="I18" s="4" t="s">
        <v>1025</v>
      </c>
      <c r="J18" t="s">
        <v>498</v>
      </c>
    </row>
    <row r="19" spans="1:10" ht="15" x14ac:dyDescent="0.2">
      <c r="A19" s="10">
        <v>2014</v>
      </c>
      <c r="B19" s="10"/>
      <c r="C19" s="10" t="s">
        <v>107</v>
      </c>
      <c r="G19" s="131" t="s">
        <v>514</v>
      </c>
      <c r="H19" s="11" t="s">
        <v>134</v>
      </c>
      <c r="I19" s="4" t="s">
        <v>288</v>
      </c>
      <c r="J19" t="s">
        <v>499</v>
      </c>
    </row>
    <row r="20" spans="1:10" ht="15" x14ac:dyDescent="0.2">
      <c r="A20" s="10">
        <v>2015</v>
      </c>
      <c r="B20" s="10"/>
      <c r="C20" s="10" t="s">
        <v>11</v>
      </c>
      <c r="G20" s="131" t="s">
        <v>515</v>
      </c>
      <c r="H20" s="11" t="s">
        <v>135</v>
      </c>
      <c r="I20" s="4" t="s">
        <v>289</v>
      </c>
      <c r="J20" s="131" t="s">
        <v>1117</v>
      </c>
    </row>
    <row r="21" spans="1:10" ht="15" x14ac:dyDescent="0.2">
      <c r="A21" s="10">
        <v>2016</v>
      </c>
      <c r="B21" s="10"/>
      <c r="C21" s="10" t="s">
        <v>12</v>
      </c>
      <c r="D21" s="7"/>
      <c r="G21" s="131" t="s">
        <v>516</v>
      </c>
      <c r="H21" s="11" t="s">
        <v>136</v>
      </c>
      <c r="I21" s="4" t="s">
        <v>290</v>
      </c>
      <c r="J21" s="131" t="s">
        <v>1118</v>
      </c>
    </row>
    <row r="22" spans="1:10" ht="15" x14ac:dyDescent="0.2">
      <c r="A22" s="10">
        <v>2017</v>
      </c>
      <c r="B22" s="10"/>
      <c r="C22" s="10" t="s">
        <v>14</v>
      </c>
      <c r="D22" s="7"/>
      <c r="G22" s="131" t="s">
        <v>517</v>
      </c>
      <c r="H22" s="11" t="s">
        <v>137</v>
      </c>
      <c r="I22" s="4" t="s">
        <v>291</v>
      </c>
      <c r="J22" s="131" t="s">
        <v>1119</v>
      </c>
    </row>
    <row r="23" spans="1:10" ht="15" x14ac:dyDescent="0.2">
      <c r="A23" s="10">
        <v>2018</v>
      </c>
      <c r="B23" s="10"/>
      <c r="C23" s="10" t="s">
        <v>15</v>
      </c>
      <c r="G23" s="131" t="s">
        <v>518</v>
      </c>
      <c r="H23" s="11" t="s">
        <v>138</v>
      </c>
      <c r="I23" s="4" t="s">
        <v>292</v>
      </c>
      <c r="J23" s="131" t="s">
        <v>1120</v>
      </c>
    </row>
    <row r="24" spans="1:10" ht="15" x14ac:dyDescent="0.2">
      <c r="A24" s="10">
        <v>2019</v>
      </c>
      <c r="B24" s="10"/>
      <c r="C24" s="10" t="s">
        <v>16</v>
      </c>
      <c r="G24" s="131" t="s">
        <v>519</v>
      </c>
      <c r="H24" s="11" t="s">
        <v>139</v>
      </c>
      <c r="I24" s="4" t="s">
        <v>293</v>
      </c>
      <c r="J24" s="131" t="s">
        <v>1121</v>
      </c>
    </row>
    <row r="25" spans="1:10" ht="15" x14ac:dyDescent="0.2">
      <c r="A25" s="10">
        <v>2020</v>
      </c>
      <c r="B25" s="10"/>
      <c r="C25" s="9" t="s">
        <v>17</v>
      </c>
      <c r="G25" s="131" t="s">
        <v>520</v>
      </c>
      <c r="H25" s="11" t="s">
        <v>140</v>
      </c>
      <c r="I25" s="4" t="s">
        <v>294</v>
      </c>
      <c r="J25" s="131" t="s">
        <v>1122</v>
      </c>
    </row>
    <row r="26" spans="1:10" ht="15" x14ac:dyDescent="0.2">
      <c r="A26" s="10"/>
      <c r="B26" s="10"/>
      <c r="C26" s="9" t="s">
        <v>18</v>
      </c>
      <c r="G26" s="131" t="s">
        <v>521</v>
      </c>
      <c r="H26" s="11" t="s">
        <v>141</v>
      </c>
      <c r="I26" s="4" t="s">
        <v>295</v>
      </c>
      <c r="J26" s="131" t="s">
        <v>1123</v>
      </c>
    </row>
    <row r="27" spans="1:10" ht="15" x14ac:dyDescent="0.2">
      <c r="A27" s="10"/>
      <c r="B27" s="10"/>
      <c r="C27" s="9" t="s">
        <v>19</v>
      </c>
      <c r="G27" s="131" t="s">
        <v>522</v>
      </c>
      <c r="H27" s="11" t="s">
        <v>142</v>
      </c>
      <c r="I27" s="4" t="s">
        <v>296</v>
      </c>
      <c r="J27" s="131" t="s">
        <v>1124</v>
      </c>
    </row>
    <row r="28" spans="1:10" ht="15" x14ac:dyDescent="0.2">
      <c r="A28" s="10"/>
      <c r="B28" s="10"/>
      <c r="C28" s="9" t="s">
        <v>20</v>
      </c>
      <c r="D28" s="7"/>
      <c r="G28" s="131" t="s">
        <v>523</v>
      </c>
      <c r="H28" s="11" t="s">
        <v>143</v>
      </c>
      <c r="I28" s="4" t="s">
        <v>297</v>
      </c>
      <c r="J28" s="131" t="s">
        <v>1125</v>
      </c>
    </row>
    <row r="29" spans="1:10" ht="15" x14ac:dyDescent="0.2">
      <c r="A29" s="8" t="s">
        <v>73</v>
      </c>
      <c r="B29" s="10"/>
      <c r="C29" s="9" t="s">
        <v>21</v>
      </c>
      <c r="G29" s="131" t="s">
        <v>524</v>
      </c>
      <c r="H29" s="11" t="s">
        <v>144</v>
      </c>
      <c r="I29" s="4" t="s">
        <v>1026</v>
      </c>
    </row>
    <row r="30" spans="1:10" ht="15" x14ac:dyDescent="0.2">
      <c r="A30" s="9" t="s">
        <v>72</v>
      </c>
      <c r="B30" s="10"/>
      <c r="C30" s="9" t="s">
        <v>22</v>
      </c>
      <c r="D30" s="7"/>
      <c r="G30" s="131" t="s">
        <v>525</v>
      </c>
      <c r="H30" s="11" t="s">
        <v>145</v>
      </c>
      <c r="I30" s="4" t="s">
        <v>298</v>
      </c>
    </row>
    <row r="31" spans="1:10" ht="15" x14ac:dyDescent="0.2">
      <c r="A31" s="9" t="s">
        <v>74</v>
      </c>
      <c r="B31" s="10"/>
      <c r="C31" s="9" t="s">
        <v>23</v>
      </c>
      <c r="D31" s="6"/>
      <c r="G31" s="131" t="s">
        <v>526</v>
      </c>
      <c r="H31" s="11" t="s">
        <v>146</v>
      </c>
      <c r="I31" s="4" t="s">
        <v>299</v>
      </c>
    </row>
    <row r="32" spans="1:10" ht="15" x14ac:dyDescent="0.2">
      <c r="A32" s="9" t="s">
        <v>75</v>
      </c>
      <c r="B32" s="10"/>
      <c r="C32" s="10" t="s">
        <v>13</v>
      </c>
      <c r="D32" s="2"/>
      <c r="G32" s="131" t="s">
        <v>527</v>
      </c>
      <c r="H32" s="11" t="s">
        <v>147</v>
      </c>
      <c r="I32" s="4" t="s">
        <v>300</v>
      </c>
    </row>
    <row r="33" spans="1:9" ht="15" x14ac:dyDescent="0.2">
      <c r="A33" s="9" t="s">
        <v>76</v>
      </c>
      <c r="B33" s="10"/>
      <c r="C33" s="9" t="s">
        <v>24</v>
      </c>
      <c r="G33" s="131" t="s">
        <v>528</v>
      </c>
      <c r="H33" s="11" t="s">
        <v>148</v>
      </c>
      <c r="I33" s="4" t="s">
        <v>301</v>
      </c>
    </row>
    <row r="34" spans="1:9" ht="15" x14ac:dyDescent="0.2">
      <c r="A34" s="9" t="s">
        <v>77</v>
      </c>
      <c r="B34" s="10"/>
      <c r="C34" s="9" t="s">
        <v>25</v>
      </c>
      <c r="D34" s="2"/>
      <c r="G34" s="131" t="s">
        <v>529</v>
      </c>
      <c r="H34" s="11" t="s">
        <v>149</v>
      </c>
      <c r="I34" s="4" t="s">
        <v>1027</v>
      </c>
    </row>
    <row r="35" spans="1:9" ht="15" x14ac:dyDescent="0.2">
      <c r="A35" s="9" t="s">
        <v>78</v>
      </c>
      <c r="B35" s="10"/>
      <c r="C35" s="9" t="s">
        <v>26</v>
      </c>
      <c r="D35" s="2"/>
      <c r="G35" s="131" t="s">
        <v>530</v>
      </c>
      <c r="H35" s="11" t="s">
        <v>150</v>
      </c>
      <c r="I35" s="4" t="s">
        <v>302</v>
      </c>
    </row>
    <row r="36" spans="1:9" ht="15" x14ac:dyDescent="0.2">
      <c r="A36" s="9" t="s">
        <v>79</v>
      </c>
      <c r="B36" s="10"/>
      <c r="C36" s="10" t="s">
        <v>27</v>
      </c>
      <c r="D36" s="2"/>
      <c r="G36" s="131" t="s">
        <v>531</v>
      </c>
      <c r="H36" s="11" t="s">
        <v>151</v>
      </c>
      <c r="I36" s="4" t="s">
        <v>303</v>
      </c>
    </row>
    <row r="37" spans="1:9" ht="15" x14ac:dyDescent="0.2">
      <c r="A37" s="9" t="s">
        <v>80</v>
      </c>
      <c r="B37" s="10"/>
      <c r="C37" s="9" t="s">
        <v>28</v>
      </c>
      <c r="G37" s="131" t="s">
        <v>532</v>
      </c>
      <c r="H37" s="11" t="s">
        <v>152</v>
      </c>
      <c r="I37" s="4" t="s">
        <v>304</v>
      </c>
    </row>
    <row r="38" spans="1:9" ht="15" x14ac:dyDescent="0.2">
      <c r="A38" s="9" t="s">
        <v>81</v>
      </c>
      <c r="B38" s="10"/>
      <c r="C38" s="9" t="s">
        <v>29</v>
      </c>
      <c r="D38" s="2"/>
      <c r="G38" s="131" t="s">
        <v>533</v>
      </c>
      <c r="H38" s="11" t="s">
        <v>153</v>
      </c>
      <c r="I38" s="4" t="s">
        <v>1028</v>
      </c>
    </row>
    <row r="39" spans="1:9" ht="15" x14ac:dyDescent="0.2">
      <c r="A39" s="9" t="s">
        <v>0</v>
      </c>
      <c r="B39" s="10"/>
      <c r="C39" s="9" t="s">
        <v>30</v>
      </c>
      <c r="D39" s="2"/>
      <c r="G39" s="131" t="s">
        <v>534</v>
      </c>
      <c r="H39" s="11" t="s">
        <v>154</v>
      </c>
      <c r="I39" s="4" t="s">
        <v>305</v>
      </c>
    </row>
    <row r="40" spans="1:9" ht="15" x14ac:dyDescent="0.2">
      <c r="A40" s="10"/>
      <c r="B40" s="10"/>
      <c r="C40" s="10" t="s">
        <v>31</v>
      </c>
      <c r="D40" s="2"/>
      <c r="G40" s="131" t="s">
        <v>535</v>
      </c>
      <c r="H40" s="11" t="s">
        <v>155</v>
      </c>
      <c r="I40" s="4" t="s">
        <v>306</v>
      </c>
    </row>
    <row r="41" spans="1:9" ht="15" x14ac:dyDescent="0.2">
      <c r="A41" s="10"/>
      <c r="B41" s="10"/>
      <c r="C41" s="10" t="s">
        <v>32</v>
      </c>
      <c r="G41" s="131" t="s">
        <v>536</v>
      </c>
      <c r="H41" s="11" t="s">
        <v>156</v>
      </c>
      <c r="I41" s="4" t="s">
        <v>307</v>
      </c>
    </row>
    <row r="42" spans="1:9" ht="15" x14ac:dyDescent="0.2">
      <c r="A42" s="10"/>
      <c r="B42" s="10"/>
      <c r="C42" s="9" t="s">
        <v>33</v>
      </c>
      <c r="G42" s="131" t="s">
        <v>537</v>
      </c>
      <c r="H42" s="11" t="s">
        <v>157</v>
      </c>
      <c r="I42" s="4" t="s">
        <v>308</v>
      </c>
    </row>
    <row r="43" spans="1:9" ht="15" x14ac:dyDescent="0.2">
      <c r="A43" s="10"/>
      <c r="B43" s="10"/>
      <c r="C43" s="9" t="s">
        <v>34</v>
      </c>
      <c r="D43" s="2"/>
      <c r="G43" s="131" t="s">
        <v>538</v>
      </c>
      <c r="H43" s="11" t="s">
        <v>158</v>
      </c>
      <c r="I43" s="4" t="s">
        <v>309</v>
      </c>
    </row>
    <row r="44" spans="1:9" ht="15" x14ac:dyDescent="0.2">
      <c r="A44" s="10"/>
      <c r="B44" s="10"/>
      <c r="C44" s="10"/>
      <c r="D44" s="2"/>
      <c r="G44" s="131" t="s">
        <v>943</v>
      </c>
      <c r="H44" s="11" t="s">
        <v>159</v>
      </c>
      <c r="I44" s="4" t="s">
        <v>310</v>
      </c>
    </row>
    <row r="45" spans="1:9" ht="15" x14ac:dyDescent="0.2">
      <c r="G45" s="131" t="s">
        <v>539</v>
      </c>
      <c r="H45" s="11" t="s">
        <v>160</v>
      </c>
      <c r="I45" s="4" t="s">
        <v>311</v>
      </c>
    </row>
    <row r="46" spans="1:9" ht="15" x14ac:dyDescent="0.2">
      <c r="G46" s="131" t="s">
        <v>540</v>
      </c>
      <c r="H46" s="11" t="s">
        <v>161</v>
      </c>
      <c r="I46" s="4" t="s">
        <v>312</v>
      </c>
    </row>
    <row r="47" spans="1:9" ht="15" x14ac:dyDescent="0.2">
      <c r="G47" s="131" t="s">
        <v>541</v>
      </c>
      <c r="H47" s="11" t="s">
        <v>162</v>
      </c>
      <c r="I47" s="4" t="s">
        <v>313</v>
      </c>
    </row>
    <row r="48" spans="1:9" ht="15" x14ac:dyDescent="0.2">
      <c r="G48" s="131" t="s">
        <v>542</v>
      </c>
      <c r="H48" s="11" t="s">
        <v>163</v>
      </c>
      <c r="I48" s="4" t="s">
        <v>314</v>
      </c>
    </row>
    <row r="49" spans="7:9" ht="15" x14ac:dyDescent="0.2">
      <c r="G49" s="131" t="s">
        <v>543</v>
      </c>
      <c r="H49" s="11" t="s">
        <v>164</v>
      </c>
      <c r="I49" s="4" t="s">
        <v>315</v>
      </c>
    </row>
    <row r="50" spans="7:9" ht="15" x14ac:dyDescent="0.2">
      <c r="G50" s="131" t="s">
        <v>544</v>
      </c>
      <c r="H50" s="11" t="s">
        <v>165</v>
      </c>
      <c r="I50" s="4" t="s">
        <v>316</v>
      </c>
    </row>
    <row r="51" spans="7:9" ht="15" x14ac:dyDescent="0.2">
      <c r="G51" s="131" t="s">
        <v>545</v>
      </c>
      <c r="H51" s="11" t="s">
        <v>166</v>
      </c>
      <c r="I51" s="4" t="s">
        <v>317</v>
      </c>
    </row>
    <row r="52" spans="7:9" ht="15" x14ac:dyDescent="0.2">
      <c r="G52" s="131" t="s">
        <v>944</v>
      </c>
      <c r="H52" s="11" t="s">
        <v>167</v>
      </c>
      <c r="I52" s="4" t="s">
        <v>318</v>
      </c>
    </row>
    <row r="53" spans="7:9" ht="15" x14ac:dyDescent="0.2">
      <c r="G53" s="131" t="s">
        <v>945</v>
      </c>
      <c r="H53" s="11" t="s">
        <v>168</v>
      </c>
      <c r="I53" s="4" t="s">
        <v>319</v>
      </c>
    </row>
    <row r="54" spans="7:9" ht="15" x14ac:dyDescent="0.2">
      <c r="G54" s="131" t="s">
        <v>546</v>
      </c>
      <c r="H54" s="11" t="s">
        <v>169</v>
      </c>
      <c r="I54" s="4" t="s">
        <v>320</v>
      </c>
    </row>
    <row r="55" spans="7:9" ht="15" x14ac:dyDescent="0.2">
      <c r="G55" s="131" t="s">
        <v>563</v>
      </c>
      <c r="H55" s="11" t="s">
        <v>170</v>
      </c>
      <c r="I55" s="4" t="s">
        <v>1029</v>
      </c>
    </row>
    <row r="56" spans="7:9" ht="15" x14ac:dyDescent="0.2">
      <c r="G56" s="131" t="s">
        <v>547</v>
      </c>
      <c r="H56" s="11" t="s">
        <v>171</v>
      </c>
      <c r="I56" s="4" t="s">
        <v>1030</v>
      </c>
    </row>
    <row r="57" spans="7:9" ht="15" x14ac:dyDescent="0.2">
      <c r="G57" s="131" t="s">
        <v>548</v>
      </c>
      <c r="H57" s="11" t="s">
        <v>172</v>
      </c>
      <c r="I57" s="4" t="s">
        <v>1031</v>
      </c>
    </row>
    <row r="58" spans="7:9" ht="15" x14ac:dyDescent="0.2">
      <c r="G58" s="131" t="s">
        <v>549</v>
      </c>
      <c r="H58" s="11" t="s">
        <v>173</v>
      </c>
      <c r="I58" s="4" t="s">
        <v>1032</v>
      </c>
    </row>
    <row r="59" spans="7:9" ht="15" x14ac:dyDescent="0.2">
      <c r="G59" s="131" t="s">
        <v>550</v>
      </c>
      <c r="H59" s="11" t="s">
        <v>174</v>
      </c>
      <c r="I59" s="4" t="s">
        <v>1033</v>
      </c>
    </row>
    <row r="60" spans="7:9" ht="15" x14ac:dyDescent="0.2">
      <c r="G60" s="131" t="s">
        <v>551</v>
      </c>
      <c r="H60" s="11" t="s">
        <v>175</v>
      </c>
      <c r="I60" s="4" t="s">
        <v>1034</v>
      </c>
    </row>
    <row r="61" spans="7:9" ht="15" x14ac:dyDescent="0.2">
      <c r="G61" s="131" t="s">
        <v>552</v>
      </c>
      <c r="H61" s="11" t="s">
        <v>176</v>
      </c>
      <c r="I61" s="4" t="s">
        <v>1035</v>
      </c>
    </row>
    <row r="62" spans="7:9" ht="15" x14ac:dyDescent="0.2">
      <c r="G62" s="131" t="s">
        <v>553</v>
      </c>
      <c r="H62" s="11" t="s">
        <v>177</v>
      </c>
      <c r="I62" s="4" t="s">
        <v>1036</v>
      </c>
    </row>
    <row r="63" spans="7:9" ht="15" x14ac:dyDescent="0.2">
      <c r="G63" s="131" t="s">
        <v>946</v>
      </c>
      <c r="H63" s="11" t="s">
        <v>178</v>
      </c>
      <c r="I63" s="4" t="s">
        <v>1037</v>
      </c>
    </row>
    <row r="64" spans="7:9" ht="15" x14ac:dyDescent="0.2">
      <c r="G64" s="131" t="s">
        <v>554</v>
      </c>
      <c r="H64" s="11" t="s">
        <v>179</v>
      </c>
      <c r="I64" s="4" t="s">
        <v>1038</v>
      </c>
    </row>
    <row r="65" spans="7:9" ht="15" x14ac:dyDescent="0.2">
      <c r="G65" s="131" t="s">
        <v>555</v>
      </c>
      <c r="H65" s="11" t="s">
        <v>180</v>
      </c>
      <c r="I65" s="4" t="s">
        <v>321</v>
      </c>
    </row>
    <row r="66" spans="7:9" ht="15" x14ac:dyDescent="0.2">
      <c r="G66" s="131" t="s">
        <v>556</v>
      </c>
      <c r="H66" s="11" t="s">
        <v>181</v>
      </c>
      <c r="I66" s="4" t="s">
        <v>1039</v>
      </c>
    </row>
    <row r="67" spans="7:9" ht="15" x14ac:dyDescent="0.2">
      <c r="G67" s="131" t="s">
        <v>557</v>
      </c>
      <c r="H67" s="11" t="s">
        <v>182</v>
      </c>
      <c r="I67" s="4" t="s">
        <v>1040</v>
      </c>
    </row>
    <row r="68" spans="7:9" ht="15" x14ac:dyDescent="0.2">
      <c r="G68" s="131" t="s">
        <v>558</v>
      </c>
      <c r="H68" s="11" t="s">
        <v>183</v>
      </c>
      <c r="I68" s="4" t="s">
        <v>1041</v>
      </c>
    </row>
    <row r="69" spans="7:9" ht="15" x14ac:dyDescent="0.2">
      <c r="G69" s="131" t="s">
        <v>559</v>
      </c>
      <c r="H69" s="11" t="s">
        <v>184</v>
      </c>
      <c r="I69" s="4" t="s">
        <v>322</v>
      </c>
    </row>
    <row r="70" spans="7:9" ht="15" x14ac:dyDescent="0.2">
      <c r="G70" s="131" t="s">
        <v>560</v>
      </c>
      <c r="H70" s="11" t="s">
        <v>185</v>
      </c>
      <c r="I70" s="4" t="s">
        <v>1042</v>
      </c>
    </row>
    <row r="71" spans="7:9" ht="15" x14ac:dyDescent="0.2">
      <c r="G71" s="131" t="s">
        <v>561</v>
      </c>
      <c r="H71" s="11" t="s">
        <v>186</v>
      </c>
      <c r="I71" s="4" t="s">
        <v>1043</v>
      </c>
    </row>
    <row r="72" spans="7:9" ht="15" x14ac:dyDescent="0.2">
      <c r="G72" s="131" t="s">
        <v>562</v>
      </c>
      <c r="H72" s="11" t="s">
        <v>187</v>
      </c>
      <c r="I72" s="4" t="s">
        <v>1044</v>
      </c>
    </row>
    <row r="73" spans="7:9" ht="15" x14ac:dyDescent="0.2">
      <c r="G73" s="131" t="s">
        <v>564</v>
      </c>
      <c r="H73" s="11" t="s">
        <v>188</v>
      </c>
      <c r="I73" s="4" t="s">
        <v>323</v>
      </c>
    </row>
    <row r="74" spans="7:9" ht="15" x14ac:dyDescent="0.2">
      <c r="G74" s="131" t="s">
        <v>565</v>
      </c>
      <c r="H74" s="11" t="s">
        <v>189</v>
      </c>
      <c r="I74" s="4" t="s">
        <v>324</v>
      </c>
    </row>
    <row r="75" spans="7:9" ht="15" x14ac:dyDescent="0.2">
      <c r="G75" s="131" t="s">
        <v>566</v>
      </c>
      <c r="H75" s="11" t="s">
        <v>190</v>
      </c>
      <c r="I75" s="4" t="s">
        <v>1045</v>
      </c>
    </row>
    <row r="76" spans="7:9" ht="15" x14ac:dyDescent="0.2">
      <c r="G76" s="131" t="s">
        <v>947</v>
      </c>
      <c r="H76" s="11" t="s">
        <v>191</v>
      </c>
      <c r="I76" s="4" t="s">
        <v>1046</v>
      </c>
    </row>
    <row r="77" spans="7:9" ht="15" x14ac:dyDescent="0.2">
      <c r="G77" s="131" t="s">
        <v>567</v>
      </c>
      <c r="H77" s="11" t="s">
        <v>192</v>
      </c>
      <c r="I77" s="4" t="s">
        <v>1047</v>
      </c>
    </row>
    <row r="78" spans="7:9" ht="15" x14ac:dyDescent="0.2">
      <c r="G78" s="131" t="s">
        <v>568</v>
      </c>
      <c r="H78" s="11" t="s">
        <v>193</v>
      </c>
      <c r="I78" s="4" t="s">
        <v>325</v>
      </c>
    </row>
    <row r="79" spans="7:9" ht="15" x14ac:dyDescent="0.2">
      <c r="G79" s="131" t="s">
        <v>569</v>
      </c>
      <c r="H79" s="11" t="s">
        <v>194</v>
      </c>
      <c r="I79" s="4" t="s">
        <v>326</v>
      </c>
    </row>
    <row r="80" spans="7:9" ht="15" x14ac:dyDescent="0.2">
      <c r="G80" s="131" t="s">
        <v>570</v>
      </c>
      <c r="H80" s="11" t="s">
        <v>195</v>
      </c>
      <c r="I80" s="4" t="s">
        <v>1048</v>
      </c>
    </row>
    <row r="81" spans="7:9" ht="15" x14ac:dyDescent="0.2">
      <c r="G81" s="131" t="s">
        <v>571</v>
      </c>
      <c r="H81" s="11" t="s">
        <v>196</v>
      </c>
      <c r="I81" s="4" t="s">
        <v>1049</v>
      </c>
    </row>
    <row r="82" spans="7:9" ht="15" x14ac:dyDescent="0.2">
      <c r="G82" s="131" t="s">
        <v>572</v>
      </c>
      <c r="H82" s="11" t="s">
        <v>197</v>
      </c>
      <c r="I82" s="4" t="s">
        <v>1050</v>
      </c>
    </row>
    <row r="83" spans="7:9" ht="15" x14ac:dyDescent="0.2">
      <c r="G83" s="131" t="s">
        <v>573</v>
      </c>
      <c r="H83" s="11" t="s">
        <v>198</v>
      </c>
      <c r="I83" s="4" t="s">
        <v>1051</v>
      </c>
    </row>
    <row r="84" spans="7:9" ht="15" x14ac:dyDescent="0.2">
      <c r="G84" s="131" t="s">
        <v>574</v>
      </c>
      <c r="H84" s="11" t="s">
        <v>199</v>
      </c>
      <c r="I84" s="4" t="s">
        <v>1052</v>
      </c>
    </row>
    <row r="85" spans="7:9" ht="15" x14ac:dyDescent="0.2">
      <c r="G85" s="131" t="s">
        <v>575</v>
      </c>
      <c r="H85" s="11" t="s">
        <v>200</v>
      </c>
      <c r="I85" s="4" t="s">
        <v>1053</v>
      </c>
    </row>
    <row r="86" spans="7:9" ht="15" x14ac:dyDescent="0.2">
      <c r="G86" s="131" t="s">
        <v>948</v>
      </c>
      <c r="H86" s="11" t="s">
        <v>201</v>
      </c>
      <c r="I86" s="4" t="s">
        <v>1054</v>
      </c>
    </row>
    <row r="87" spans="7:9" ht="15" x14ac:dyDescent="0.2">
      <c r="G87" s="131" t="s">
        <v>949</v>
      </c>
      <c r="H87" s="11" t="s">
        <v>202</v>
      </c>
      <c r="I87" s="4" t="s">
        <v>1055</v>
      </c>
    </row>
    <row r="88" spans="7:9" ht="15" x14ac:dyDescent="0.2">
      <c r="G88" s="131" t="s">
        <v>576</v>
      </c>
      <c r="H88" s="11" t="s">
        <v>203</v>
      </c>
      <c r="I88" s="4" t="s">
        <v>1056</v>
      </c>
    </row>
    <row r="89" spans="7:9" ht="15" x14ac:dyDescent="0.2">
      <c r="G89" s="131" t="s">
        <v>577</v>
      </c>
      <c r="H89" s="11" t="s">
        <v>204</v>
      </c>
      <c r="I89" s="4" t="s">
        <v>1057</v>
      </c>
    </row>
    <row r="90" spans="7:9" ht="15" x14ac:dyDescent="0.2">
      <c r="G90" s="131" t="s">
        <v>578</v>
      </c>
      <c r="H90" s="11" t="s">
        <v>205</v>
      </c>
      <c r="I90" s="4" t="s">
        <v>327</v>
      </c>
    </row>
    <row r="91" spans="7:9" ht="15" x14ac:dyDescent="0.2">
      <c r="G91" s="131" t="s">
        <v>579</v>
      </c>
      <c r="H91" s="11" t="s">
        <v>206</v>
      </c>
      <c r="I91" s="4" t="s">
        <v>328</v>
      </c>
    </row>
    <row r="92" spans="7:9" ht="15" x14ac:dyDescent="0.2">
      <c r="G92" s="131" t="s">
        <v>580</v>
      </c>
      <c r="H92" s="11" t="s">
        <v>207</v>
      </c>
      <c r="I92" s="4" t="s">
        <v>329</v>
      </c>
    </row>
    <row r="93" spans="7:9" ht="15" x14ac:dyDescent="0.2">
      <c r="G93" s="131" t="s">
        <v>581</v>
      </c>
      <c r="H93" s="11" t="s">
        <v>208</v>
      </c>
      <c r="I93" s="4" t="s">
        <v>330</v>
      </c>
    </row>
    <row r="94" spans="7:9" ht="15" x14ac:dyDescent="0.2">
      <c r="G94" s="131" t="s">
        <v>582</v>
      </c>
      <c r="H94" s="11" t="s">
        <v>209</v>
      </c>
      <c r="I94" s="4" t="s">
        <v>331</v>
      </c>
    </row>
    <row r="95" spans="7:9" ht="15" x14ac:dyDescent="0.2">
      <c r="G95" s="131" t="s">
        <v>583</v>
      </c>
      <c r="H95" s="11" t="s">
        <v>210</v>
      </c>
      <c r="I95" s="4" t="s">
        <v>332</v>
      </c>
    </row>
    <row r="96" spans="7:9" ht="15" x14ac:dyDescent="0.2">
      <c r="G96" s="131" t="s">
        <v>584</v>
      </c>
      <c r="H96" s="11" t="s">
        <v>211</v>
      </c>
      <c r="I96" s="4" t="s">
        <v>1058</v>
      </c>
    </row>
    <row r="97" spans="7:9" ht="15" x14ac:dyDescent="0.2">
      <c r="G97" s="131" t="s">
        <v>585</v>
      </c>
      <c r="H97" s="11" t="s">
        <v>212</v>
      </c>
      <c r="I97" s="4" t="s">
        <v>1059</v>
      </c>
    </row>
    <row r="98" spans="7:9" ht="15" x14ac:dyDescent="0.2">
      <c r="G98" s="131" t="s">
        <v>586</v>
      </c>
      <c r="H98" s="11" t="s">
        <v>213</v>
      </c>
      <c r="I98" s="4" t="s">
        <v>1060</v>
      </c>
    </row>
    <row r="99" spans="7:9" ht="15" x14ac:dyDescent="0.2">
      <c r="G99" s="131" t="s">
        <v>587</v>
      </c>
      <c r="H99" s="11" t="s">
        <v>214</v>
      </c>
      <c r="I99" s="4" t="s">
        <v>333</v>
      </c>
    </row>
    <row r="100" spans="7:9" ht="15" x14ac:dyDescent="0.2">
      <c r="G100" s="131" t="s">
        <v>588</v>
      </c>
      <c r="H100" s="11" t="s">
        <v>215</v>
      </c>
      <c r="I100" s="4" t="s">
        <v>334</v>
      </c>
    </row>
    <row r="101" spans="7:9" ht="15" x14ac:dyDescent="0.2">
      <c r="G101" s="131" t="s">
        <v>589</v>
      </c>
      <c r="H101" s="11" t="s">
        <v>216</v>
      </c>
      <c r="I101" s="4" t="s">
        <v>1061</v>
      </c>
    </row>
    <row r="102" spans="7:9" ht="15" x14ac:dyDescent="0.2">
      <c r="G102" s="131" t="s">
        <v>590</v>
      </c>
      <c r="H102" s="11" t="s">
        <v>217</v>
      </c>
      <c r="I102" s="4" t="s">
        <v>1062</v>
      </c>
    </row>
    <row r="103" spans="7:9" ht="15" x14ac:dyDescent="0.2">
      <c r="G103" s="131" t="s">
        <v>591</v>
      </c>
      <c r="H103" s="11" t="s">
        <v>218</v>
      </c>
      <c r="I103" s="4" t="s">
        <v>335</v>
      </c>
    </row>
    <row r="104" spans="7:9" ht="15" x14ac:dyDescent="0.2">
      <c r="G104" s="131" t="s">
        <v>950</v>
      </c>
      <c r="H104" s="11" t="s">
        <v>219</v>
      </c>
      <c r="I104" s="4" t="s">
        <v>336</v>
      </c>
    </row>
    <row r="105" spans="7:9" ht="15" x14ac:dyDescent="0.2">
      <c r="G105" s="131" t="s">
        <v>951</v>
      </c>
      <c r="H105" s="11" t="s">
        <v>220</v>
      </c>
      <c r="I105" s="4" t="s">
        <v>337</v>
      </c>
    </row>
    <row r="106" spans="7:9" ht="15" x14ac:dyDescent="0.2">
      <c r="G106" s="131" t="s">
        <v>952</v>
      </c>
      <c r="H106" s="11" t="s">
        <v>221</v>
      </c>
      <c r="I106" s="4" t="s">
        <v>337</v>
      </c>
    </row>
    <row r="107" spans="7:9" ht="15" x14ac:dyDescent="0.2">
      <c r="G107" s="131" t="s">
        <v>592</v>
      </c>
      <c r="H107" s="11" t="s">
        <v>222</v>
      </c>
      <c r="I107" s="4" t="s">
        <v>338</v>
      </c>
    </row>
    <row r="108" spans="7:9" ht="15" x14ac:dyDescent="0.2">
      <c r="G108" s="131" t="s">
        <v>593</v>
      </c>
      <c r="H108" s="11" t="s">
        <v>223</v>
      </c>
      <c r="I108" s="4" t="s">
        <v>338</v>
      </c>
    </row>
    <row r="109" spans="7:9" ht="15" x14ac:dyDescent="0.2">
      <c r="G109" s="131" t="s">
        <v>953</v>
      </c>
      <c r="H109" s="11" t="s">
        <v>224</v>
      </c>
      <c r="I109" s="4" t="s">
        <v>339</v>
      </c>
    </row>
    <row r="110" spans="7:9" ht="15" x14ac:dyDescent="0.2">
      <c r="G110" s="131" t="s">
        <v>594</v>
      </c>
      <c r="H110" s="11" t="s">
        <v>225</v>
      </c>
      <c r="I110" s="4" t="s">
        <v>339</v>
      </c>
    </row>
    <row r="111" spans="7:9" ht="15" x14ac:dyDescent="0.2">
      <c r="G111" s="131" t="s">
        <v>595</v>
      </c>
      <c r="H111" s="11" t="s">
        <v>226</v>
      </c>
      <c r="I111" s="4" t="s">
        <v>340</v>
      </c>
    </row>
    <row r="112" spans="7:9" ht="15" x14ac:dyDescent="0.2">
      <c r="G112" s="131" t="s">
        <v>596</v>
      </c>
      <c r="H112" s="11" t="s">
        <v>227</v>
      </c>
      <c r="I112" s="4" t="s">
        <v>341</v>
      </c>
    </row>
    <row r="113" spans="7:9" ht="15" x14ac:dyDescent="0.2">
      <c r="G113" s="131" t="s">
        <v>597</v>
      </c>
      <c r="H113" s="11" t="s">
        <v>228</v>
      </c>
      <c r="I113" s="4" t="s">
        <v>1063</v>
      </c>
    </row>
    <row r="114" spans="7:9" ht="15" x14ac:dyDescent="0.2">
      <c r="G114" s="131" t="s">
        <v>598</v>
      </c>
      <c r="H114" s="11" t="s">
        <v>229</v>
      </c>
      <c r="I114" s="4" t="s">
        <v>1064</v>
      </c>
    </row>
    <row r="115" spans="7:9" ht="15" x14ac:dyDescent="0.2">
      <c r="G115" s="131" t="s">
        <v>599</v>
      </c>
      <c r="H115" s="11" t="s">
        <v>230</v>
      </c>
      <c r="I115" s="4" t="s">
        <v>1065</v>
      </c>
    </row>
    <row r="116" spans="7:9" ht="15" x14ac:dyDescent="0.2">
      <c r="G116" s="131" t="s">
        <v>600</v>
      </c>
      <c r="H116" s="11" t="s">
        <v>231</v>
      </c>
      <c r="I116" s="4" t="s">
        <v>1066</v>
      </c>
    </row>
    <row r="117" spans="7:9" ht="15" x14ac:dyDescent="0.2">
      <c r="G117" s="131" t="s">
        <v>954</v>
      </c>
      <c r="H117" s="11" t="s">
        <v>232</v>
      </c>
      <c r="I117" s="4" t="s">
        <v>1067</v>
      </c>
    </row>
    <row r="118" spans="7:9" ht="15" x14ac:dyDescent="0.2">
      <c r="G118" s="131" t="s">
        <v>955</v>
      </c>
      <c r="H118" s="11" t="s">
        <v>233</v>
      </c>
      <c r="I118" s="4" t="s">
        <v>342</v>
      </c>
    </row>
    <row r="119" spans="7:9" ht="15" x14ac:dyDescent="0.2">
      <c r="G119" s="131" t="s">
        <v>601</v>
      </c>
      <c r="H119" s="11" t="s">
        <v>234</v>
      </c>
      <c r="I119" s="4" t="s">
        <v>343</v>
      </c>
    </row>
    <row r="120" spans="7:9" ht="15" x14ac:dyDescent="0.2">
      <c r="G120" s="131" t="s">
        <v>602</v>
      </c>
      <c r="H120" s="11" t="s">
        <v>235</v>
      </c>
      <c r="I120" s="4" t="s">
        <v>344</v>
      </c>
    </row>
    <row r="121" spans="7:9" ht="15" x14ac:dyDescent="0.2">
      <c r="G121" s="131" t="s">
        <v>956</v>
      </c>
      <c r="H121" s="11" t="s">
        <v>236</v>
      </c>
      <c r="I121" s="4" t="s">
        <v>345</v>
      </c>
    </row>
    <row r="122" spans="7:9" ht="15" x14ac:dyDescent="0.2">
      <c r="G122" s="131" t="s">
        <v>957</v>
      </c>
      <c r="H122" s="11" t="s">
        <v>237</v>
      </c>
      <c r="I122" s="4" t="s">
        <v>1068</v>
      </c>
    </row>
    <row r="123" spans="7:9" ht="15" x14ac:dyDescent="0.2">
      <c r="G123" s="131" t="s">
        <v>958</v>
      </c>
      <c r="H123" s="11" t="s">
        <v>238</v>
      </c>
      <c r="I123" s="4" t="s">
        <v>1069</v>
      </c>
    </row>
    <row r="124" spans="7:9" ht="15" x14ac:dyDescent="0.2">
      <c r="G124" s="131" t="s">
        <v>700</v>
      </c>
      <c r="H124" s="11" t="s">
        <v>239</v>
      </c>
      <c r="I124" s="4" t="s">
        <v>1070</v>
      </c>
    </row>
    <row r="125" spans="7:9" ht="15" x14ac:dyDescent="0.2">
      <c r="G125" s="131" t="s">
        <v>603</v>
      </c>
      <c r="H125" s="11" t="s">
        <v>240</v>
      </c>
      <c r="I125" s="4" t="s">
        <v>346</v>
      </c>
    </row>
    <row r="126" spans="7:9" ht="15" x14ac:dyDescent="0.2">
      <c r="G126" s="131" t="s">
        <v>605</v>
      </c>
      <c r="H126" s="11" t="s">
        <v>241</v>
      </c>
      <c r="I126" s="4" t="s">
        <v>347</v>
      </c>
    </row>
    <row r="127" spans="7:9" ht="15" x14ac:dyDescent="0.2">
      <c r="G127" s="131" t="s">
        <v>609</v>
      </c>
      <c r="H127" s="11" t="s">
        <v>242</v>
      </c>
      <c r="I127" s="4" t="s">
        <v>348</v>
      </c>
    </row>
    <row r="128" spans="7:9" ht="15" x14ac:dyDescent="0.2">
      <c r="G128" s="131" t="s">
        <v>610</v>
      </c>
      <c r="H128" s="11" t="s">
        <v>243</v>
      </c>
      <c r="I128" s="4" t="s">
        <v>1071</v>
      </c>
    </row>
    <row r="129" spans="7:9" ht="15" x14ac:dyDescent="0.2">
      <c r="G129" s="131" t="s">
        <v>611</v>
      </c>
      <c r="H129" s="11" t="s">
        <v>244</v>
      </c>
      <c r="I129" s="4" t="s">
        <v>1072</v>
      </c>
    </row>
    <row r="130" spans="7:9" ht="15" x14ac:dyDescent="0.2">
      <c r="G130" s="131" t="s">
        <v>612</v>
      </c>
      <c r="H130" s="11" t="s">
        <v>245</v>
      </c>
      <c r="I130" s="4" t="s">
        <v>349</v>
      </c>
    </row>
    <row r="131" spans="7:9" ht="15" x14ac:dyDescent="0.2">
      <c r="G131" s="131" t="s">
        <v>613</v>
      </c>
      <c r="H131" s="11" t="s">
        <v>246</v>
      </c>
      <c r="I131" s="4" t="s">
        <v>1073</v>
      </c>
    </row>
    <row r="132" spans="7:9" ht="15" x14ac:dyDescent="0.2">
      <c r="G132" s="131" t="s">
        <v>614</v>
      </c>
      <c r="H132" s="11" t="s">
        <v>247</v>
      </c>
      <c r="I132" s="4" t="s">
        <v>1074</v>
      </c>
    </row>
    <row r="133" spans="7:9" ht="15" x14ac:dyDescent="0.2">
      <c r="G133" s="131" t="s">
        <v>615</v>
      </c>
      <c r="H133" s="11" t="s">
        <v>248</v>
      </c>
      <c r="I133" s="4" t="s">
        <v>1075</v>
      </c>
    </row>
    <row r="134" spans="7:9" ht="15" x14ac:dyDescent="0.2">
      <c r="G134" s="131" t="s">
        <v>616</v>
      </c>
      <c r="H134" s="11" t="s">
        <v>249</v>
      </c>
      <c r="I134" s="4" t="s">
        <v>350</v>
      </c>
    </row>
    <row r="135" spans="7:9" ht="15" x14ac:dyDescent="0.2">
      <c r="G135" s="131" t="s">
        <v>617</v>
      </c>
      <c r="H135" s="11" t="s">
        <v>250</v>
      </c>
      <c r="I135" s="4" t="s">
        <v>1076</v>
      </c>
    </row>
    <row r="136" spans="7:9" ht="15" x14ac:dyDescent="0.2">
      <c r="G136" s="131" t="s">
        <v>959</v>
      </c>
      <c r="H136" s="11" t="s">
        <v>251</v>
      </c>
      <c r="I136" s="4" t="s">
        <v>1077</v>
      </c>
    </row>
    <row r="137" spans="7:9" ht="15" x14ac:dyDescent="0.2">
      <c r="G137" s="131" t="s">
        <v>618</v>
      </c>
      <c r="H137" s="11" t="s">
        <v>252</v>
      </c>
      <c r="I137" s="4" t="s">
        <v>1078</v>
      </c>
    </row>
    <row r="138" spans="7:9" ht="15" x14ac:dyDescent="0.2">
      <c r="G138" s="131" t="s">
        <v>619</v>
      </c>
      <c r="H138" s="11" t="s">
        <v>253</v>
      </c>
      <c r="I138" s="4" t="s">
        <v>1079</v>
      </c>
    </row>
    <row r="139" spans="7:9" ht="15" x14ac:dyDescent="0.2">
      <c r="G139" s="131" t="s">
        <v>620</v>
      </c>
      <c r="H139" s="11" t="s">
        <v>254</v>
      </c>
      <c r="I139" s="4" t="s">
        <v>351</v>
      </c>
    </row>
    <row r="140" spans="7:9" ht="15" x14ac:dyDescent="0.2">
      <c r="G140" s="131" t="s">
        <v>622</v>
      </c>
      <c r="H140" s="11" t="s">
        <v>255</v>
      </c>
      <c r="I140" s="4" t="s">
        <v>352</v>
      </c>
    </row>
    <row r="141" spans="7:9" ht="15" x14ac:dyDescent="0.2">
      <c r="G141" s="131" t="s">
        <v>624</v>
      </c>
      <c r="H141" s="11" t="s">
        <v>256</v>
      </c>
      <c r="I141" s="4" t="s">
        <v>353</v>
      </c>
    </row>
    <row r="142" spans="7:9" ht="15" x14ac:dyDescent="0.2">
      <c r="G142" s="131" t="s">
        <v>625</v>
      </c>
      <c r="H142" s="11" t="s">
        <v>257</v>
      </c>
      <c r="I142" s="4" t="s">
        <v>354</v>
      </c>
    </row>
    <row r="143" spans="7:9" ht="15" x14ac:dyDescent="0.2">
      <c r="G143" s="131" t="s">
        <v>626</v>
      </c>
      <c r="H143" s="11" t="s">
        <v>258</v>
      </c>
      <c r="I143" s="4" t="s">
        <v>355</v>
      </c>
    </row>
    <row r="144" spans="7:9" ht="15" x14ac:dyDescent="0.2">
      <c r="G144" s="131" t="s">
        <v>629</v>
      </c>
      <c r="H144" s="11" t="s">
        <v>259</v>
      </c>
      <c r="I144" s="4" t="s">
        <v>356</v>
      </c>
    </row>
    <row r="145" spans="7:9" ht="15" x14ac:dyDescent="0.2">
      <c r="G145" s="131" t="s">
        <v>630</v>
      </c>
      <c r="H145" s="11" t="s">
        <v>260</v>
      </c>
      <c r="I145" s="4" t="s">
        <v>1080</v>
      </c>
    </row>
    <row r="146" spans="7:9" ht="15" x14ac:dyDescent="0.2">
      <c r="G146" s="131" t="s">
        <v>634</v>
      </c>
      <c r="H146" s="11" t="s">
        <v>261</v>
      </c>
      <c r="I146" s="4" t="s">
        <v>1081</v>
      </c>
    </row>
    <row r="147" spans="7:9" ht="15" x14ac:dyDescent="0.2">
      <c r="G147" s="131" t="s">
        <v>636</v>
      </c>
      <c r="H147" s="11" t="s">
        <v>262</v>
      </c>
      <c r="I147" s="4" t="s">
        <v>1082</v>
      </c>
    </row>
    <row r="148" spans="7:9" ht="15" x14ac:dyDescent="0.2">
      <c r="G148" s="131" t="s">
        <v>637</v>
      </c>
      <c r="H148" s="11" t="s">
        <v>263</v>
      </c>
      <c r="I148" s="4" t="s">
        <v>357</v>
      </c>
    </row>
    <row r="149" spans="7:9" ht="15" x14ac:dyDescent="0.2">
      <c r="G149" s="131" t="s">
        <v>638</v>
      </c>
      <c r="H149" s="11" t="s">
        <v>264</v>
      </c>
      <c r="I149" s="4" t="s">
        <v>1083</v>
      </c>
    </row>
    <row r="150" spans="7:9" ht="15" x14ac:dyDescent="0.2">
      <c r="G150" s="131" t="s">
        <v>639</v>
      </c>
      <c r="H150" s="11" t="s">
        <v>265</v>
      </c>
      <c r="I150" s="4" t="s">
        <v>358</v>
      </c>
    </row>
    <row r="151" spans="7:9" ht="15" x14ac:dyDescent="0.2">
      <c r="G151" s="131" t="s">
        <v>960</v>
      </c>
      <c r="H151" s="11" t="s">
        <v>266</v>
      </c>
      <c r="I151" s="4" t="s">
        <v>1084</v>
      </c>
    </row>
    <row r="152" spans="7:9" ht="15" x14ac:dyDescent="0.2">
      <c r="G152" s="131" t="s">
        <v>656</v>
      </c>
      <c r="H152" s="11" t="s">
        <v>267</v>
      </c>
      <c r="I152" s="4" t="s">
        <v>359</v>
      </c>
    </row>
    <row r="153" spans="7:9" ht="15" x14ac:dyDescent="0.2">
      <c r="G153" s="131" t="s">
        <v>677</v>
      </c>
      <c r="H153" s="11" t="s">
        <v>268</v>
      </c>
      <c r="I153" s="4" t="s">
        <v>1085</v>
      </c>
    </row>
    <row r="154" spans="7:9" ht="15" x14ac:dyDescent="0.2">
      <c r="G154" s="131" t="s">
        <v>678</v>
      </c>
      <c r="H154" s="11" t="s">
        <v>269</v>
      </c>
      <c r="I154" s="4" t="s">
        <v>1086</v>
      </c>
    </row>
    <row r="155" spans="7:9" ht="15" x14ac:dyDescent="0.2">
      <c r="G155" s="131" t="s">
        <v>679</v>
      </c>
      <c r="H155" s="11" t="s">
        <v>270</v>
      </c>
      <c r="I155" s="4" t="s">
        <v>360</v>
      </c>
    </row>
    <row r="156" spans="7:9" ht="15" x14ac:dyDescent="0.2">
      <c r="G156" s="131" t="s">
        <v>729</v>
      </c>
      <c r="H156" s="11" t="s">
        <v>271</v>
      </c>
      <c r="I156" s="4" t="s">
        <v>361</v>
      </c>
    </row>
    <row r="157" spans="7:9" ht="15" x14ac:dyDescent="0.2">
      <c r="G157" s="131" t="s">
        <v>740</v>
      </c>
      <c r="H157" s="11" t="s">
        <v>272</v>
      </c>
      <c r="I157" s="4" t="s">
        <v>362</v>
      </c>
    </row>
    <row r="158" spans="7:9" ht="15" x14ac:dyDescent="0.2">
      <c r="G158" s="131" t="s">
        <v>961</v>
      </c>
      <c r="H158" s="11" t="s">
        <v>273</v>
      </c>
      <c r="I158" s="4" t="s">
        <v>363</v>
      </c>
    </row>
    <row r="159" spans="7:9" ht="15" x14ac:dyDescent="0.2">
      <c r="G159" s="131" t="s">
        <v>962</v>
      </c>
      <c r="H159" s="11" t="s">
        <v>274</v>
      </c>
      <c r="I159" s="4" t="s">
        <v>364</v>
      </c>
    </row>
    <row r="160" spans="7:9" ht="15" x14ac:dyDescent="0.2">
      <c r="G160" s="131" t="s">
        <v>963</v>
      </c>
      <c r="H160" s="11" t="s">
        <v>275</v>
      </c>
      <c r="I160" s="4" t="s">
        <v>1087</v>
      </c>
    </row>
    <row r="161" spans="7:9" ht="15" x14ac:dyDescent="0.2">
      <c r="G161" s="131" t="s">
        <v>964</v>
      </c>
      <c r="H161" s="11" t="s">
        <v>276</v>
      </c>
      <c r="I161" s="4" t="s">
        <v>1088</v>
      </c>
    </row>
    <row r="162" spans="7:9" ht="15" x14ac:dyDescent="0.2">
      <c r="G162" s="131" t="s">
        <v>965</v>
      </c>
      <c r="I162" s="4" t="s">
        <v>1089</v>
      </c>
    </row>
    <row r="163" spans="7:9" ht="15" x14ac:dyDescent="0.2">
      <c r="G163" s="131" t="s">
        <v>966</v>
      </c>
      <c r="I163" s="4" t="s">
        <v>365</v>
      </c>
    </row>
    <row r="164" spans="7:9" ht="15" x14ac:dyDescent="0.2">
      <c r="G164" s="131" t="s">
        <v>967</v>
      </c>
      <c r="I164" s="4" t="s">
        <v>366</v>
      </c>
    </row>
    <row r="165" spans="7:9" ht="15" x14ac:dyDescent="0.2">
      <c r="G165" s="131" t="s">
        <v>968</v>
      </c>
      <c r="I165" s="4" t="s">
        <v>367</v>
      </c>
    </row>
    <row r="166" spans="7:9" ht="15" x14ac:dyDescent="0.2">
      <c r="G166" s="131" t="s">
        <v>969</v>
      </c>
      <c r="I166" s="4" t="s">
        <v>368</v>
      </c>
    </row>
    <row r="167" spans="7:9" ht="15" x14ac:dyDescent="0.2">
      <c r="G167" s="131" t="s">
        <v>970</v>
      </c>
      <c r="I167" s="4" t="s">
        <v>369</v>
      </c>
    </row>
    <row r="168" spans="7:9" ht="15" x14ac:dyDescent="0.2">
      <c r="G168" s="131" t="s">
        <v>971</v>
      </c>
      <c r="I168" s="4" t="s">
        <v>370</v>
      </c>
    </row>
    <row r="169" spans="7:9" ht="15" x14ac:dyDescent="0.2">
      <c r="G169" s="131" t="s">
        <v>972</v>
      </c>
      <c r="I169" s="4" t="s">
        <v>371</v>
      </c>
    </row>
    <row r="170" spans="7:9" ht="15" x14ac:dyDescent="0.2">
      <c r="G170" s="131" t="s">
        <v>973</v>
      </c>
      <c r="I170" s="4" t="s">
        <v>372</v>
      </c>
    </row>
    <row r="171" spans="7:9" ht="15" x14ac:dyDescent="0.2">
      <c r="G171" s="131" t="s">
        <v>974</v>
      </c>
      <c r="I171" s="4" t="s">
        <v>373</v>
      </c>
    </row>
    <row r="172" spans="7:9" ht="15" x14ac:dyDescent="0.2">
      <c r="G172" s="131" t="s">
        <v>975</v>
      </c>
      <c r="I172" s="4" t="s">
        <v>374</v>
      </c>
    </row>
    <row r="173" spans="7:9" ht="15" x14ac:dyDescent="0.2">
      <c r="G173" s="131" t="s">
        <v>976</v>
      </c>
      <c r="I173" s="4" t="s">
        <v>375</v>
      </c>
    </row>
    <row r="174" spans="7:9" ht="15" x14ac:dyDescent="0.2">
      <c r="G174" s="131" t="s">
        <v>977</v>
      </c>
      <c r="I174" s="4" t="s">
        <v>1090</v>
      </c>
    </row>
    <row r="175" spans="7:9" ht="15" x14ac:dyDescent="0.2">
      <c r="G175" s="131" t="s">
        <v>978</v>
      </c>
      <c r="I175" s="4" t="s">
        <v>376</v>
      </c>
    </row>
    <row r="176" spans="7:9" ht="15" x14ac:dyDescent="0.2">
      <c r="G176" s="131" t="s">
        <v>979</v>
      </c>
      <c r="I176" s="4" t="s">
        <v>377</v>
      </c>
    </row>
    <row r="177" spans="7:9" ht="15" x14ac:dyDescent="0.2">
      <c r="G177" s="131" t="s">
        <v>606</v>
      </c>
      <c r="I177" s="4" t="s">
        <v>1091</v>
      </c>
    </row>
    <row r="178" spans="7:9" ht="15" x14ac:dyDescent="0.2">
      <c r="G178" s="131" t="s">
        <v>607</v>
      </c>
      <c r="I178" s="4" t="s">
        <v>1092</v>
      </c>
    </row>
    <row r="179" spans="7:9" ht="15" x14ac:dyDescent="0.2">
      <c r="G179" s="131" t="s">
        <v>608</v>
      </c>
      <c r="I179" s="4" t="s">
        <v>1093</v>
      </c>
    </row>
    <row r="180" spans="7:9" ht="15" x14ac:dyDescent="0.2">
      <c r="G180" s="131" t="s">
        <v>623</v>
      </c>
      <c r="I180" s="3" t="s">
        <v>1094</v>
      </c>
    </row>
    <row r="181" spans="7:9" ht="15" x14ac:dyDescent="0.2">
      <c r="G181" s="131" t="s">
        <v>980</v>
      </c>
      <c r="I181" s="3" t="s">
        <v>1095</v>
      </c>
    </row>
    <row r="182" spans="7:9" ht="15" x14ac:dyDescent="0.2">
      <c r="G182" s="131" t="s">
        <v>981</v>
      </c>
      <c r="I182" s="3" t="s">
        <v>378</v>
      </c>
    </row>
    <row r="183" spans="7:9" ht="15" x14ac:dyDescent="0.2">
      <c r="G183" s="131" t="s">
        <v>641</v>
      </c>
      <c r="I183" s="3" t="s">
        <v>379</v>
      </c>
    </row>
    <row r="184" spans="7:9" ht="15" x14ac:dyDescent="0.2">
      <c r="G184" s="131" t="s">
        <v>642</v>
      </c>
      <c r="I184" s="3" t="s">
        <v>380</v>
      </c>
    </row>
    <row r="185" spans="7:9" ht="15" x14ac:dyDescent="0.2">
      <c r="G185" s="131" t="s">
        <v>643</v>
      </c>
      <c r="I185" s="3" t="s">
        <v>381</v>
      </c>
    </row>
    <row r="186" spans="7:9" ht="15" x14ac:dyDescent="0.2">
      <c r="G186" s="131" t="s">
        <v>644</v>
      </c>
      <c r="I186" s="3" t="s">
        <v>382</v>
      </c>
    </row>
    <row r="187" spans="7:9" ht="15" x14ac:dyDescent="0.2">
      <c r="G187" s="131" t="s">
        <v>645</v>
      </c>
      <c r="I187" s="3" t="s">
        <v>383</v>
      </c>
    </row>
    <row r="188" spans="7:9" ht="15" x14ac:dyDescent="0.2">
      <c r="G188" s="131" t="s">
        <v>646</v>
      </c>
      <c r="I188" s="3" t="s">
        <v>1096</v>
      </c>
    </row>
    <row r="189" spans="7:9" ht="15" x14ac:dyDescent="0.2">
      <c r="G189" s="131" t="s">
        <v>647</v>
      </c>
      <c r="I189" s="3" t="s">
        <v>384</v>
      </c>
    </row>
    <row r="190" spans="7:9" ht="15" x14ac:dyDescent="0.2">
      <c r="G190" s="131" t="s">
        <v>648</v>
      </c>
      <c r="I190" s="3" t="s">
        <v>385</v>
      </c>
    </row>
    <row r="191" spans="7:9" ht="15" x14ac:dyDescent="0.2">
      <c r="G191" s="131" t="s">
        <v>649</v>
      </c>
      <c r="I191" s="3" t="s">
        <v>1097</v>
      </c>
    </row>
    <row r="192" spans="7:9" ht="15" x14ac:dyDescent="0.2">
      <c r="G192" s="131" t="s">
        <v>982</v>
      </c>
      <c r="I192" s="3" t="s">
        <v>386</v>
      </c>
    </row>
    <row r="193" spans="7:9" ht="15" x14ac:dyDescent="0.2">
      <c r="G193" s="131" t="s">
        <v>650</v>
      </c>
      <c r="I193" s="3" t="s">
        <v>387</v>
      </c>
    </row>
    <row r="194" spans="7:9" ht="15" x14ac:dyDescent="0.2">
      <c r="G194" s="131" t="s">
        <v>651</v>
      </c>
      <c r="I194" s="3" t="s">
        <v>388</v>
      </c>
    </row>
    <row r="195" spans="7:9" ht="15" x14ac:dyDescent="0.2">
      <c r="G195" s="131" t="s">
        <v>652</v>
      </c>
      <c r="I195" s="3" t="s">
        <v>389</v>
      </c>
    </row>
    <row r="196" spans="7:9" ht="15" x14ac:dyDescent="0.2">
      <c r="G196" s="131" t="s">
        <v>983</v>
      </c>
      <c r="I196" s="3" t="s">
        <v>390</v>
      </c>
    </row>
    <row r="197" spans="7:9" ht="15" x14ac:dyDescent="0.2">
      <c r="G197" s="131" t="s">
        <v>653</v>
      </c>
      <c r="I197" s="3" t="s">
        <v>391</v>
      </c>
    </row>
    <row r="198" spans="7:9" ht="15" x14ac:dyDescent="0.2">
      <c r="G198" s="131" t="s">
        <v>655</v>
      </c>
      <c r="I198" s="3" t="s">
        <v>392</v>
      </c>
    </row>
    <row r="199" spans="7:9" ht="15" x14ac:dyDescent="0.2">
      <c r="G199" s="131" t="s">
        <v>984</v>
      </c>
      <c r="I199" t="s">
        <v>393</v>
      </c>
    </row>
    <row r="200" spans="7:9" ht="15" x14ac:dyDescent="0.2">
      <c r="G200" s="131" t="s">
        <v>658</v>
      </c>
      <c r="I200" t="s">
        <v>394</v>
      </c>
    </row>
    <row r="201" spans="7:9" ht="15" x14ac:dyDescent="0.2">
      <c r="G201" s="131" t="s">
        <v>985</v>
      </c>
      <c r="I201" t="s">
        <v>395</v>
      </c>
    </row>
    <row r="202" spans="7:9" ht="15" x14ac:dyDescent="0.2">
      <c r="G202" s="131" t="s">
        <v>986</v>
      </c>
      <c r="I202" t="s">
        <v>396</v>
      </c>
    </row>
    <row r="203" spans="7:9" ht="15" x14ac:dyDescent="0.2">
      <c r="G203" s="131" t="s">
        <v>640</v>
      </c>
      <c r="I203" t="s">
        <v>397</v>
      </c>
    </row>
    <row r="204" spans="7:9" ht="15" x14ac:dyDescent="0.2">
      <c r="G204" s="131" t="s">
        <v>987</v>
      </c>
      <c r="I204" t="s">
        <v>398</v>
      </c>
    </row>
    <row r="205" spans="7:9" ht="15" x14ac:dyDescent="0.2">
      <c r="G205" s="131" t="s">
        <v>988</v>
      </c>
      <c r="I205" t="s">
        <v>399</v>
      </c>
    </row>
    <row r="206" spans="7:9" ht="15" x14ac:dyDescent="0.2">
      <c r="G206" s="131" t="s">
        <v>989</v>
      </c>
      <c r="I206" t="s">
        <v>400</v>
      </c>
    </row>
    <row r="207" spans="7:9" ht="15" x14ac:dyDescent="0.2">
      <c r="G207" s="131" t="s">
        <v>657</v>
      </c>
      <c r="I207" t="s">
        <v>401</v>
      </c>
    </row>
    <row r="208" spans="7:9" ht="15" x14ac:dyDescent="0.2">
      <c r="G208" s="131" t="s">
        <v>659</v>
      </c>
      <c r="I208" t="s">
        <v>402</v>
      </c>
    </row>
    <row r="209" spans="7:9" ht="15" x14ac:dyDescent="0.2">
      <c r="G209" s="131" t="s">
        <v>990</v>
      </c>
      <c r="I209" t="s">
        <v>403</v>
      </c>
    </row>
    <row r="210" spans="7:9" ht="15" x14ac:dyDescent="0.2">
      <c r="G210" s="131" t="s">
        <v>991</v>
      </c>
      <c r="I210" t="s">
        <v>404</v>
      </c>
    </row>
    <row r="211" spans="7:9" ht="15" x14ac:dyDescent="0.2">
      <c r="G211" s="131" t="s">
        <v>992</v>
      </c>
      <c r="I211" t="s">
        <v>405</v>
      </c>
    </row>
    <row r="212" spans="7:9" ht="15" x14ac:dyDescent="0.2">
      <c r="G212" s="131" t="s">
        <v>621</v>
      </c>
      <c r="I212" t="s">
        <v>406</v>
      </c>
    </row>
    <row r="213" spans="7:9" ht="15" x14ac:dyDescent="0.2">
      <c r="G213" s="131" t="s">
        <v>627</v>
      </c>
      <c r="I213" t="s">
        <v>407</v>
      </c>
    </row>
    <row r="214" spans="7:9" ht="15" x14ac:dyDescent="0.2">
      <c r="G214" s="131" t="s">
        <v>628</v>
      </c>
      <c r="I214" t="s">
        <v>408</v>
      </c>
    </row>
    <row r="215" spans="7:9" ht="15" x14ac:dyDescent="0.2">
      <c r="G215" s="131" t="s">
        <v>631</v>
      </c>
      <c r="I215" t="s">
        <v>409</v>
      </c>
    </row>
    <row r="216" spans="7:9" ht="15" x14ac:dyDescent="0.2">
      <c r="G216" s="131" t="s">
        <v>632</v>
      </c>
      <c r="I216" t="s">
        <v>410</v>
      </c>
    </row>
    <row r="217" spans="7:9" ht="15" x14ac:dyDescent="0.2">
      <c r="G217" s="131" t="s">
        <v>633</v>
      </c>
      <c r="I217" t="s">
        <v>411</v>
      </c>
    </row>
    <row r="218" spans="7:9" ht="15" x14ac:dyDescent="0.2">
      <c r="G218" s="131" t="s">
        <v>635</v>
      </c>
      <c r="I218" t="s">
        <v>412</v>
      </c>
    </row>
    <row r="219" spans="7:9" ht="15" x14ac:dyDescent="0.2">
      <c r="G219" s="131" t="s">
        <v>654</v>
      </c>
      <c r="I219" t="s">
        <v>413</v>
      </c>
    </row>
    <row r="220" spans="7:9" ht="15" x14ac:dyDescent="0.2">
      <c r="G220" s="131" t="s">
        <v>728</v>
      </c>
      <c r="I220" t="s">
        <v>414</v>
      </c>
    </row>
    <row r="221" spans="7:9" ht="15" x14ac:dyDescent="0.2">
      <c r="G221" s="131" t="s">
        <v>736</v>
      </c>
      <c r="I221" t="s">
        <v>415</v>
      </c>
    </row>
    <row r="222" spans="7:9" ht="15" x14ac:dyDescent="0.2">
      <c r="G222" s="131" t="s">
        <v>993</v>
      </c>
      <c r="I222" t="s">
        <v>416</v>
      </c>
    </row>
    <row r="223" spans="7:9" ht="15" x14ac:dyDescent="0.2">
      <c r="G223" s="131" t="s">
        <v>994</v>
      </c>
      <c r="I223" t="s">
        <v>417</v>
      </c>
    </row>
    <row r="224" spans="7:9" ht="15" x14ac:dyDescent="0.2">
      <c r="G224" s="131" t="s">
        <v>995</v>
      </c>
      <c r="I224" t="s">
        <v>418</v>
      </c>
    </row>
    <row r="225" spans="7:9" ht="15" x14ac:dyDescent="0.2">
      <c r="G225" s="131" t="s">
        <v>660</v>
      </c>
      <c r="I225" t="s">
        <v>419</v>
      </c>
    </row>
    <row r="226" spans="7:9" ht="15" x14ac:dyDescent="0.2">
      <c r="G226" s="131" t="s">
        <v>661</v>
      </c>
      <c r="I226" t="s">
        <v>420</v>
      </c>
    </row>
    <row r="227" spans="7:9" ht="15" x14ac:dyDescent="0.2">
      <c r="G227" s="131" t="s">
        <v>662</v>
      </c>
      <c r="I227" t="s">
        <v>421</v>
      </c>
    </row>
    <row r="228" spans="7:9" ht="15" x14ac:dyDescent="0.2">
      <c r="G228" s="131" t="s">
        <v>663</v>
      </c>
      <c r="I228" t="s">
        <v>422</v>
      </c>
    </row>
    <row r="229" spans="7:9" ht="15" x14ac:dyDescent="0.2">
      <c r="G229" s="131" t="s">
        <v>664</v>
      </c>
      <c r="I229" t="s">
        <v>423</v>
      </c>
    </row>
    <row r="230" spans="7:9" ht="15" x14ac:dyDescent="0.2">
      <c r="G230" s="131" t="s">
        <v>1019</v>
      </c>
      <c r="I230" t="s">
        <v>424</v>
      </c>
    </row>
    <row r="231" spans="7:9" ht="15" x14ac:dyDescent="0.2">
      <c r="G231" s="131" t="s">
        <v>665</v>
      </c>
      <c r="I231" t="s">
        <v>1098</v>
      </c>
    </row>
    <row r="232" spans="7:9" ht="15" x14ac:dyDescent="0.2">
      <c r="G232" s="131" t="s">
        <v>666</v>
      </c>
      <c r="I232" t="s">
        <v>425</v>
      </c>
    </row>
    <row r="233" spans="7:9" ht="15" x14ac:dyDescent="0.2">
      <c r="G233" s="131" t="s">
        <v>667</v>
      </c>
      <c r="I233" t="s">
        <v>426</v>
      </c>
    </row>
    <row r="234" spans="7:9" ht="15" x14ac:dyDescent="0.2">
      <c r="G234" s="131" t="s">
        <v>668</v>
      </c>
      <c r="I234" t="s">
        <v>427</v>
      </c>
    </row>
    <row r="235" spans="7:9" ht="15" x14ac:dyDescent="0.2">
      <c r="G235" s="131" t="s">
        <v>996</v>
      </c>
      <c r="I235" t="s">
        <v>428</v>
      </c>
    </row>
    <row r="236" spans="7:9" ht="15" x14ac:dyDescent="0.2">
      <c r="G236" s="131" t="s">
        <v>669</v>
      </c>
      <c r="I236" t="s">
        <v>429</v>
      </c>
    </row>
    <row r="237" spans="7:9" ht="15" x14ac:dyDescent="0.2">
      <c r="G237" s="131" t="s">
        <v>670</v>
      </c>
      <c r="I237" t="s">
        <v>1099</v>
      </c>
    </row>
    <row r="238" spans="7:9" ht="15" x14ac:dyDescent="0.2">
      <c r="G238" s="131" t="s">
        <v>671</v>
      </c>
      <c r="I238" t="s">
        <v>1100</v>
      </c>
    </row>
    <row r="239" spans="7:9" ht="15" x14ac:dyDescent="0.2">
      <c r="G239" s="131" t="s">
        <v>672</v>
      </c>
      <c r="I239" t="s">
        <v>430</v>
      </c>
    </row>
    <row r="240" spans="7:9" ht="15" x14ac:dyDescent="0.2">
      <c r="G240" s="131" t="s">
        <v>673</v>
      </c>
      <c r="I240" t="s">
        <v>431</v>
      </c>
    </row>
    <row r="241" spans="7:9" ht="15" x14ac:dyDescent="0.2">
      <c r="G241" s="131" t="s">
        <v>674</v>
      </c>
      <c r="I241" t="s">
        <v>432</v>
      </c>
    </row>
    <row r="242" spans="7:9" ht="15" x14ac:dyDescent="0.2">
      <c r="G242" s="131" t="s">
        <v>675</v>
      </c>
      <c r="I242" t="s">
        <v>433</v>
      </c>
    </row>
    <row r="243" spans="7:9" ht="15" x14ac:dyDescent="0.2">
      <c r="G243" s="131" t="s">
        <v>676</v>
      </c>
      <c r="I243" t="s">
        <v>1101</v>
      </c>
    </row>
    <row r="244" spans="7:9" ht="15" x14ac:dyDescent="0.2">
      <c r="G244" s="131" t="s">
        <v>997</v>
      </c>
      <c r="I244" t="s">
        <v>434</v>
      </c>
    </row>
    <row r="245" spans="7:9" ht="15" x14ac:dyDescent="0.2">
      <c r="G245" s="131" t="s">
        <v>998</v>
      </c>
      <c r="I245" t="s">
        <v>435</v>
      </c>
    </row>
    <row r="246" spans="7:9" ht="15" x14ac:dyDescent="0.2">
      <c r="G246" s="131" t="s">
        <v>680</v>
      </c>
      <c r="I246" t="s">
        <v>436</v>
      </c>
    </row>
    <row r="247" spans="7:9" ht="15" x14ac:dyDescent="0.2">
      <c r="G247" s="131" t="s">
        <v>681</v>
      </c>
      <c r="I247" t="s">
        <v>437</v>
      </c>
    </row>
    <row r="248" spans="7:9" ht="15" x14ac:dyDescent="0.2">
      <c r="G248" s="131" t="s">
        <v>682</v>
      </c>
      <c r="I248" t="s">
        <v>438</v>
      </c>
    </row>
    <row r="249" spans="7:9" ht="15" x14ac:dyDescent="0.2">
      <c r="G249" s="131" t="s">
        <v>683</v>
      </c>
      <c r="I249" t="s">
        <v>439</v>
      </c>
    </row>
    <row r="250" spans="7:9" ht="15" x14ac:dyDescent="0.2">
      <c r="G250" s="131" t="s">
        <v>684</v>
      </c>
      <c r="I250" t="s">
        <v>440</v>
      </c>
    </row>
    <row r="251" spans="7:9" ht="15" x14ac:dyDescent="0.2">
      <c r="G251" s="131" t="s">
        <v>685</v>
      </c>
      <c r="I251" t="s">
        <v>441</v>
      </c>
    </row>
    <row r="252" spans="7:9" ht="15" x14ac:dyDescent="0.2">
      <c r="G252" s="131" t="s">
        <v>999</v>
      </c>
      <c r="I252" t="s">
        <v>442</v>
      </c>
    </row>
    <row r="253" spans="7:9" ht="15" x14ac:dyDescent="0.2">
      <c r="G253" s="131" t="s">
        <v>686</v>
      </c>
      <c r="I253" t="s">
        <v>443</v>
      </c>
    </row>
    <row r="254" spans="7:9" ht="15" x14ac:dyDescent="0.2">
      <c r="G254" s="131" t="s">
        <v>687</v>
      </c>
      <c r="I254" t="s">
        <v>444</v>
      </c>
    </row>
    <row r="255" spans="7:9" ht="15" x14ac:dyDescent="0.2">
      <c r="G255" s="131" t="s">
        <v>688</v>
      </c>
      <c r="I255" t="s">
        <v>445</v>
      </c>
    </row>
    <row r="256" spans="7:9" ht="15" x14ac:dyDescent="0.2">
      <c r="G256" s="131" t="s">
        <v>689</v>
      </c>
      <c r="I256" t="s">
        <v>446</v>
      </c>
    </row>
    <row r="257" spans="7:9" ht="15" x14ac:dyDescent="0.2">
      <c r="G257" s="131" t="s">
        <v>1000</v>
      </c>
      <c r="I257" t="s">
        <v>447</v>
      </c>
    </row>
    <row r="258" spans="7:9" ht="15" x14ac:dyDescent="0.2">
      <c r="G258" s="131" t="s">
        <v>1001</v>
      </c>
      <c r="I258" t="s">
        <v>448</v>
      </c>
    </row>
    <row r="259" spans="7:9" ht="15" x14ac:dyDescent="0.2">
      <c r="G259" s="131" t="s">
        <v>690</v>
      </c>
      <c r="I259" t="s">
        <v>449</v>
      </c>
    </row>
    <row r="260" spans="7:9" ht="15" x14ac:dyDescent="0.2">
      <c r="G260" s="131" t="s">
        <v>691</v>
      </c>
      <c r="I260" t="s">
        <v>1102</v>
      </c>
    </row>
    <row r="261" spans="7:9" ht="15" x14ac:dyDescent="0.2">
      <c r="G261" s="131" t="s">
        <v>692</v>
      </c>
      <c r="I261" t="s">
        <v>450</v>
      </c>
    </row>
    <row r="262" spans="7:9" ht="15" x14ac:dyDescent="0.2">
      <c r="G262" s="131" t="s">
        <v>693</v>
      </c>
      <c r="I262" t="s">
        <v>451</v>
      </c>
    </row>
    <row r="263" spans="7:9" ht="15" x14ac:dyDescent="0.2">
      <c r="G263" s="131" t="s">
        <v>694</v>
      </c>
      <c r="I263" t="s">
        <v>452</v>
      </c>
    </row>
    <row r="264" spans="7:9" ht="15" x14ac:dyDescent="0.2">
      <c r="G264" s="131" t="s">
        <v>695</v>
      </c>
      <c r="I264" t="s">
        <v>453</v>
      </c>
    </row>
    <row r="265" spans="7:9" ht="15" x14ac:dyDescent="0.2">
      <c r="G265" s="131" t="s">
        <v>696</v>
      </c>
      <c r="I265" t="s">
        <v>454</v>
      </c>
    </row>
    <row r="266" spans="7:9" ht="15" x14ac:dyDescent="0.2">
      <c r="G266" s="131" t="s">
        <v>697</v>
      </c>
      <c r="I266" t="s">
        <v>1103</v>
      </c>
    </row>
    <row r="267" spans="7:9" ht="15" x14ac:dyDescent="0.2">
      <c r="G267" s="131" t="s">
        <v>698</v>
      </c>
      <c r="I267" t="s">
        <v>1104</v>
      </c>
    </row>
    <row r="268" spans="7:9" ht="15" x14ac:dyDescent="0.2">
      <c r="G268" s="131" t="s">
        <v>1002</v>
      </c>
      <c r="I268" t="s">
        <v>455</v>
      </c>
    </row>
    <row r="269" spans="7:9" ht="15" x14ac:dyDescent="0.2">
      <c r="G269" s="131" t="s">
        <v>1003</v>
      </c>
      <c r="I269" t="s">
        <v>1105</v>
      </c>
    </row>
    <row r="270" spans="7:9" ht="15" x14ac:dyDescent="0.2">
      <c r="G270" s="131" t="s">
        <v>699</v>
      </c>
      <c r="I270" t="s">
        <v>455</v>
      </c>
    </row>
    <row r="271" spans="7:9" ht="15" x14ac:dyDescent="0.2">
      <c r="G271" s="131" t="s">
        <v>604</v>
      </c>
      <c r="I271" t="s">
        <v>456</v>
      </c>
    </row>
    <row r="272" spans="7:9" ht="15" x14ac:dyDescent="0.2">
      <c r="G272" s="131" t="s">
        <v>701</v>
      </c>
      <c r="I272" t="s">
        <v>457</v>
      </c>
    </row>
    <row r="273" spans="7:9" ht="15" x14ac:dyDescent="0.2">
      <c r="G273" s="131" t="s">
        <v>702</v>
      </c>
      <c r="I273" t="s">
        <v>458</v>
      </c>
    </row>
    <row r="274" spans="7:9" ht="15" x14ac:dyDescent="0.2">
      <c r="G274" s="131" t="s">
        <v>703</v>
      </c>
      <c r="I274" t="s">
        <v>1106</v>
      </c>
    </row>
    <row r="275" spans="7:9" ht="15" x14ac:dyDescent="0.2">
      <c r="G275" s="131" t="s">
        <v>704</v>
      </c>
      <c r="I275" t="s">
        <v>459</v>
      </c>
    </row>
    <row r="276" spans="7:9" ht="15" x14ac:dyDescent="0.2">
      <c r="G276" s="131" t="s">
        <v>1004</v>
      </c>
      <c r="I276" t="s">
        <v>460</v>
      </c>
    </row>
    <row r="277" spans="7:9" ht="15" x14ac:dyDescent="0.2">
      <c r="G277" s="131" t="s">
        <v>705</v>
      </c>
      <c r="I277" t="s">
        <v>461</v>
      </c>
    </row>
    <row r="278" spans="7:9" ht="15" x14ac:dyDescent="0.2">
      <c r="G278" s="131" t="s">
        <v>706</v>
      </c>
      <c r="I278" t="s">
        <v>462</v>
      </c>
    </row>
    <row r="279" spans="7:9" ht="15" x14ac:dyDescent="0.2">
      <c r="G279" s="131" t="s">
        <v>707</v>
      </c>
      <c r="I279" t="s">
        <v>463</v>
      </c>
    </row>
    <row r="280" spans="7:9" ht="15" x14ac:dyDescent="0.2">
      <c r="G280" s="131" t="s">
        <v>708</v>
      </c>
      <c r="I280" t="s">
        <v>464</v>
      </c>
    </row>
    <row r="281" spans="7:9" ht="15" x14ac:dyDescent="0.2">
      <c r="G281" s="131" t="s">
        <v>709</v>
      </c>
      <c r="I281" t="s">
        <v>465</v>
      </c>
    </row>
    <row r="282" spans="7:9" ht="15" x14ac:dyDescent="0.2">
      <c r="G282" s="131" t="s">
        <v>710</v>
      </c>
      <c r="I282" t="s">
        <v>466</v>
      </c>
    </row>
    <row r="283" spans="7:9" ht="15" x14ac:dyDescent="0.2">
      <c r="G283" s="131" t="s">
        <v>711</v>
      </c>
      <c r="I283" t="s">
        <v>467</v>
      </c>
    </row>
    <row r="284" spans="7:9" ht="15" x14ac:dyDescent="0.2">
      <c r="G284" s="131" t="s">
        <v>712</v>
      </c>
      <c r="I284" t="s">
        <v>468</v>
      </c>
    </row>
    <row r="285" spans="7:9" ht="15" x14ac:dyDescent="0.2">
      <c r="G285" s="131" t="s">
        <v>713</v>
      </c>
      <c r="I285" t="s">
        <v>469</v>
      </c>
    </row>
    <row r="286" spans="7:9" ht="15" x14ac:dyDescent="0.2">
      <c r="G286" s="131" t="s">
        <v>714</v>
      </c>
      <c r="I286" t="s">
        <v>470</v>
      </c>
    </row>
    <row r="287" spans="7:9" ht="15" x14ac:dyDescent="0.2">
      <c r="G287" s="131" t="s">
        <v>715</v>
      </c>
      <c r="I287" t="s">
        <v>471</v>
      </c>
    </row>
    <row r="288" spans="7:9" ht="15" x14ac:dyDescent="0.2">
      <c r="G288" s="131" t="s">
        <v>716</v>
      </c>
      <c r="I288" t="s">
        <v>472</v>
      </c>
    </row>
    <row r="289" spans="7:9" ht="15" x14ac:dyDescent="0.2">
      <c r="G289" s="131" t="s">
        <v>717</v>
      </c>
      <c r="I289" t="s">
        <v>473</v>
      </c>
    </row>
    <row r="290" spans="7:9" ht="15" x14ac:dyDescent="0.2">
      <c r="G290" s="131" t="s">
        <v>718</v>
      </c>
      <c r="I290" t="s">
        <v>1107</v>
      </c>
    </row>
    <row r="291" spans="7:9" ht="15" x14ac:dyDescent="0.2">
      <c r="G291" s="131" t="s">
        <v>719</v>
      </c>
      <c r="I291" t="s">
        <v>1108</v>
      </c>
    </row>
    <row r="292" spans="7:9" ht="15" x14ac:dyDescent="0.2">
      <c r="G292" s="131" t="s">
        <v>720</v>
      </c>
      <c r="I292" t="s">
        <v>474</v>
      </c>
    </row>
    <row r="293" spans="7:9" ht="15" x14ac:dyDescent="0.2">
      <c r="G293" s="131" t="s">
        <v>721</v>
      </c>
      <c r="I293" t="s">
        <v>475</v>
      </c>
    </row>
    <row r="294" spans="7:9" ht="15" x14ac:dyDescent="0.2">
      <c r="G294" s="131" t="s">
        <v>722</v>
      </c>
      <c r="I294" t="s">
        <v>476</v>
      </c>
    </row>
    <row r="295" spans="7:9" ht="15" x14ac:dyDescent="0.2">
      <c r="G295" s="131" t="s">
        <v>723</v>
      </c>
      <c r="I295" t="s">
        <v>477</v>
      </c>
    </row>
    <row r="296" spans="7:9" ht="15" x14ac:dyDescent="0.2">
      <c r="G296" s="131" t="s">
        <v>724</v>
      </c>
      <c r="I296" t="s">
        <v>478</v>
      </c>
    </row>
    <row r="297" spans="7:9" ht="15" x14ac:dyDescent="0.2">
      <c r="G297" s="131" t="s">
        <v>725</v>
      </c>
      <c r="I297" t="s">
        <v>479</v>
      </c>
    </row>
    <row r="298" spans="7:9" ht="15" x14ac:dyDescent="0.2">
      <c r="G298" s="131" t="s">
        <v>726</v>
      </c>
      <c r="I298" t="s">
        <v>479</v>
      </c>
    </row>
    <row r="299" spans="7:9" ht="15" x14ac:dyDescent="0.2">
      <c r="G299" s="131" t="s">
        <v>727</v>
      </c>
      <c r="I299" t="s">
        <v>1109</v>
      </c>
    </row>
    <row r="300" spans="7:9" ht="15" x14ac:dyDescent="0.2">
      <c r="G300" s="131" t="s">
        <v>730</v>
      </c>
      <c r="I300" t="s">
        <v>1109</v>
      </c>
    </row>
    <row r="301" spans="7:9" ht="15" x14ac:dyDescent="0.2">
      <c r="G301" s="131" t="s">
        <v>731</v>
      </c>
      <c r="I301" t="s">
        <v>1110</v>
      </c>
    </row>
    <row r="302" spans="7:9" ht="15" x14ac:dyDescent="0.2">
      <c r="G302" s="131" t="s">
        <v>732</v>
      </c>
      <c r="I302" t="s">
        <v>1110</v>
      </c>
    </row>
    <row r="303" spans="7:9" ht="15" x14ac:dyDescent="0.2">
      <c r="G303" s="131" t="s">
        <v>733</v>
      </c>
      <c r="I303" t="s">
        <v>1111</v>
      </c>
    </row>
    <row r="304" spans="7:9" ht="15" x14ac:dyDescent="0.2">
      <c r="G304" s="131" t="s">
        <v>734</v>
      </c>
      <c r="I304" t="s">
        <v>1111</v>
      </c>
    </row>
    <row r="305" spans="7:9" ht="15" x14ac:dyDescent="0.2">
      <c r="G305" s="131" t="s">
        <v>735</v>
      </c>
      <c r="I305" t="s">
        <v>1112</v>
      </c>
    </row>
    <row r="306" spans="7:9" ht="15" x14ac:dyDescent="0.2">
      <c r="G306" s="131" t="s">
        <v>737</v>
      </c>
      <c r="I306" t="s">
        <v>1112</v>
      </c>
    </row>
    <row r="307" spans="7:9" ht="15" x14ac:dyDescent="0.2">
      <c r="G307" s="131" t="s">
        <v>1005</v>
      </c>
      <c r="I307" t="s">
        <v>1113</v>
      </c>
    </row>
    <row r="308" spans="7:9" ht="15" x14ac:dyDescent="0.2">
      <c r="G308" s="131" t="s">
        <v>738</v>
      </c>
      <c r="I308" t="s">
        <v>1113</v>
      </c>
    </row>
    <row r="309" spans="7:9" ht="15" x14ac:dyDescent="0.2">
      <c r="G309" s="131" t="s">
        <v>739</v>
      </c>
      <c r="I309" t="s">
        <v>1114</v>
      </c>
    </row>
    <row r="310" spans="7:9" ht="15" x14ac:dyDescent="0.2">
      <c r="G310" s="131" t="s">
        <v>741</v>
      </c>
      <c r="I310" t="s">
        <v>1114</v>
      </c>
    </row>
    <row r="311" spans="7:9" ht="15" x14ac:dyDescent="0.2">
      <c r="G311" s="131" t="s">
        <v>742</v>
      </c>
      <c r="I311" t="s">
        <v>1115</v>
      </c>
    </row>
    <row r="312" spans="7:9" ht="15" x14ac:dyDescent="0.2">
      <c r="G312" s="131" t="s">
        <v>743</v>
      </c>
      <c r="I312" t="s">
        <v>1115</v>
      </c>
    </row>
    <row r="313" spans="7:9" ht="15" x14ac:dyDescent="0.2">
      <c r="G313" s="131" t="s">
        <v>744</v>
      </c>
      <c r="I313" t="s">
        <v>1116</v>
      </c>
    </row>
    <row r="314" spans="7:9" ht="15" x14ac:dyDescent="0.2">
      <c r="G314" s="131" t="s">
        <v>745</v>
      </c>
      <c r="I314" t="s">
        <v>1116</v>
      </c>
    </row>
    <row r="315" spans="7:9" ht="15" x14ac:dyDescent="0.2">
      <c r="G315" s="131" t="s">
        <v>746</v>
      </c>
      <c r="I315" t="s">
        <v>480</v>
      </c>
    </row>
    <row r="316" spans="7:9" ht="15" x14ac:dyDescent="0.2">
      <c r="G316" s="131" t="s">
        <v>1006</v>
      </c>
      <c r="I316" t="s">
        <v>481</v>
      </c>
    </row>
    <row r="317" spans="7:9" ht="15" x14ac:dyDescent="0.2">
      <c r="G317" s="131" t="s">
        <v>747</v>
      </c>
    </row>
    <row r="318" spans="7:9" ht="15" x14ac:dyDescent="0.2">
      <c r="G318" s="131" t="s">
        <v>748</v>
      </c>
    </row>
    <row r="319" spans="7:9" ht="15" x14ac:dyDescent="0.2">
      <c r="G319" s="131" t="s">
        <v>749</v>
      </c>
    </row>
    <row r="320" spans="7:9" ht="15" x14ac:dyDescent="0.2">
      <c r="G320" s="131" t="s">
        <v>751</v>
      </c>
    </row>
    <row r="321" spans="7:7" ht="15" x14ac:dyDescent="0.2">
      <c r="G321" s="131" t="s">
        <v>752</v>
      </c>
    </row>
    <row r="322" spans="7:7" ht="15" x14ac:dyDescent="0.2">
      <c r="G322" s="131" t="s">
        <v>753</v>
      </c>
    </row>
    <row r="323" spans="7:7" ht="15" x14ac:dyDescent="0.2">
      <c r="G323" s="131" t="s">
        <v>754</v>
      </c>
    </row>
    <row r="324" spans="7:7" ht="15" x14ac:dyDescent="0.2">
      <c r="G324" s="131" t="s">
        <v>755</v>
      </c>
    </row>
    <row r="325" spans="7:7" ht="15" x14ac:dyDescent="0.2">
      <c r="G325" s="131" t="s">
        <v>756</v>
      </c>
    </row>
    <row r="326" spans="7:7" ht="15" x14ac:dyDescent="0.2">
      <c r="G326" s="131" t="s">
        <v>757</v>
      </c>
    </row>
    <row r="327" spans="7:7" ht="15" x14ac:dyDescent="0.2">
      <c r="G327" s="131" t="s">
        <v>758</v>
      </c>
    </row>
    <row r="328" spans="7:7" ht="15" x14ac:dyDescent="0.2">
      <c r="G328" s="131" t="s">
        <v>1007</v>
      </c>
    </row>
    <row r="329" spans="7:7" ht="15" x14ac:dyDescent="0.2">
      <c r="G329" s="131" t="s">
        <v>759</v>
      </c>
    </row>
    <row r="330" spans="7:7" ht="15" x14ac:dyDescent="0.2">
      <c r="G330" s="131" t="s">
        <v>760</v>
      </c>
    </row>
    <row r="331" spans="7:7" ht="15" x14ac:dyDescent="0.2">
      <c r="G331" s="131" t="s">
        <v>761</v>
      </c>
    </row>
    <row r="332" spans="7:7" ht="15" x14ac:dyDescent="0.2">
      <c r="G332" s="131" t="s">
        <v>762</v>
      </c>
    </row>
    <row r="333" spans="7:7" ht="15" x14ac:dyDescent="0.2">
      <c r="G333" s="131" t="s">
        <v>763</v>
      </c>
    </row>
    <row r="334" spans="7:7" ht="15" x14ac:dyDescent="0.2">
      <c r="G334" s="131" t="s">
        <v>764</v>
      </c>
    </row>
    <row r="335" spans="7:7" ht="15" x14ac:dyDescent="0.2">
      <c r="G335" s="131" t="s">
        <v>765</v>
      </c>
    </row>
    <row r="336" spans="7:7" ht="15" x14ac:dyDescent="0.2">
      <c r="G336" s="131" t="s">
        <v>766</v>
      </c>
    </row>
    <row r="337" spans="7:7" ht="15" x14ac:dyDescent="0.2">
      <c r="G337" s="131" t="s">
        <v>1008</v>
      </c>
    </row>
    <row r="338" spans="7:7" ht="15" x14ac:dyDescent="0.2">
      <c r="G338" s="131" t="s">
        <v>1009</v>
      </c>
    </row>
    <row r="339" spans="7:7" ht="15" x14ac:dyDescent="0.2">
      <c r="G339" s="131" t="s">
        <v>767</v>
      </c>
    </row>
    <row r="340" spans="7:7" ht="15" x14ac:dyDescent="0.2">
      <c r="G340" s="131" t="s">
        <v>768</v>
      </c>
    </row>
    <row r="341" spans="7:7" ht="15" x14ac:dyDescent="0.2">
      <c r="G341" s="131" t="s">
        <v>769</v>
      </c>
    </row>
    <row r="342" spans="7:7" ht="15" x14ac:dyDescent="0.2">
      <c r="G342" s="131" t="s">
        <v>770</v>
      </c>
    </row>
    <row r="343" spans="7:7" ht="15" x14ac:dyDescent="0.2">
      <c r="G343" s="131" t="s">
        <v>771</v>
      </c>
    </row>
    <row r="344" spans="7:7" ht="15" x14ac:dyDescent="0.2">
      <c r="G344" s="131" t="s">
        <v>1010</v>
      </c>
    </row>
    <row r="345" spans="7:7" ht="15" x14ac:dyDescent="0.2">
      <c r="G345" s="131" t="s">
        <v>772</v>
      </c>
    </row>
    <row r="346" spans="7:7" ht="15" x14ac:dyDescent="0.2">
      <c r="G346" s="131" t="s">
        <v>773</v>
      </c>
    </row>
    <row r="347" spans="7:7" ht="15" x14ac:dyDescent="0.2">
      <c r="G347" s="131" t="s">
        <v>774</v>
      </c>
    </row>
    <row r="348" spans="7:7" ht="15" x14ac:dyDescent="0.2">
      <c r="G348" s="131" t="s">
        <v>775</v>
      </c>
    </row>
    <row r="349" spans="7:7" ht="15" x14ac:dyDescent="0.2">
      <c r="G349" s="131" t="s">
        <v>776</v>
      </c>
    </row>
    <row r="350" spans="7:7" ht="15" x14ac:dyDescent="0.2">
      <c r="G350" s="131" t="s">
        <v>777</v>
      </c>
    </row>
    <row r="351" spans="7:7" ht="15" x14ac:dyDescent="0.2">
      <c r="G351" s="131" t="s">
        <v>778</v>
      </c>
    </row>
    <row r="352" spans="7:7" ht="15" x14ac:dyDescent="0.2">
      <c r="G352" s="131" t="s">
        <v>779</v>
      </c>
    </row>
    <row r="353" spans="7:7" ht="15" x14ac:dyDescent="0.2">
      <c r="G353" s="131" t="s">
        <v>780</v>
      </c>
    </row>
    <row r="354" spans="7:7" ht="15" x14ac:dyDescent="0.2">
      <c r="G354" s="131" t="s">
        <v>781</v>
      </c>
    </row>
    <row r="355" spans="7:7" ht="15" x14ac:dyDescent="0.2">
      <c r="G355" s="131" t="s">
        <v>782</v>
      </c>
    </row>
    <row r="356" spans="7:7" ht="15" x14ac:dyDescent="0.2">
      <c r="G356" s="131" t="s">
        <v>783</v>
      </c>
    </row>
    <row r="357" spans="7:7" ht="15" x14ac:dyDescent="0.2">
      <c r="G357" s="131" t="s">
        <v>1011</v>
      </c>
    </row>
    <row r="358" spans="7:7" ht="15" x14ac:dyDescent="0.2">
      <c r="G358" s="131" t="s">
        <v>1012</v>
      </c>
    </row>
    <row r="359" spans="7:7" ht="15" x14ac:dyDescent="0.2">
      <c r="G359" s="131" t="s">
        <v>1013</v>
      </c>
    </row>
    <row r="360" spans="7:7" ht="15" x14ac:dyDescent="0.2">
      <c r="G360" s="131" t="s">
        <v>1014</v>
      </c>
    </row>
    <row r="361" spans="7:7" ht="15" x14ac:dyDescent="0.2">
      <c r="G361" s="131" t="s">
        <v>1015</v>
      </c>
    </row>
    <row r="362" spans="7:7" ht="15" x14ac:dyDescent="0.2">
      <c r="G362" s="131" t="s">
        <v>784</v>
      </c>
    </row>
    <row r="363" spans="7:7" ht="15" x14ac:dyDescent="0.2">
      <c r="G363" s="131" t="s">
        <v>785</v>
      </c>
    </row>
    <row r="364" spans="7:7" ht="15" x14ac:dyDescent="0.2">
      <c r="G364" s="131" t="s">
        <v>786</v>
      </c>
    </row>
    <row r="365" spans="7:7" ht="15" x14ac:dyDescent="0.2">
      <c r="G365" s="131" t="s">
        <v>787</v>
      </c>
    </row>
    <row r="366" spans="7:7" ht="15" x14ac:dyDescent="0.2">
      <c r="G366" s="131" t="s">
        <v>750</v>
      </c>
    </row>
    <row r="367" spans="7:7" ht="15" x14ac:dyDescent="0.2">
      <c r="G367" s="131" t="s">
        <v>1016</v>
      </c>
    </row>
    <row r="368" spans="7:7" ht="15" x14ac:dyDescent="0.2">
      <c r="G368" s="131" t="s">
        <v>1017</v>
      </c>
    </row>
    <row r="369" spans="7:7" ht="15" x14ac:dyDescent="0.2">
      <c r="G369" s="131" t="s">
        <v>788</v>
      </c>
    </row>
    <row r="370" spans="7:7" ht="15" x14ac:dyDescent="0.2">
      <c r="G370" s="131" t="s">
        <v>789</v>
      </c>
    </row>
    <row r="371" spans="7:7" ht="15" x14ac:dyDescent="0.2">
      <c r="G371" s="131" t="s">
        <v>790</v>
      </c>
    </row>
    <row r="372" spans="7:7" ht="15" x14ac:dyDescent="0.2">
      <c r="G372" s="131" t="s">
        <v>791</v>
      </c>
    </row>
    <row r="373" spans="7:7" ht="15" x14ac:dyDescent="0.2">
      <c r="G373" s="131" t="s">
        <v>792</v>
      </c>
    </row>
    <row r="374" spans="7:7" ht="15" x14ac:dyDescent="0.2">
      <c r="G374" s="131" t="s">
        <v>793</v>
      </c>
    </row>
    <row r="375" spans="7:7" ht="15" x14ac:dyDescent="0.2">
      <c r="G375" s="131" t="s">
        <v>794</v>
      </c>
    </row>
    <row r="376" spans="7:7" ht="15" x14ac:dyDescent="0.2">
      <c r="G376" s="131" t="s">
        <v>795</v>
      </c>
    </row>
    <row r="377" spans="7:7" ht="15" x14ac:dyDescent="0.2">
      <c r="G377" s="131" t="s">
        <v>796</v>
      </c>
    </row>
    <row r="378" spans="7:7" ht="15" x14ac:dyDescent="0.2">
      <c r="G378" s="131" t="s">
        <v>797</v>
      </c>
    </row>
    <row r="379" spans="7:7" ht="15" x14ac:dyDescent="0.2">
      <c r="G379" s="131" t="s">
        <v>798</v>
      </c>
    </row>
    <row r="380" spans="7:7" ht="15" x14ac:dyDescent="0.2">
      <c r="G380" s="131" t="s">
        <v>799</v>
      </c>
    </row>
    <row r="381" spans="7:7" ht="15" x14ac:dyDescent="0.2">
      <c r="G381" s="131" t="s">
        <v>800</v>
      </c>
    </row>
    <row r="382" spans="7:7" ht="15" x14ac:dyDescent="0.2">
      <c r="G382" s="131" t="s">
        <v>801</v>
      </c>
    </row>
    <row r="383" spans="7:7" ht="15" x14ac:dyDescent="0.2">
      <c r="G383" s="131" t="s">
        <v>802</v>
      </c>
    </row>
    <row r="384" spans="7:7" ht="15" x14ac:dyDescent="0.2">
      <c r="G384" s="131" t="s">
        <v>803</v>
      </c>
    </row>
    <row r="385" spans="7:7" ht="15" x14ac:dyDescent="0.2">
      <c r="G385" s="131" t="s">
        <v>804</v>
      </c>
    </row>
    <row r="386" spans="7:7" ht="15" x14ac:dyDescent="0.2">
      <c r="G386" s="131" t="s">
        <v>805</v>
      </c>
    </row>
    <row r="387" spans="7:7" ht="15" x14ac:dyDescent="0.2">
      <c r="G387" s="131" t="s">
        <v>806</v>
      </c>
    </row>
    <row r="388" spans="7:7" ht="15" x14ac:dyDescent="0.2">
      <c r="G388" s="131" t="s">
        <v>807</v>
      </c>
    </row>
    <row r="389" spans="7:7" ht="15" x14ac:dyDescent="0.2">
      <c r="G389" s="131" t="s">
        <v>808</v>
      </c>
    </row>
    <row r="390" spans="7:7" ht="15" x14ac:dyDescent="0.2">
      <c r="G390" s="131" t="s">
        <v>809</v>
      </c>
    </row>
    <row r="391" spans="7:7" ht="15" x14ac:dyDescent="0.2">
      <c r="G391" s="131" t="s">
        <v>810</v>
      </c>
    </row>
    <row r="392" spans="7:7" ht="15" x14ac:dyDescent="0.2">
      <c r="G392" s="131" t="s">
        <v>811</v>
      </c>
    </row>
    <row r="393" spans="7:7" ht="15" x14ac:dyDescent="0.2">
      <c r="G393" s="131" t="s">
        <v>812</v>
      </c>
    </row>
    <row r="394" spans="7:7" ht="15" x14ac:dyDescent="0.2">
      <c r="G394" s="131" t="s">
        <v>813</v>
      </c>
    </row>
    <row r="395" spans="7:7" ht="15" x14ac:dyDescent="0.2">
      <c r="G395" s="131" t="s">
        <v>814</v>
      </c>
    </row>
    <row r="396" spans="7:7" ht="15" x14ac:dyDescent="0.2">
      <c r="G396" s="131" t="s">
        <v>815</v>
      </c>
    </row>
    <row r="397" spans="7:7" ht="15" x14ac:dyDescent="0.2">
      <c r="G397" s="131" t="s">
        <v>1018</v>
      </c>
    </row>
    <row r="398" spans="7:7" ht="15" x14ac:dyDescent="0.2">
      <c r="G398" s="131" t="s">
        <v>816</v>
      </c>
    </row>
    <row r="399" spans="7:7" ht="15" x14ac:dyDescent="0.2">
      <c r="G399" s="131" t="s">
        <v>817</v>
      </c>
    </row>
    <row r="400" spans="7:7" ht="15" x14ac:dyDescent="0.2">
      <c r="G400" s="131" t="s">
        <v>818</v>
      </c>
    </row>
    <row r="401" spans="7:7" ht="15" x14ac:dyDescent="0.2">
      <c r="G401" s="131" t="s">
        <v>819</v>
      </c>
    </row>
    <row r="402" spans="7:7" ht="15" x14ac:dyDescent="0.2">
      <c r="G402" s="131" t="s">
        <v>820</v>
      </c>
    </row>
    <row r="403" spans="7:7" ht="15" x14ac:dyDescent="0.2">
      <c r="G403" s="131" t="s">
        <v>821</v>
      </c>
    </row>
    <row r="404" spans="7:7" ht="15" x14ac:dyDescent="0.2">
      <c r="G404" s="131" t="s">
        <v>822</v>
      </c>
    </row>
    <row r="405" spans="7:7" ht="15" x14ac:dyDescent="0.2">
      <c r="G405" s="131" t="s">
        <v>823</v>
      </c>
    </row>
    <row r="406" spans="7:7" ht="15" x14ac:dyDescent="0.2">
      <c r="G406" s="131" t="s">
        <v>824</v>
      </c>
    </row>
    <row r="407" spans="7:7" ht="15" x14ac:dyDescent="0.2">
      <c r="G407" s="131" t="s">
        <v>825</v>
      </c>
    </row>
    <row r="408" spans="7:7" ht="15" x14ac:dyDescent="0.2">
      <c r="G408" s="131" t="s">
        <v>826</v>
      </c>
    </row>
    <row r="409" spans="7:7" ht="15" x14ac:dyDescent="0.2">
      <c r="G409" s="131" t="s">
        <v>827</v>
      </c>
    </row>
    <row r="410" spans="7:7" ht="15" x14ac:dyDescent="0.2">
      <c r="G410" s="131" t="s">
        <v>828</v>
      </c>
    </row>
    <row r="411" spans="7:7" ht="15" x14ac:dyDescent="0.2">
      <c r="G411" s="131" t="s">
        <v>829</v>
      </c>
    </row>
    <row r="412" spans="7:7" ht="15" x14ac:dyDescent="0.2">
      <c r="G412" s="131" t="s">
        <v>830</v>
      </c>
    </row>
    <row r="413" spans="7:7" ht="15" x14ac:dyDescent="0.2">
      <c r="G413" s="131" t="s">
        <v>831</v>
      </c>
    </row>
    <row r="414" spans="7:7" ht="15" x14ac:dyDescent="0.2">
      <c r="G414" s="131" t="s">
        <v>832</v>
      </c>
    </row>
    <row r="415" spans="7:7" ht="15" x14ac:dyDescent="0.2">
      <c r="G415" s="131" t="s">
        <v>833</v>
      </c>
    </row>
    <row r="416" spans="7:7" ht="15" x14ac:dyDescent="0.2">
      <c r="G416" s="131" t="s">
        <v>834</v>
      </c>
    </row>
    <row r="417" spans="7:7" ht="15" x14ac:dyDescent="0.2">
      <c r="G417" s="131" t="s">
        <v>835</v>
      </c>
    </row>
    <row r="418" spans="7:7" ht="15" x14ac:dyDescent="0.2">
      <c r="G418" s="131" t="s">
        <v>836</v>
      </c>
    </row>
    <row r="419" spans="7:7" ht="15" x14ac:dyDescent="0.2">
      <c r="G419" s="131" t="s">
        <v>837</v>
      </c>
    </row>
    <row r="420" spans="7:7" ht="15" x14ac:dyDescent="0.2">
      <c r="G420" s="131" t="s">
        <v>838</v>
      </c>
    </row>
    <row r="421" spans="7:7" ht="15" x14ac:dyDescent="0.2">
      <c r="G421" s="131" t="s">
        <v>839</v>
      </c>
    </row>
    <row r="422" spans="7:7" ht="15" x14ac:dyDescent="0.2">
      <c r="G422" s="131" t="s">
        <v>840</v>
      </c>
    </row>
    <row r="423" spans="7:7" ht="15" x14ac:dyDescent="0.2">
      <c r="G423" s="131" t="s">
        <v>841</v>
      </c>
    </row>
    <row r="424" spans="7:7" ht="15" x14ac:dyDescent="0.2">
      <c r="G424" s="131" t="s">
        <v>842</v>
      </c>
    </row>
    <row r="425" spans="7:7" ht="15" x14ac:dyDescent="0.2">
      <c r="G425" s="131" t="s">
        <v>843</v>
      </c>
    </row>
    <row r="426" spans="7:7" ht="15" x14ac:dyDescent="0.2">
      <c r="G426" s="131" t="s">
        <v>844</v>
      </c>
    </row>
    <row r="427" spans="7:7" ht="15" x14ac:dyDescent="0.2">
      <c r="G427" s="131" t="s">
        <v>845</v>
      </c>
    </row>
    <row r="428" spans="7:7" ht="15" x14ac:dyDescent="0.2">
      <c r="G428" s="131" t="s">
        <v>846</v>
      </c>
    </row>
    <row r="429" spans="7:7" ht="15" x14ac:dyDescent="0.2">
      <c r="G429" s="131" t="s">
        <v>847</v>
      </c>
    </row>
    <row r="430" spans="7:7" ht="15" x14ac:dyDescent="0.2">
      <c r="G430" s="131" t="s">
        <v>848</v>
      </c>
    </row>
    <row r="431" spans="7:7" x14ac:dyDescent="0.2">
      <c r="G431" s="132"/>
    </row>
  </sheetData>
  <autoFilter ref="G1:K1"/>
  <customSheetViews>
    <customSheetView guid="{751E64F5-A277-4A2A-A69D-FE5FE494F729}" state="hidden" topLeftCell="F2">
      <selection activeCell="H107" sqref="H107"/>
      <pageMargins left="0.75" right="0.75" top="1" bottom="1" header="0.5" footer="0.5"/>
      <pageSetup paperSize="9" orientation="portrait" r:id="rId1"/>
      <headerFooter alignWithMargins="0"/>
    </customSheetView>
    <customSheetView guid="{8A7339EC-9D85-4DF4-8B1C-06318E02C619}" state="hidden" topLeftCell="F2">
      <selection activeCell="H107" sqref="H107"/>
      <pageMargins left="0.75" right="0.75" top="1" bottom="1" header="0.5" footer="0.5"/>
      <pageSetup paperSize="9" orientation="portrait" r:id="rId2"/>
      <headerFooter alignWithMargins="0"/>
    </customSheetView>
  </customSheetViews>
  <phoneticPr fontId="6" type="noConversion"/>
  <dataValidations count="3">
    <dataValidation type="list" allowBlank="1" showInputMessage="1" showErrorMessage="1" sqref="G2:G430">
      <formula1>$G$2:$G$430</formula1>
    </dataValidation>
    <dataValidation type="list" allowBlank="1" showInputMessage="1" showErrorMessage="1" sqref="H2">
      <formula1>Partnerska_drzava</formula1>
    </dataValidation>
    <dataValidation type="list" allowBlank="1" showInputMessage="1" showErrorMessage="1" sqref="I2">
      <formula1>$I$2:$I$316</formula1>
    </dataValidation>
  </dataValidations>
  <pageMargins left="0.75" right="0.75" top="1" bottom="1" header="0.5" footer="0.5"/>
  <pageSetup paperSize="9" orientation="portrait"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E 2 1 E W o D / y 3 W l A A A A 9 Q A A A B I A H A B D b 2 5 m a W c v U G F j a 2 F n Z S 5 4 b W w g o h g A K K A U A A A A A A A A A A A A A A A A A A A A A A A A A A A A h Y 8 x D o I w G I W v Q r r T 1 m o M k p 8 y O J l I Y k J i X J t S o R G K o c V y N w e P 5 B X E K O r m + L 7 3 D e / d r z d I h 6 Y O L q q z u j U J m m G K A m V k W 2 h T J q h 3 x z B C K Y e d k C d R q m C U j Y 0 H W y S o c u 4 c E + K 9 x 3 6 O 2 6 4 k j N I Z O W T b X F a q E e g j 6 / 9 y q I 1 1 w k i F O O x f Y z j D q y W O F g x T I B O D T J t v z 8 a 5 z / Y H w r q v X d 8 p b u s w 3 w C Z I p D 3 B f 4 A U E s D B B Q A A g A I A B N t R 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b U R a K I p H u A 4 A A A A R A A A A E w A c A E Z v c m 1 1 b G F z L 1 N l Y 3 R p b 2 4 x L m 0 g o h g A K K A U A A A A A A A A A A A A A A A A A A A A A A A A A A A A K 0 5 N L s n M z 1 M I h t C G 1 g B Q S w E C L Q A U A A I A C A A T b U R a g P / L d a U A A A D 1 A A A A E g A A A A A A A A A A A A A A A A A A A A A A Q 2 9 u Z m l n L 1 B h Y 2 t h Z 2 U u e G 1 s U E s B A i 0 A F A A C A A g A E 2 1 E W g / K 6 a u k A A A A 6 Q A A A B M A A A A A A A A A A A A A A A A A 8 Q A A A F t D b 2 5 0 Z W 5 0 X 1 R 5 c G V z X S 5 4 b W x Q S w E C L Q A U A A I A C A A T b U R 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X 4 W b p 1 O 9 U 2 b D j w d T P v E M Q A A A A A C A A A A A A A D Z g A A w A A A A B A A A A C R V S H q 4 R u J w J c p B v z 6 P x O 7 A A A A A A S A A A C g A A A A E A A A A J j D 7 w n k o g H C k 8 I O n t h w l m x Q A A A A a X w I S d 6 G X N 9 I G I F + o g r + k P g 2 T 4 T 6 T 0 M 7 z C + 3 P o r W v J a D N 5 m 5 4 s p Q 1 h g M C 2 V j d V s r m A H w z 7 E g G I r u e L F g U e 2 m 1 1 K e r B t 0 M l v K H d B 4 D a Y n 8 n I U A A A A Z T y N 7 5 z h C 3 t F 9 0 0 F K / 1 l G p G z e T E = < / D a t a M a s h u p > 
</file>

<file path=customXml/itemProps1.xml><?xml version="1.0" encoding="utf-8"?>
<ds:datastoreItem xmlns:ds="http://schemas.openxmlformats.org/officeDocument/2006/customXml" ds:itemID="{117624CF-3A03-461D-914E-6FB22BD8857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Finančni načrt projekta 2025</vt:lpstr>
      <vt:lpstr>FN primer izračuna 2025</vt:lpstr>
      <vt:lpstr>Seznam kod</vt:lpstr>
      <vt:lpstr>Opis zaznamovalcev</vt:lpstr>
      <vt:lpstr>Data</vt:lpstr>
      <vt:lpstr>Data!_GoBack</vt:lpstr>
      <vt:lpstr>Bi_channels</vt:lpstr>
      <vt:lpstr>Donator</vt:lpstr>
      <vt:lpstr>Financer_RS</vt:lpstr>
      <vt:lpstr>Izvajalec</vt:lpstr>
      <vt:lpstr>Mark</vt:lpstr>
      <vt:lpstr>Nosilec_projekta</vt:lpstr>
      <vt:lpstr>Partnerska_drzava</vt:lpstr>
      <vt:lpstr>'Finančni načrt projekta 2025'!Print_Area</vt:lpstr>
      <vt:lpstr>'FN primer izračuna 2025'!Print_Area</vt:lpstr>
      <vt:lpstr>Sedež_izvajalca</vt:lpstr>
      <vt:lpstr>Stevilka_pogodbe</vt:lpstr>
      <vt:lpstr>Vrsta_pomoci</vt:lpstr>
      <vt:lpstr>Vrsta_porocila</vt:lpstr>
      <vt:lpstr>Vrsta_prihodka</vt:lpstr>
      <vt:lpstr>Vsebinska_opredelitev</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Daša Windischer</cp:lastModifiedBy>
  <cp:lastPrinted>2025-04-02T09:32:49Z</cp:lastPrinted>
  <dcterms:created xsi:type="dcterms:W3CDTF">2011-10-04T07:12:12Z</dcterms:created>
  <dcterms:modified xsi:type="dcterms:W3CDTF">2025-04-28T11:31:17Z</dcterms:modified>
</cp:coreProperties>
</file>