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130" windowHeight="5420" tabRatio="614" activeTab="0"/>
  </bookViews>
  <sheets>
    <sheet name="Bilanca Stanja" sheetId="1" r:id="rId1"/>
    <sheet name="IPO_Določeni" sheetId="2" r:id="rId2"/>
    <sheet name="IPO_Določeni VRSTE DEJ." sheetId="3" r:id="rId3"/>
    <sheet name="DT,RFTN,RF" sheetId="4" r:id="rId4"/>
    <sheet name="Podatki" sheetId="5" state="hidden" r:id="rId5"/>
  </sheets>
  <definedNames>
    <definedName name="_xlnm.Print_Area" localSheetId="0">'Bilanca Stanja'!$A$1:$E$75</definedName>
    <definedName name="_xlnm.Print_Area" localSheetId="1">'IPO_Določeni'!$A$1:$I$49</definedName>
    <definedName name="_xlnm.Print_Titles" localSheetId="0">'Bilanca Stanja'!$8:$12</definedName>
    <definedName name="_xlnm.Print_Titles" localSheetId="1">'IPO_Določeni'!$9:$13</definedName>
    <definedName name="_xlnm.Print_Titles" localSheetId="2">'IPO_Določeni VRSTE DEJ.'!$9:$13</definedName>
  </definedNames>
  <calcPr fullCalcOnLoad="1"/>
</workbook>
</file>

<file path=xl/sharedStrings.xml><?xml version="1.0" encoding="utf-8"?>
<sst xmlns="http://schemas.openxmlformats.org/spreadsheetml/2006/main" count="783" uniqueCount="681">
  <si>
    <t>BILANCA STANJA</t>
  </si>
  <si>
    <t>ČLENITEV</t>
  </si>
  <si>
    <t>Oznaka za AOP</t>
  </si>
  <si>
    <t>ZNESEK</t>
  </si>
  <si>
    <t>SKUPINE</t>
  </si>
  <si>
    <t>NAZIV SKUPINE KONTOV</t>
  </si>
  <si>
    <t>KONTOV</t>
  </si>
  <si>
    <t>SREDSTVA</t>
  </si>
  <si>
    <t>00</t>
  </si>
  <si>
    <t>01</t>
  </si>
  <si>
    <t>02</t>
  </si>
  <si>
    <t>NEPREMIČNINE</t>
  </si>
  <si>
    <t>03</t>
  </si>
  <si>
    <t>POPRAVEK VREDNOSTI NEPREMIČNIN</t>
  </si>
  <si>
    <t>04</t>
  </si>
  <si>
    <t>OPREMA IN DRUGA OPREDMETENA OSNOVNA SREDSTVA</t>
  </si>
  <si>
    <t>05</t>
  </si>
  <si>
    <t>POPRAVEK VREDNOSTI OPREME IN DRUGIH OPREDMETENIH OSNOVNIH SREDSTEV</t>
  </si>
  <si>
    <t>06</t>
  </si>
  <si>
    <t>07</t>
  </si>
  <si>
    <t>DOLGOROČNO DANA POSOJILA IN DEPOZITI</t>
  </si>
  <si>
    <t>08</t>
  </si>
  <si>
    <t>DOLGOROČNE TERJATVE IZ POSLOVANJA</t>
  </si>
  <si>
    <t>09</t>
  </si>
  <si>
    <t>TERJATVE ZA SREDSTVA DANA V UPRAVLJANJE</t>
  </si>
  <si>
    <t>10</t>
  </si>
  <si>
    <t>11</t>
  </si>
  <si>
    <t>12</t>
  </si>
  <si>
    <t>KRATKOROČNE TERJATVE DO KUPCEV</t>
  </si>
  <si>
    <t>13</t>
  </si>
  <si>
    <t>DANI PREDUJMI IN VARŠČINE</t>
  </si>
  <si>
    <t>14</t>
  </si>
  <si>
    <t>KRATKOROČNE TERJATVE DO UPORABNIKOV ENOTNEGA KONTNEGA NAČRTA</t>
  </si>
  <si>
    <t>15</t>
  </si>
  <si>
    <t>KRATKOROČNE FINANČNE NALOŽBE</t>
  </si>
  <si>
    <t>16</t>
  </si>
  <si>
    <t>KRATKOROČNE TERJATVE IZ FINANCIRANJA</t>
  </si>
  <si>
    <t>17</t>
  </si>
  <si>
    <t>DRUGE KRATKOROČNE TERJATVE</t>
  </si>
  <si>
    <t>18</t>
  </si>
  <si>
    <t>NEPLAČANI ODHODKI</t>
  </si>
  <si>
    <t>19</t>
  </si>
  <si>
    <t>AKTIVNE ČASOVNE RAZMEJITVE</t>
  </si>
  <si>
    <t>30</t>
  </si>
  <si>
    <t>31</t>
  </si>
  <si>
    <t>32</t>
  </si>
  <si>
    <t>ZALOGE DROBNEGA INVENTARJA IN EMBALAŽE</t>
  </si>
  <si>
    <t>33</t>
  </si>
  <si>
    <t>NEDOKONČANA PROIZVODNJA IN STORITVE</t>
  </si>
  <si>
    <t>34</t>
  </si>
  <si>
    <t>PROIZVODI</t>
  </si>
  <si>
    <t>35</t>
  </si>
  <si>
    <t>OBRAČUN NABAVE BLAGA</t>
  </si>
  <si>
    <t>36</t>
  </si>
  <si>
    <t>99</t>
  </si>
  <si>
    <t>AKTIVNI KONTI IZVENBILANČNE EVIDENCE</t>
  </si>
  <si>
    <t>OBVEZNOSTI DO VIROV SREDSTEV</t>
  </si>
  <si>
    <t>20</t>
  </si>
  <si>
    <t>KRATKOROČNE OBVEZNOSTI ZA PREJETE PREDUJME IN VARŠČINE</t>
  </si>
  <si>
    <t>21</t>
  </si>
  <si>
    <t>KRATKOROČNE OBVEZNOSTI DO ZAPOSLENIH</t>
  </si>
  <si>
    <t>22</t>
  </si>
  <si>
    <t>KRATKOROČNE OBVEZNOSTI DO DOBAVITELJEV</t>
  </si>
  <si>
    <t>23</t>
  </si>
  <si>
    <t>DRUGE KRATKOROČNE OBVEZNOSTI IZ POSLOVANJA</t>
  </si>
  <si>
    <t>24</t>
  </si>
  <si>
    <t>KRATKOROČNE OBVEZNOSTI DO UPORABNIKOV ENOTNEGA KONTNEGA NAČRTA</t>
  </si>
  <si>
    <t>25</t>
  </si>
  <si>
    <t>26</t>
  </si>
  <si>
    <t>KRATKOROČNE OBVEZNOSTI IZ FINANCIRANJA</t>
  </si>
  <si>
    <t>28</t>
  </si>
  <si>
    <t>NEPLAČANI PRIHODKI</t>
  </si>
  <si>
    <t>29</t>
  </si>
  <si>
    <t>PASIVNE ČASOVNE RAZMEJITVE</t>
  </si>
  <si>
    <t>90</t>
  </si>
  <si>
    <t>SPLOŠNI SKLAD</t>
  </si>
  <si>
    <t>91</t>
  </si>
  <si>
    <t>REZERVNI SKLAD</t>
  </si>
  <si>
    <t>92</t>
  </si>
  <si>
    <t>93</t>
  </si>
  <si>
    <t>DOLGOROČNE REZERVACIJE</t>
  </si>
  <si>
    <t>97</t>
  </si>
  <si>
    <t>PASIVNI KONTI IZVENBILANČNE EVIDENCE</t>
  </si>
  <si>
    <t>IZKAZ PRIHODKOV IN ODHODKOV - DOLOČENIH UPORABNIKOV</t>
  </si>
  <si>
    <t>NAZIV PODSKUPINE KONTOV</t>
  </si>
  <si>
    <t>PODSKUPIN</t>
  </si>
  <si>
    <t>760</t>
  </si>
  <si>
    <t>PRIHODKI OD PRODAJE PROIZVODOV IN STORITEV</t>
  </si>
  <si>
    <t>POVEČANJE VREDNOSTI ZALOG PROIZVODOV IN NEDOKONČANE PROIZVODNJE</t>
  </si>
  <si>
    <t>ZMANJŠANJE VREDNOSTI ZALOG PROIZVODOV IN NEDOKONČANE PROIZVODNJE</t>
  </si>
  <si>
    <t>761</t>
  </si>
  <si>
    <t>PRIHODKI OD PRODAJE OSNOVNIH SREDSTEV</t>
  </si>
  <si>
    <t>del 466</t>
  </si>
  <si>
    <t xml:space="preserve">NABAVNA VREDNOST PRODANEGA MATERIALA IN BLAGA </t>
  </si>
  <si>
    <t>460</t>
  </si>
  <si>
    <t>STROŠKI MATERIALA</t>
  </si>
  <si>
    <t>461</t>
  </si>
  <si>
    <t>STROŠKI STORITEV</t>
  </si>
  <si>
    <t>del 464</t>
  </si>
  <si>
    <t>PLAČE IN NADOMESTILA PLAČ</t>
  </si>
  <si>
    <t>PRISPEVKI ZA SOCIALNO VARNOST DELODAJALCEV</t>
  </si>
  <si>
    <t>DRUGI STROŠKI DELA</t>
  </si>
  <si>
    <t>462</t>
  </si>
  <si>
    <t>463</t>
  </si>
  <si>
    <t>ODHODKI OD PRODAJE OSNOVNIH SREDSTEV</t>
  </si>
  <si>
    <t>Povprečno število zaposlenih na podlagi delovnih ur v obračunskem obdobju (celo število)</t>
  </si>
  <si>
    <t>Število mesecev poslovanja</t>
  </si>
  <si>
    <t>ČLENITEV PODSKUPIN KONTOV</t>
  </si>
  <si>
    <t>Plače in dodatki</t>
  </si>
  <si>
    <t>403</t>
  </si>
  <si>
    <t>404</t>
  </si>
  <si>
    <t>410</t>
  </si>
  <si>
    <t>411</t>
  </si>
  <si>
    <t>412</t>
  </si>
  <si>
    <t>413</t>
  </si>
  <si>
    <t>Nakup drugih osnovnih sredstev</t>
  </si>
  <si>
    <t xml:space="preserve">Prejeta sredstva iz državnega proračuna za tekočo porabo </t>
  </si>
  <si>
    <t>del 7402</t>
  </si>
  <si>
    <t>Prejeta sredstva iz skladov socialnega zavarovanja za investicije</t>
  </si>
  <si>
    <t>del 740</t>
  </si>
  <si>
    <t>del 7102</t>
  </si>
  <si>
    <t>del 4001</t>
  </si>
  <si>
    <t>del 4002</t>
  </si>
  <si>
    <t>del 4009</t>
  </si>
  <si>
    <t>del 4010</t>
  </si>
  <si>
    <t>del 4012</t>
  </si>
  <si>
    <t>del 4013</t>
  </si>
  <si>
    <t>del 4023</t>
  </si>
  <si>
    <t>del 4024</t>
  </si>
  <si>
    <t>del 4025</t>
  </si>
  <si>
    <t>del 4029</t>
  </si>
  <si>
    <t xml:space="preserve">Pisarniški in splošni material in storitve </t>
  </si>
  <si>
    <t>del 402</t>
  </si>
  <si>
    <t>DOBROIMETJE PRI BANKAH IN DRUGIH FINANČNIH USTANOVAH</t>
  </si>
  <si>
    <t>OBRAČUN NABAVE MATERIALA</t>
  </si>
  <si>
    <t>ZALOGE MATERIALA</t>
  </si>
  <si>
    <t>SKLAD NAMENSKEGA PREMOŽENJA V JAVNIH SKLADIH</t>
  </si>
  <si>
    <t>PRESEŽEK PRIHODKOV NAD ODHODKI</t>
  </si>
  <si>
    <t>PRESEŽEK ODHODKOV NAD PRIHODKI</t>
  </si>
  <si>
    <t>DOLGOROČNE FINANČNE OBVEZNOSTI</t>
  </si>
  <si>
    <t>DRUGE DOLGOROČNE OBVEZNOSTI</t>
  </si>
  <si>
    <t>OBVEZNOSTI ZA DOLGOROČNE FINANČNE NALOŽBE</t>
  </si>
  <si>
    <t>B) FINANČNI PRIHODKI</t>
  </si>
  <si>
    <t>del 764</t>
  </si>
  <si>
    <t>G) AMORTIZACIJA</t>
  </si>
  <si>
    <t>OSTALI PREVREDNOTOVALNI POSLOVNI ODHODKI</t>
  </si>
  <si>
    <t>del 469</t>
  </si>
  <si>
    <t>440</t>
  </si>
  <si>
    <t>441</t>
  </si>
  <si>
    <t>500</t>
  </si>
  <si>
    <t>501</t>
  </si>
  <si>
    <t>550</t>
  </si>
  <si>
    <t>551</t>
  </si>
  <si>
    <t>DRUGE ZALOGE</t>
  </si>
  <si>
    <t>IME UPORABNIKA:</t>
  </si>
  <si>
    <t>SEDEŽ UPORABNIKA:</t>
  </si>
  <si>
    <t>Prejeta sredstva iz javnih skladov za tekočo porabo</t>
  </si>
  <si>
    <t xml:space="preserve">f. Prejeta sredstva iz državnega proračuna iz sredstev proračuna Evropske unije </t>
  </si>
  <si>
    <t>Prejete donacije iz tujine</t>
  </si>
  <si>
    <t>Ostala prejeta sredstva iz proračuna Evropske unije</t>
  </si>
  <si>
    <t xml:space="preserve">Poslovne najemnine in zakupnine </t>
  </si>
  <si>
    <t>NEOPREDMETENA SREDSTVA IN DOLGOROČNE AKTIVNE ČASOVNE RAZMEJITVE</t>
  </si>
  <si>
    <t>POPRAVEK VREDNOSTI NEOPREDMETENIH SREDSTEV</t>
  </si>
  <si>
    <t>DOLGOROČNE FINANČNE NALOŽBE</t>
  </si>
  <si>
    <t>DOLGOROČNE PASIVNE ČASOVNE RAZMEJITVE</t>
  </si>
  <si>
    <t>SKLAD PREMOŽENJA V DRUGIH PRAVNIH OSEBAH JAVNEGA PRAVA, KI JE V NJIHOVI LASTI, ZA NEOPREDMETENA SREDSTVA IN OPREDMETENA OSNOVNA SREDSTVA</t>
  </si>
  <si>
    <t>OBVEZNOSTI ZA NEOPREDMETENA SREDSTVA IN OPREDMETENA OSNOVNA SREDSTVA</t>
  </si>
  <si>
    <t>A) DOLGOROČNA SREDSTVA IN SREDSTVA V UPRAVLJANJU
(002-003+004-005+006-007+008+009+010+011)</t>
  </si>
  <si>
    <t>B) KRATKOROČNA SREDSTVA; RAZEN ZALOG IN AKTIVNE ČASOVNE RAZMEJITVE
(013+014+015+016+017+018+019+020+021+022)</t>
  </si>
  <si>
    <t>C) ZALOGE
(024+025+026+027+028+029+030+031)</t>
  </si>
  <si>
    <t>ZALOGE BLAGA</t>
  </si>
  <si>
    <t>37</t>
  </si>
  <si>
    <t>I. AKTIVA SKUPAJ
(001+012+023)</t>
  </si>
  <si>
    <t>D) KRATKOROČNE OBVEZNOSTI IN PASIVNE ČASOVNE RAZMEJITVE
(035+036+037+038+039+040+041+042+043)</t>
  </si>
  <si>
    <t>KRATKOROČNO OBVEZNOSTI DO FINANCERJEV</t>
  </si>
  <si>
    <t>E) LASTNI VIRI IN DOLGOROČNE OBVEZNOSTI
(045+046+047+048+049+050+051+052-053+054+055+056+057+058-059)</t>
  </si>
  <si>
    <t>SKLAD  PREMOŽENJA V DRUGIH PRAVNIH OSEBAH JAVNEGA PRAVA, KI JE V NJIHOVI LASTI, ZA FINANČNE NALOŽBE</t>
  </si>
  <si>
    <t>96</t>
  </si>
  <si>
    <t>980</t>
  </si>
  <si>
    <t>981</t>
  </si>
  <si>
    <t>985</t>
  </si>
  <si>
    <t>986</t>
  </si>
  <si>
    <t>I. PASIVA SKUPAJ
(034+044)</t>
  </si>
  <si>
    <t>(v eurih, brez centov)</t>
  </si>
  <si>
    <t xml:space="preserve">PRIHODKI OD PRODAJE BLAGA IN MATERIALA </t>
  </si>
  <si>
    <t>762</t>
  </si>
  <si>
    <t>763</t>
  </si>
  <si>
    <t>C) DRUGI PRIHODKI</t>
  </si>
  <si>
    <t>Č) PREVREDNOTOVALNI POSLOVNI PRIHODKI
(868+869)</t>
  </si>
  <si>
    <t>DRUGI PREVREDNOTOVALNI POSLOVNI PRIHODKI</t>
  </si>
  <si>
    <t>D) CELOTNI PRIHODKI
(860+865+866+867)</t>
  </si>
  <si>
    <t>E) STROŠKI BLAGA, MATERIALA IN STORITEV
(872+873+874)</t>
  </si>
  <si>
    <t>F) STROŠKI DELA
(876+877+878)</t>
  </si>
  <si>
    <t>H) REZERVACIJE</t>
  </si>
  <si>
    <t>467</t>
  </si>
  <si>
    <t xml:space="preserve">K) FINANČNI ODHODKI </t>
  </si>
  <si>
    <t>468</t>
  </si>
  <si>
    <t>L) DRUGI ODHODKI</t>
  </si>
  <si>
    <t>Presežek prihodkov iz prejšnjih let , namenjen pokritju odhodkov obračunskega obdobja</t>
  </si>
  <si>
    <t xml:space="preserve">Prejeta sredstva iz državnega proračuna za investicije </t>
  </si>
  <si>
    <t>Prispevek za pokojninsko in invalidsko zavarovanje</t>
  </si>
  <si>
    <t>Prispevek za zdravstveno zavarovanje</t>
  </si>
  <si>
    <t>Prispevek za zaposlovanje</t>
  </si>
  <si>
    <t>A) PRIHODKI OD POSLOVANJA
(661+662-663+664)</t>
  </si>
  <si>
    <t>Č) PREVREDNOTOVALNI POSLOVNI PRIHODKI
(668+669)</t>
  </si>
  <si>
    <t>D) CELOTNI PRIHODKI
(660+665+666+667)</t>
  </si>
  <si>
    <t>E) STROŠKI BLAGA, MATERIALA IN STORITEV
(672+673+674)</t>
  </si>
  <si>
    <t>F) STROŠKI DELA
(676+677+678)</t>
  </si>
  <si>
    <t>IZKAZ PRIHODKOV IN ODHODKOV DOLOČENIH UPORABNIKOV 
PO VRSTAH DEJAVNOSTI</t>
  </si>
  <si>
    <t>DENARNA SREDSTVA V BLAGAJNI IN TAKOJ UNOVČLJIVE VREDNOSTNICE</t>
  </si>
  <si>
    <t>A) PRIHODKI OD POSLOVANJA 
(861+862-863+864)</t>
  </si>
  <si>
    <t>J) DRUGI STROŠKI</t>
  </si>
  <si>
    <t>M) PREVREDNOTOVALNI POSLOVNI ODHODKI
(885+886)</t>
  </si>
  <si>
    <t>O) PRESEŽEK PRIHODKOV
(870-887)</t>
  </si>
  <si>
    <t>P) PRESEŽEK ODHODKOV
(887-870)</t>
  </si>
  <si>
    <t>del 80</t>
  </si>
  <si>
    <t>Davek od dohodka pravnih oseb</t>
  </si>
  <si>
    <t>Presežek prihodkov obračunskega obdobja z upoštevanjem davka od dohodka
(888-890)</t>
  </si>
  <si>
    <t>Presežek odhodkov obračunskega obdobja z upoštevanjem davka od dohodka
(889+890) oz. (890-888)</t>
  </si>
  <si>
    <t>Presežek prihodkov iz prejšnjih let, namenjen pokritju odhodkov obračunskega obdobja</t>
  </si>
  <si>
    <t>O) PRESEŽEK PRIHODKOV
(670-687)</t>
  </si>
  <si>
    <t xml:space="preserve">P) PRESEŽEK ODHODKOV
(687-670) </t>
  </si>
  <si>
    <t>Presežek prihodkov obračunskega obdobja z upoštevanjem davka od dohodka
(688-690)</t>
  </si>
  <si>
    <t>Presežek odhodkov obračunskega obdobja z upoštevanjem davka od dohodka
(689+690) oz. (690-688)</t>
  </si>
  <si>
    <t>01.01.2011</t>
  </si>
  <si>
    <t>31.12.2011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</si>
  <si>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</si>
  <si>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</si>
  <si>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</si>
  <si>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</si>
  <si>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</si>
  <si>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</si>
  <si>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</si>
  <si>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</si>
  <si>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</si>
  <si>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</si>
  <si>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</si>
  <si>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</si>
  <si>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</si>
  <si>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</si>
  <si>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</si>
  <si>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</si>
  <si>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</si>
  <si>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</si>
  <si>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</si>
  <si>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</si>
  <si>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</si>
  <si>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</si>
  <si>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</si>
  <si>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</si>
  <si>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</si>
  <si>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</si>
  <si>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</si>
  <si>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</si>
  <si>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</si>
  <si>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</si>
  <si>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</si>
  <si>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</si>
  <si>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</si>
  <si>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</si>
  <si>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</si>
  <si>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</si>
  <si>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</si>
  <si>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</si>
  <si>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</si>
  <si>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</si>
  <si>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</si>
  <si>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</si>
  <si>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</si>
  <si>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</si>
  <si>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</si>
  <si>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</si>
  <si>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</si>
  <si>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</si>
  <si>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</si>
  <si>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</si>
  <si>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</si>
  <si>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</si>
  <si>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</si>
  <si>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</si>
  <si>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</si>
  <si>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</si>
  <si>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</si>
  <si>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</si>
  <si>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</si>
  <si>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</si>
  <si>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</si>
  <si>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401</t>
  </si>
  <si>
    <t>402</t>
  </si>
  <si>
    <t>405</t>
  </si>
  <si>
    <t>406</t>
  </si>
  <si>
    <t>407</t>
  </si>
  <si>
    <t>408</t>
  </si>
  <si>
    <t>409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</si>
  <si>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</si>
  <si>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</si>
  <si>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</si>
  <si>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</si>
  <si>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</si>
  <si>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</si>
  <si>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</si>
  <si>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</si>
  <si>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</si>
  <si>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</si>
  <si>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</si>
  <si>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</si>
  <si>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</si>
  <si>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</si>
  <si>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</si>
  <si>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</si>
  <si>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</si>
  <si>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</si>
  <si>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</si>
  <si>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</si>
  <si>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</si>
  <si>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</si>
  <si>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</si>
  <si>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</si>
  <si>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</si>
  <si>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</si>
  <si>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</si>
  <si>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</si>
  <si>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</si>
  <si>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</si>
  <si>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</si>
  <si>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</si>
  <si>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</si>
  <si>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</si>
  <si>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</si>
  <si>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</si>
  <si>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</si>
  <si>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</si>
  <si>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</si>
  <si>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</si>
  <si>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</si>
  <si>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</si>
  <si>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</si>
  <si>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</si>
  <si>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464</t>
  </si>
  <si>
    <t>465</t>
  </si>
  <si>
    <t>466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</si>
  <si>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</si>
  <si>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</si>
  <si>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</si>
  <si>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</si>
  <si>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</si>
  <si>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</si>
  <si>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</si>
  <si>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</si>
  <si>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</si>
  <si>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</si>
  <si>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</si>
  <si>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</si>
  <si>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</si>
  <si>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</si>
  <si>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</si>
  <si>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</si>
  <si>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</si>
  <si>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</si>
  <si>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</si>
  <si>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</si>
  <si>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</si>
  <si>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</si>
  <si>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</si>
  <si>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</si>
  <si>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</si>
  <si>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</si>
  <si>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</si>
  <si>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</si>
  <si>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</si>
  <si>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</si>
  <si>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</si>
  <si>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</si>
  <si>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</si>
  <si>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</si>
  <si>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</si>
  <si>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</si>
  <si>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</si>
  <si>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</si>
  <si>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</si>
  <si>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</si>
  <si>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</si>
  <si>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</si>
  <si>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</si>
  <si>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</si>
  <si>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</si>
  <si>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</si>
  <si>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</si>
  <si>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</si>
  <si>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</si>
  <si>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</si>
  <si>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</si>
  <si>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</si>
  <si>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</si>
  <si>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</si>
  <si>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</si>
  <si>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</si>
  <si>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</si>
  <si>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</si>
  <si>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</si>
  <si>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</si>
  <si>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</si>
  <si>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</si>
  <si>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</si>
  <si>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</si>
  <si>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</si>
  <si>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</si>
  <si>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</si>
  <si>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</si>
  <si>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</si>
  <si>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</si>
  <si>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</si>
  <si>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</si>
  <si>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</si>
  <si>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</si>
  <si>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</si>
  <si>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</si>
  <si>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</si>
  <si>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</si>
  <si>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</si>
  <si>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</si>
  <si>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</si>
  <si>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</si>
  <si>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</si>
  <si>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</si>
  <si>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</si>
  <si>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</si>
  <si>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</si>
  <si>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</si>
  <si>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</si>
  <si>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</si>
  <si>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</si>
  <si>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</si>
  <si>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</si>
  <si>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</si>
  <si>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</si>
  <si>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</si>
  <si>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</si>
  <si>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</si>
  <si>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</si>
  <si>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</si>
  <si>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</si>
  <si>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</si>
  <si>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</si>
  <si>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</si>
  <si>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</si>
  <si>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</si>
  <si>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</si>
  <si>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</si>
  <si>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</si>
  <si>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</si>
  <si>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</si>
  <si>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</si>
  <si>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</si>
  <si>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</si>
  <si>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</si>
  <si>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</si>
  <si>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</si>
  <si>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</si>
  <si>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</si>
  <si>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</si>
  <si>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</si>
  <si>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</si>
  <si>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</si>
  <si>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</si>
  <si>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</si>
  <si>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</si>
  <si>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</si>
  <si>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</si>
  <si>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</si>
  <si>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</si>
  <si>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</si>
  <si>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</si>
  <si>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</si>
  <si>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</si>
  <si>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</si>
  <si>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</si>
  <si>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</si>
  <si>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</si>
  <si>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</si>
  <si>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</si>
  <si>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</si>
  <si>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</si>
  <si>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</si>
  <si>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</si>
  <si>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</si>
  <si>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</si>
  <si>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</si>
  <si>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</si>
  <si>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</si>
  <si>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</si>
  <si>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</si>
  <si>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</si>
  <si>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</si>
  <si>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</si>
  <si>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</si>
  <si>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</si>
  <si>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</si>
  <si>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</si>
  <si>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</si>
  <si>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</si>
  <si>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</si>
  <si>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</si>
  <si>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</si>
  <si>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</si>
  <si>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</si>
  <si>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</si>
  <si>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</si>
  <si>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</si>
  <si>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</si>
  <si>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</si>
  <si>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</si>
  <si>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</si>
  <si>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</si>
  <si>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</si>
  <si>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</si>
  <si>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</si>
  <si>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</si>
  <si>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</si>
  <si>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</si>
  <si>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</si>
  <si>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</si>
  <si>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</si>
  <si>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</si>
  <si>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</si>
  <si>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</si>
  <si>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</si>
  <si>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</si>
  <si>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</si>
  <si>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</si>
  <si>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</si>
  <si>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</si>
  <si>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</si>
  <si>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</si>
  <si>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</si>
  <si>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</si>
  <si>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 xml:space="preserve">Plan </t>
  </si>
  <si>
    <t>Indeks</t>
  </si>
  <si>
    <t>Razlika</t>
  </si>
  <si>
    <t>Pla</t>
  </si>
  <si>
    <t>N) CELOTNI ODHODKI 
(871+875+879+880+881+882+883+884)</t>
  </si>
  <si>
    <t>M) PREVREDNOTOVALNI POSLOVNI ODHODKI 
(685+686)</t>
  </si>
  <si>
    <t>N) CELOTNI ODHODKI 
(671+675+679+680+681+682+683+684)</t>
  </si>
  <si>
    <t>JAVNA SLUŽBA</t>
  </si>
  <si>
    <t>TRG</t>
  </si>
  <si>
    <t>Ocena realizacije</t>
  </si>
  <si>
    <t>A.   IZKAZ PRIHODKOV IN ODHODKOV PO NAČELU DENARNEGA TOKA</t>
  </si>
  <si>
    <t>- v evrih -</t>
  </si>
  <si>
    <t>(1)</t>
  </si>
  <si>
    <t>(2)</t>
  </si>
  <si>
    <t>(3)</t>
  </si>
  <si>
    <t xml:space="preserve">del 7400 </t>
  </si>
  <si>
    <t xml:space="preserve">del 7401 </t>
  </si>
  <si>
    <t xml:space="preserve">Prejeta sredstva iz občinskih proračunov za investicije </t>
  </si>
  <si>
    <t>7403, 7404</t>
  </si>
  <si>
    <t xml:space="preserve">del 7403 </t>
  </si>
  <si>
    <t xml:space="preserve">Prejeta sredstva iz javnih skladov za investicije </t>
  </si>
  <si>
    <t xml:space="preserve">del 7404 </t>
  </si>
  <si>
    <t xml:space="preserve">Prejeta sredstva iz javnih agencij za tekočo porabo </t>
  </si>
  <si>
    <t xml:space="preserve">Prejeta sredstva iz javnih agencij za investicije </t>
  </si>
  <si>
    <t xml:space="preserve">e. Prejeta sredstva iz proračunov iz naslova tujih donacij </t>
  </si>
  <si>
    <t xml:space="preserve">del 7130 </t>
  </si>
  <si>
    <t xml:space="preserve">Prejete obresti </t>
  </si>
  <si>
    <t>del 7100</t>
  </si>
  <si>
    <t xml:space="preserve">Prihodki od udeležbe na dobičku in dividend ter presežkov prihodkov nad odhodki </t>
  </si>
  <si>
    <t xml:space="preserve">del 7141 </t>
  </si>
  <si>
    <t xml:space="preserve">Kapitalski prihodki </t>
  </si>
  <si>
    <t xml:space="preserve">Prejete donacije iz domačih virov </t>
  </si>
  <si>
    <t xml:space="preserve">Prihodki od prodaje blaga in storitev na trgu </t>
  </si>
  <si>
    <t xml:space="preserve">del 4000 </t>
  </si>
  <si>
    <t xml:space="preserve">Regres za letni dopust </t>
  </si>
  <si>
    <t xml:space="preserve">del 4003 </t>
  </si>
  <si>
    <t xml:space="preserve">Sredstva za delovno uspešnost </t>
  </si>
  <si>
    <t xml:space="preserve">del 4004 </t>
  </si>
  <si>
    <t xml:space="preserve">Sredstva za nadurno delo </t>
  </si>
  <si>
    <t xml:space="preserve">del 4005 </t>
  </si>
  <si>
    <t xml:space="preserve">Plače za delo nerezidentov po pogodbi </t>
  </si>
  <si>
    <t xml:space="preserve">Drugi izdatki zaposlenim </t>
  </si>
  <si>
    <t xml:space="preserve">del 4011 </t>
  </si>
  <si>
    <t xml:space="preserve">Prispevek za starševsko varstvo </t>
  </si>
  <si>
    <t xml:space="preserve">del 4015 </t>
  </si>
  <si>
    <t xml:space="preserve">Premije kolektivnega dodatnega pokojninskega zavarovanja, na podlagi ZKDPZJU </t>
  </si>
  <si>
    <t xml:space="preserve">del 4020 </t>
  </si>
  <si>
    <t xml:space="preserve">del 4021 </t>
  </si>
  <si>
    <t xml:space="preserve">Posebni material in storitve </t>
  </si>
  <si>
    <t xml:space="preserve">del 4022 </t>
  </si>
  <si>
    <t xml:space="preserve">Energija, voda, komunalne storitve in komunikacije </t>
  </si>
  <si>
    <t xml:space="preserve">Prevozni stroški in storitve </t>
  </si>
  <si>
    <t xml:space="preserve">Izdatki za službena potovanja </t>
  </si>
  <si>
    <t xml:space="preserve">Tekoče vzdrževanje </t>
  </si>
  <si>
    <t xml:space="preserve">del 4026 </t>
  </si>
  <si>
    <t xml:space="preserve">del 4027 </t>
  </si>
  <si>
    <t xml:space="preserve">Kazni in odškodnine </t>
  </si>
  <si>
    <t xml:space="preserve">Drugi operativni odhodki </t>
  </si>
  <si>
    <t xml:space="preserve">D. Plačila domačih obresti </t>
  </si>
  <si>
    <t xml:space="preserve">E. Plačila tujih obresti </t>
  </si>
  <si>
    <t xml:space="preserve">F. Subvencije </t>
  </si>
  <si>
    <t xml:space="preserve">G. Transferi posameznikom in gospodinjstvom </t>
  </si>
  <si>
    <t xml:space="preserve">H. Transferi neprofitnim organizacijam in ustanovam </t>
  </si>
  <si>
    <t xml:space="preserve">I. Drugi tekoči domači transferji </t>
  </si>
  <si>
    <t xml:space="preserve">Nakup zgradb in prostorov </t>
  </si>
  <si>
    <t xml:space="preserve">Nakup prevoznih sredstev </t>
  </si>
  <si>
    <t xml:space="preserve">Nakup opreme </t>
  </si>
  <si>
    <t xml:space="preserve">Investicijsko vzdrževanje in obnove </t>
  </si>
  <si>
    <t xml:space="preserve">Nakup zemljišč in naravnih bogastev </t>
  </si>
  <si>
    <t xml:space="preserve">Nakup nematerialnega premoženja </t>
  </si>
  <si>
    <t xml:space="preserve">Študije o izvedljivosti projektov, projektna dokumentacija, nadzor, investicijski inženiring </t>
  </si>
  <si>
    <t xml:space="preserve">del 400 </t>
  </si>
  <si>
    <t xml:space="preserve">del 401 </t>
  </si>
  <si>
    <t>B.  RAČUN FINANČNIH TERJATEV IN NALOŽB</t>
  </si>
  <si>
    <t>Prejeta vračila danih posojil</t>
  </si>
  <si>
    <t>Prodaja kapitalskih deležev</t>
  </si>
  <si>
    <t>Kupnine iz naslova privatizacije</t>
  </si>
  <si>
    <t>Dana posojila</t>
  </si>
  <si>
    <t>Povečanje kapitalskih deležev in finančnih naložb</t>
  </si>
  <si>
    <t>Poraba sredstev kupnin iz naslova privatizacije</t>
  </si>
  <si>
    <t>Povečanje namenskega premoženja v javnih skladih in drugih pravnih osebah javnega prava, ki imajo premoženje v svoji lasti</t>
  </si>
  <si>
    <t>VI. PREJETA MINUS DANA POSOJILA IN SPREMEMBE KAPITALSKIH  DELEŽEV (IV. - V.)</t>
  </si>
  <si>
    <t>C.  RAČUN FINANCIRANJA</t>
  </si>
  <si>
    <t>Domače zadolževanje</t>
  </si>
  <si>
    <t>Zadolževanje v tujini</t>
  </si>
  <si>
    <t>Odplačila domačega dolga</t>
  </si>
  <si>
    <t>Odplačila dolga v tujino</t>
  </si>
  <si>
    <t>IX. NETO ZADOLŽEVANJE (VII.-VIII.)</t>
  </si>
  <si>
    <t>XI. NETO FINANCIRANJE (VI.+VII.-VIII.-X.=-III.)</t>
  </si>
  <si>
    <t>IZKAZ PRIHODKOV IN ODHODKOV DOLOČENIH UPORABNIKOV PO DENARNEM TOKU</t>
  </si>
  <si>
    <t>RAČUN FINANČNIH TERJATEV IN NALOŽB</t>
  </si>
  <si>
    <t>RAČUN FINANCIRANJA</t>
  </si>
  <si>
    <t>IV. PREJETA VRAČILA DANIH POSOJIL IN PRODAJA KAPITALSKIH DELEŽEV (750+751+752)</t>
  </si>
  <si>
    <t>V. DANA POSOJILA IN POVEČANJE KAPITALSKIH DELEŽEV (440+441+442+443)</t>
  </si>
  <si>
    <t>VII. ZADOLŽEVANJE (500+501)</t>
  </si>
  <si>
    <t>VIII. ODPLAČILA DOLGA (550+551)</t>
  </si>
  <si>
    <t>X. POVEČANJE (ZMANJŠANJE) SREDSTEV NA RAČUNIH (I.+IV.+VII.-II.-V.-VIII.)</t>
  </si>
  <si>
    <t>Oznaka AOP</t>
  </si>
  <si>
    <t>Povračila in nadomestila</t>
  </si>
  <si>
    <t>485 oz. 486</t>
  </si>
  <si>
    <t>572 oz. 573</t>
  </si>
  <si>
    <t>1. PRIHODKI ZA IZVAJANJE JAVNE SLUŽBE (403+420)</t>
  </si>
  <si>
    <t>I. SKUPAJ PRIHODKI (402+431)</t>
  </si>
  <si>
    <t>A. Prihodki iz sredstev javnih financ (404+407+410+413+418+419)</t>
  </si>
  <si>
    <t>a. Prejeta sredstva iz državnega proračuna (405+406)</t>
  </si>
  <si>
    <t>b. Prejeta sredstva iz občinskih proračunov (408+409)</t>
  </si>
  <si>
    <t xml:space="preserve">Prejeta sredstva iz občinskih proračunov za tekočo porabo </t>
  </si>
  <si>
    <t>c. Prejeta sredstva iz skladov socialnega zavarovanja (411+412)</t>
  </si>
  <si>
    <t xml:space="preserve">Prejeta sredstva iz skladov socialnega zavarovanja za tekočo porabo </t>
  </si>
  <si>
    <t>d. Prejeta sredstva iz javnih skladov in agencij (414+415+416+417)</t>
  </si>
  <si>
    <t>B) Drugi prihodki za izvajanje dejavnosti javne službe (422+423+487+424+425+426+427+428+488+489+490+429+430)</t>
  </si>
  <si>
    <t>Prihodki od najemnin, zakupnin in drugi prihodki od premoženja</t>
  </si>
  <si>
    <t>Drugi tekoči prihodki iz naslova izvajanja javne službe</t>
  </si>
  <si>
    <t>Donacije za odpravo posledic naravnih nesreč</t>
  </si>
  <si>
    <t>Prejeta sredstva iz proračuna EU iz strukturnih skladov</t>
  </si>
  <si>
    <t>Prejeta sredstva iz proračuna EU iz Kohezijskega sklada</t>
  </si>
  <si>
    <t>Prejeta sredstva iz proračuna EU za izvajanje centraliziranih in drugih programov EU</t>
  </si>
  <si>
    <t>Prejeta sredstva od drugih evropskih institucij in iz drugih držav</t>
  </si>
  <si>
    <t>2. PRIHODKI OD PRODAJE BLAGA IN STORITEV NA TRGU (432+433)</t>
  </si>
  <si>
    <t>II. SKUPAJ ODHODKI (438+481)</t>
  </si>
  <si>
    <t>1. ODHODKI ZA IZVAJANJE JAVNE SLUŽBE (439+447+453+464+465+466+467+468+469+470)</t>
  </si>
  <si>
    <t>A. Plače in drugi izdatki zaposlenim (440+441+442+443+444+445+446)</t>
  </si>
  <si>
    <t>B. Prispevki delodajalcev za socialno varnost (448+449+450+451+452)</t>
  </si>
  <si>
    <t>C. Izdatki za blago in storitve za izvajanje javne službe (454+455+456+457+458+459+460+461+462+463)</t>
  </si>
  <si>
    <t>del 4028</t>
  </si>
  <si>
    <t>Davek na izplačane plače</t>
  </si>
  <si>
    <t>J. Investicijski odhodki (471+472+473+474+475+476+477+478+479+480)</t>
  </si>
  <si>
    <t>Novogradnja, rekonstrukcija in adaptacije</t>
  </si>
  <si>
    <t xml:space="preserve">Nakup blagovnih rezerv in intervencijskih zalog </t>
  </si>
  <si>
    <t>2. ODHODKI IZ NASLOVA PRODAJE BLAGA IN STORITEV NA TRGU (482+483+484)</t>
  </si>
  <si>
    <t>A. Plače in drugi izdatki zaposlenim iz naslova prodaje blaga in storitev na trgu</t>
  </si>
  <si>
    <t>B. Prispevki delodajalcev za socialno varnost iz naslova prodaje blaga in storitev na trgu</t>
  </si>
  <si>
    <t>C. Izdatki za blago in storitve iz naslova prodaje blaga in storitev na trgu</t>
  </si>
  <si>
    <t>III.  PRESEŽEK (PRIMANJKLJAJ) PRIHODKOV NAD ODHODKI (I.-II.) (401+437 ali 437-401)</t>
  </si>
  <si>
    <t>Plan 2021</t>
  </si>
  <si>
    <t xml:space="preserve">na dan 31. 12. </t>
  </si>
  <si>
    <t>FN 2022</t>
  </si>
  <si>
    <t>Plan 2022 / Plan 2021</t>
  </si>
  <si>
    <t>Plan 2022 / Ocena realizacije 2021</t>
  </si>
  <si>
    <t>Plan 2022 - Ocena realizacije 2021</t>
  </si>
  <si>
    <t>Ocena realizacije 2021</t>
  </si>
  <si>
    <t>Plan 2022</t>
  </si>
  <si>
    <t>Realizacija 2021</t>
  </si>
  <si>
    <t>Finančni načrt 2022</t>
  </si>
  <si>
    <t>Indeks                                FN 2022 / Real. 2021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</si>
</sst>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.00_ ;[Red]\-#,##0.00\ "/>
    <numFmt numFmtId="175" formatCode="000"/>
    <numFmt numFmtId="176" formatCode="#,##0_ ;[Red]\-#,##0\ "/>
    <numFmt numFmtId="177" formatCode="0000"/>
    <numFmt numFmtId="178" formatCode="0.00_ ;[Red]\-0.00\ "/>
    <numFmt numFmtId="179" formatCode="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#0"/>
    <numFmt numFmtId="184" formatCode="[$-424]d\.\ mmmm\ yyyy"/>
    <numFmt numFmtId="185" formatCode="[$€-2]\ #,##0.00_);[Red]\([$€-2]\ #,##0.00\)"/>
    <numFmt numFmtId="186" formatCode="#,##0.0"/>
  </numFmts>
  <fonts count="54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b/>
      <sz val="10"/>
      <name val="Arial CE"/>
      <family val="0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>
      <alignment/>
      <protection/>
    </xf>
    <xf numFmtId="0" fontId="45" fillId="22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30" borderId="7" applyNumberFormat="0" applyAlignment="0" applyProtection="0"/>
    <xf numFmtId="0" fontId="50" fillId="21" borderId="8" applyNumberFormat="0" applyAlignment="0" applyProtection="0"/>
    <xf numFmtId="0" fontId="51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36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3" fillId="33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 quotePrefix="1">
      <alignment horizontal="center"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175" fontId="3" fillId="33" borderId="14" xfId="0" applyNumberFormat="1" applyFont="1" applyFill="1" applyBorder="1" applyAlignment="1" applyProtection="1" quotePrefix="1">
      <alignment horizontal="center" vertical="center"/>
      <protection/>
    </xf>
    <xf numFmtId="0" fontId="3" fillId="33" borderId="15" xfId="0" applyFont="1" applyFill="1" applyBorder="1" applyAlignment="1" applyProtection="1" quotePrefix="1">
      <alignment horizontal="center"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175" fontId="3" fillId="33" borderId="17" xfId="0" applyNumberFormat="1" applyFont="1" applyFill="1" applyBorder="1" applyAlignment="1" applyProtection="1" quotePrefix="1">
      <alignment horizontal="center" vertical="center"/>
      <protection/>
    </xf>
    <xf numFmtId="0" fontId="3" fillId="33" borderId="18" xfId="0" applyFont="1" applyFill="1" applyBorder="1" applyAlignment="1" applyProtection="1" quotePrefix="1">
      <alignment horizontal="center"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175" fontId="3" fillId="33" borderId="20" xfId="0" applyNumberFormat="1" applyFont="1" applyFill="1" applyBorder="1" applyAlignment="1" applyProtection="1" quotePrefix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175" fontId="3" fillId="33" borderId="21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vertical="center" wrapText="1"/>
      <protection/>
    </xf>
    <xf numFmtId="0" fontId="3" fillId="33" borderId="22" xfId="0" applyFont="1" applyFill="1" applyBorder="1" applyAlignment="1" applyProtection="1" quotePrefix="1">
      <alignment horizontal="center" vertical="center"/>
      <protection/>
    </xf>
    <xf numFmtId="0" fontId="3" fillId="33" borderId="23" xfId="0" applyFont="1" applyFill="1" applyBorder="1" applyAlignment="1" applyProtection="1">
      <alignment vertical="center" wrapText="1"/>
      <protection/>
    </xf>
    <xf numFmtId="0" fontId="3" fillId="33" borderId="19" xfId="0" applyFont="1" applyFill="1" applyBorder="1" applyAlignment="1" applyProtection="1">
      <alignment vertical="center" wrapText="1"/>
      <protection/>
    </xf>
    <xf numFmtId="175" fontId="3" fillId="33" borderId="24" xfId="0" applyNumberFormat="1" applyFont="1" applyFill="1" applyBorder="1" applyAlignment="1" applyProtection="1" quotePrefix="1">
      <alignment horizontal="center" vertical="center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3" fontId="3" fillId="0" borderId="0" xfId="45" applyNumberFormat="1" applyFont="1" applyFill="1" applyBorder="1" applyAlignment="1">
      <alignment horizontal="left" vertical="center"/>
      <protection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25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 wrapText="1"/>
      <protection/>
    </xf>
    <xf numFmtId="175" fontId="6" fillId="33" borderId="26" xfId="0" applyNumberFormat="1" applyFont="1" applyFill="1" applyBorder="1" applyAlignment="1" applyProtection="1" quotePrefix="1">
      <alignment horizontal="center" vertical="center"/>
      <protection/>
    </xf>
    <xf numFmtId="3" fontId="6" fillId="0" borderId="26" xfId="0" applyNumberFormat="1" applyFont="1" applyFill="1" applyBorder="1" applyAlignment="1" applyProtection="1" quotePrefix="1">
      <alignment horizontal="right" vertical="center"/>
      <protection/>
    </xf>
    <xf numFmtId="0" fontId="6" fillId="33" borderId="27" xfId="0" applyFont="1" applyFill="1" applyBorder="1" applyAlignment="1" applyProtection="1">
      <alignment vertical="center" wrapText="1"/>
      <protection/>
    </xf>
    <xf numFmtId="0" fontId="6" fillId="33" borderId="27" xfId="0" applyFont="1" applyFill="1" applyBorder="1" applyAlignment="1" applyProtection="1">
      <alignment vertical="center"/>
      <protection/>
    </xf>
    <xf numFmtId="0" fontId="3" fillId="33" borderId="27" xfId="0" applyFont="1" applyFill="1" applyBorder="1" applyAlignment="1" applyProtection="1">
      <alignment vertical="center" wrapText="1"/>
      <protection/>
    </xf>
    <xf numFmtId="0" fontId="2" fillId="33" borderId="28" xfId="0" applyFont="1" applyFill="1" applyBorder="1" applyAlignment="1" applyProtection="1">
      <alignment horizontal="center" vertical="center" wrapText="1"/>
      <protection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2" fillId="33" borderId="31" xfId="0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11" fillId="33" borderId="33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11" fillId="33" borderId="34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2" fillId="33" borderId="35" xfId="0" applyFont="1" applyFill="1" applyBorder="1" applyAlignment="1" applyProtection="1">
      <alignment horizontal="center" vertical="center"/>
      <protection/>
    </xf>
    <xf numFmtId="0" fontId="11" fillId="33" borderId="36" xfId="0" applyFont="1" applyFill="1" applyBorder="1" applyAlignment="1" applyProtection="1">
      <alignment horizontal="center" vertical="center"/>
      <protection/>
    </xf>
    <xf numFmtId="0" fontId="11" fillId="33" borderId="36" xfId="0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174" fontId="6" fillId="33" borderId="38" xfId="0" applyNumberFormat="1" applyFont="1" applyFill="1" applyBorder="1" applyAlignment="1" applyProtection="1" quotePrefix="1">
      <alignment horizontal="center" vertical="center"/>
      <protection/>
    </xf>
    <xf numFmtId="0" fontId="6" fillId="33" borderId="39" xfId="0" applyFont="1" applyFill="1" applyBorder="1" applyAlignment="1" applyProtection="1">
      <alignment vertical="center" wrapText="1"/>
      <protection/>
    </xf>
    <xf numFmtId="0" fontId="5" fillId="0" borderId="25" xfId="0" applyFont="1" applyFill="1" applyBorder="1" applyAlignment="1" applyProtection="1">
      <alignment/>
      <protection/>
    </xf>
    <xf numFmtId="3" fontId="6" fillId="0" borderId="40" xfId="0" applyNumberFormat="1" applyFont="1" applyFill="1" applyBorder="1" applyAlignment="1" applyProtection="1" quotePrefix="1">
      <alignment horizontal="right" vertical="center"/>
      <protection/>
    </xf>
    <xf numFmtId="0" fontId="11" fillId="0" borderId="25" xfId="0" applyFont="1" applyFill="1" applyBorder="1" applyAlignment="1" applyProtection="1">
      <alignment/>
      <protection/>
    </xf>
    <xf numFmtId="0" fontId="6" fillId="33" borderId="41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3" fontId="3" fillId="0" borderId="14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17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20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24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21" xfId="0" applyNumberFormat="1" applyFont="1" applyFill="1" applyBorder="1" applyAlignment="1" applyProtection="1" quotePrefix="1">
      <alignment horizontal="right" vertical="center"/>
      <protection locked="0"/>
    </xf>
    <xf numFmtId="3" fontId="6" fillId="0" borderId="42" xfId="0" applyNumberFormat="1" applyFont="1" applyFill="1" applyBorder="1" applyAlignment="1" applyProtection="1" quotePrefix="1">
      <alignment horizontal="right" vertical="center"/>
      <protection/>
    </xf>
    <xf numFmtId="3" fontId="6" fillId="0" borderId="43" xfId="0" applyNumberFormat="1" applyFont="1" applyFill="1" applyBorder="1" applyAlignment="1" applyProtection="1" quotePrefix="1">
      <alignment horizontal="right" vertical="center"/>
      <protection/>
    </xf>
    <xf numFmtId="174" fontId="6" fillId="33" borderId="44" xfId="0" applyNumberFormat="1" applyFont="1" applyFill="1" applyBorder="1" applyAlignment="1" applyProtection="1" quotePrefix="1">
      <alignment horizontal="center" vertical="center"/>
      <protection/>
    </xf>
    <xf numFmtId="0" fontId="3" fillId="33" borderId="45" xfId="0" applyFont="1" applyFill="1" applyBorder="1" applyAlignment="1" applyProtection="1" quotePrefix="1">
      <alignment horizontal="center" vertical="center"/>
      <protection/>
    </xf>
    <xf numFmtId="176" fontId="6" fillId="33" borderId="45" xfId="0" applyNumberFormat="1" applyFont="1" applyFill="1" applyBorder="1" applyAlignment="1" applyProtection="1" quotePrefix="1">
      <alignment horizontal="center" vertical="center"/>
      <protection/>
    </xf>
    <xf numFmtId="174" fontId="6" fillId="33" borderId="45" xfId="0" applyNumberFormat="1" applyFont="1" applyFill="1" applyBorder="1" applyAlignment="1" applyProtection="1" quotePrefix="1">
      <alignment horizontal="center" vertical="center"/>
      <protection/>
    </xf>
    <xf numFmtId="0" fontId="3" fillId="33" borderId="45" xfId="0" applyNumberFormat="1" applyFont="1" applyFill="1" applyBorder="1" applyAlignment="1" applyProtection="1" quotePrefix="1">
      <alignment horizontal="center" vertical="center"/>
      <protection/>
    </xf>
    <xf numFmtId="174" fontId="3" fillId="33" borderId="45" xfId="0" applyNumberFormat="1" applyFont="1" applyFill="1" applyBorder="1" applyAlignment="1" applyProtection="1" quotePrefix="1">
      <alignment horizontal="center" vertical="center"/>
      <protection/>
    </xf>
    <xf numFmtId="176" fontId="3" fillId="33" borderId="45" xfId="0" applyNumberFormat="1" applyFont="1" applyFill="1" applyBorder="1" applyAlignment="1" applyProtection="1" quotePrefix="1">
      <alignment horizontal="center" vertical="center"/>
      <protection/>
    </xf>
    <xf numFmtId="174" fontId="6" fillId="33" borderId="46" xfId="0" applyNumberFormat="1" applyFont="1" applyFill="1" applyBorder="1" applyAlignment="1" applyProtection="1" quotePrefix="1">
      <alignment horizontal="center" vertical="center"/>
      <protection/>
    </xf>
    <xf numFmtId="0" fontId="2" fillId="33" borderId="47" xfId="0" applyFont="1" applyFill="1" applyBorder="1" applyAlignment="1" applyProtection="1">
      <alignment horizontal="center" vertical="center" wrapText="1"/>
      <protection/>
    </xf>
    <xf numFmtId="0" fontId="2" fillId="33" borderId="48" xfId="0" applyFont="1" applyFill="1" applyBorder="1" applyAlignment="1" applyProtection="1">
      <alignment horizontal="center" vertical="center" wrapText="1"/>
      <protection/>
    </xf>
    <xf numFmtId="0" fontId="2" fillId="33" borderId="49" xfId="0" applyFont="1" applyFill="1" applyBorder="1" applyAlignment="1" applyProtection="1">
      <alignment horizontal="center" vertical="center" wrapText="1"/>
      <protection/>
    </xf>
    <xf numFmtId="0" fontId="6" fillId="33" borderId="50" xfId="0" applyFont="1" applyFill="1" applyBorder="1" applyAlignment="1" applyProtection="1">
      <alignment vertical="center" wrapText="1"/>
      <protection/>
    </xf>
    <xf numFmtId="0" fontId="3" fillId="33" borderId="27" xfId="0" applyFont="1" applyFill="1" applyBorder="1" applyAlignment="1" applyProtection="1">
      <alignment vertical="center"/>
      <protection/>
    </xf>
    <xf numFmtId="0" fontId="3" fillId="33" borderId="27" xfId="0" applyNumberFormat="1" applyFont="1" applyFill="1" applyBorder="1" applyAlignment="1" applyProtection="1">
      <alignment vertical="center"/>
      <protection/>
    </xf>
    <xf numFmtId="175" fontId="6" fillId="33" borderId="44" xfId="0" applyNumberFormat="1" applyFont="1" applyFill="1" applyBorder="1" applyAlignment="1" applyProtection="1" quotePrefix="1">
      <alignment horizontal="center" vertical="center"/>
      <protection/>
    </xf>
    <xf numFmtId="175" fontId="3" fillId="33" borderId="45" xfId="0" applyNumberFormat="1" applyFont="1" applyFill="1" applyBorder="1" applyAlignment="1" applyProtection="1" quotePrefix="1">
      <alignment horizontal="center" vertical="center"/>
      <protection/>
    </xf>
    <xf numFmtId="175" fontId="6" fillId="33" borderId="45" xfId="0" applyNumberFormat="1" applyFont="1" applyFill="1" applyBorder="1" applyAlignment="1" applyProtection="1" quotePrefix="1">
      <alignment horizontal="center" vertical="center"/>
      <protection/>
    </xf>
    <xf numFmtId="175" fontId="3" fillId="33" borderId="45" xfId="0" applyNumberFormat="1" applyFont="1" applyFill="1" applyBorder="1" applyAlignment="1" applyProtection="1" quotePrefix="1">
      <alignment horizontal="center" vertical="center"/>
      <protection/>
    </xf>
    <xf numFmtId="175" fontId="6" fillId="33" borderId="46" xfId="0" applyNumberFormat="1" applyFont="1" applyFill="1" applyBorder="1" applyAlignment="1" applyProtection="1" quotePrefix="1">
      <alignment horizontal="center" vertical="center"/>
      <protection/>
    </xf>
    <xf numFmtId="3" fontId="6" fillId="0" borderId="51" xfId="0" applyNumberFormat="1" applyFont="1" applyFill="1" applyBorder="1" applyAlignment="1" applyProtection="1" quotePrefix="1">
      <alignment horizontal="right" vertical="center"/>
      <protection/>
    </xf>
    <xf numFmtId="3" fontId="6" fillId="0" borderId="52" xfId="0" applyNumberFormat="1" applyFont="1" applyFill="1" applyBorder="1" applyAlignment="1" applyProtection="1" quotePrefix="1">
      <alignment horizontal="right" vertical="center"/>
      <protection/>
    </xf>
    <xf numFmtId="4" fontId="6" fillId="0" borderId="53" xfId="0" applyNumberFormat="1" applyFont="1" applyFill="1" applyBorder="1" applyAlignment="1" applyProtection="1" quotePrefix="1">
      <alignment horizontal="right" vertical="center"/>
      <protection/>
    </xf>
    <xf numFmtId="4" fontId="3" fillId="0" borderId="54" xfId="0" applyNumberFormat="1" applyFont="1" applyFill="1" applyBorder="1" applyAlignment="1" applyProtection="1" quotePrefix="1">
      <alignment horizontal="right" vertical="center"/>
      <protection/>
    </xf>
    <xf numFmtId="4" fontId="6" fillId="0" borderId="54" xfId="0" applyNumberFormat="1" applyFont="1" applyFill="1" applyBorder="1" applyAlignment="1" applyProtection="1" quotePrefix="1">
      <alignment horizontal="right" vertical="center"/>
      <protection/>
    </xf>
    <xf numFmtId="4" fontId="3" fillId="0" borderId="54" xfId="0" applyNumberFormat="1" applyFont="1" applyFill="1" applyBorder="1" applyAlignment="1" applyProtection="1" quotePrefix="1">
      <alignment horizontal="right" vertical="center"/>
      <protection/>
    </xf>
    <xf numFmtId="4" fontId="6" fillId="0" borderId="55" xfId="0" applyNumberFormat="1" applyFont="1" applyFill="1" applyBorder="1" applyAlignment="1" applyProtection="1" quotePrefix="1">
      <alignment horizontal="right" vertical="center"/>
      <protection/>
    </xf>
    <xf numFmtId="3" fontId="6" fillId="0" borderId="44" xfId="0" applyNumberFormat="1" applyFont="1" applyFill="1" applyBorder="1" applyAlignment="1" applyProtection="1" quotePrefix="1">
      <alignment horizontal="right" vertical="center"/>
      <protection/>
    </xf>
    <xf numFmtId="3" fontId="3" fillId="0" borderId="45" xfId="0" applyNumberFormat="1" applyFont="1" applyFill="1" applyBorder="1" applyAlignment="1" applyProtection="1" quotePrefix="1">
      <alignment horizontal="right" vertical="center"/>
      <protection/>
    </xf>
    <xf numFmtId="3" fontId="6" fillId="0" borderId="45" xfId="0" applyNumberFormat="1" applyFont="1" applyFill="1" applyBorder="1" applyAlignment="1" applyProtection="1" quotePrefix="1">
      <alignment horizontal="right" vertical="center"/>
      <protection/>
    </xf>
    <xf numFmtId="3" fontId="3" fillId="0" borderId="45" xfId="0" applyNumberFormat="1" applyFont="1" applyFill="1" applyBorder="1" applyAlignment="1" applyProtection="1" quotePrefix="1">
      <alignment horizontal="right" vertical="center"/>
      <protection/>
    </xf>
    <xf numFmtId="3" fontId="6" fillId="0" borderId="46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3" fillId="0" borderId="42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52" xfId="0" applyNumberFormat="1" applyFont="1" applyFill="1" applyBorder="1" applyAlignment="1" applyProtection="1" quotePrefix="1">
      <alignment horizontal="right" vertical="center"/>
      <protection locked="0"/>
    </xf>
    <xf numFmtId="3" fontId="6" fillId="0" borderId="42" xfId="0" applyNumberFormat="1" applyFont="1" applyFill="1" applyBorder="1" applyAlignment="1" applyProtection="1" quotePrefix="1">
      <alignment horizontal="right" vertical="center"/>
      <protection locked="0"/>
    </xf>
    <xf numFmtId="3" fontId="6" fillId="0" borderId="52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42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52" xfId="0" applyNumberFormat="1" applyFont="1" applyFill="1" applyBorder="1" applyAlignment="1" applyProtection="1" quotePrefix="1">
      <alignment horizontal="right" vertical="center"/>
      <protection locked="0"/>
    </xf>
    <xf numFmtId="3" fontId="6" fillId="0" borderId="56" xfId="0" applyNumberFormat="1" applyFont="1" applyFill="1" applyBorder="1" applyAlignment="1" applyProtection="1" quotePrefix="1">
      <alignment horizontal="right" vertical="center"/>
      <protection locked="0"/>
    </xf>
    <xf numFmtId="3" fontId="6" fillId="0" borderId="57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 vertical="center"/>
      <protection/>
    </xf>
    <xf numFmtId="174" fontId="3" fillId="33" borderId="45" xfId="0" applyNumberFormat="1" applyFont="1" applyFill="1" applyBorder="1" applyAlignment="1" applyProtection="1" quotePrefix="1">
      <alignment horizontal="center" vertical="center"/>
      <protection/>
    </xf>
    <xf numFmtId="0" fontId="11" fillId="33" borderId="28" xfId="0" applyFont="1" applyFill="1" applyBorder="1" applyAlignment="1" applyProtection="1">
      <alignment horizontal="center" vertical="center"/>
      <protection/>
    </xf>
    <xf numFmtId="3" fontId="6" fillId="0" borderId="53" xfId="0" applyNumberFormat="1" applyFont="1" applyBorder="1" applyAlignment="1" applyProtection="1">
      <alignment horizontal="right" vertical="center"/>
      <protection/>
    </xf>
    <xf numFmtId="3" fontId="6" fillId="0" borderId="51" xfId="0" applyNumberFormat="1" applyFont="1" applyBorder="1" applyAlignment="1" applyProtection="1">
      <alignment horizontal="right" vertical="center"/>
      <protection/>
    </xf>
    <xf numFmtId="3" fontId="6" fillId="0" borderId="58" xfId="0" applyNumberFormat="1" applyFont="1" applyBorder="1" applyAlignment="1" applyProtection="1">
      <alignment horizontal="right" vertical="center"/>
      <protection/>
    </xf>
    <xf numFmtId="3" fontId="6" fillId="0" borderId="59" xfId="0" applyNumberFormat="1" applyFont="1" applyBorder="1" applyAlignment="1" applyProtection="1">
      <alignment horizontal="right" vertical="center"/>
      <protection/>
    </xf>
    <xf numFmtId="3" fontId="6" fillId="0" borderId="54" xfId="0" applyNumberFormat="1" applyFont="1" applyBorder="1" applyAlignment="1" applyProtection="1">
      <alignment horizontal="right" vertical="center"/>
      <protection/>
    </xf>
    <xf numFmtId="3" fontId="6" fillId="0" borderId="52" xfId="0" applyNumberFormat="1" applyFont="1" applyBorder="1" applyAlignment="1" applyProtection="1">
      <alignment horizontal="right" vertical="center"/>
      <protection/>
    </xf>
    <xf numFmtId="3" fontId="6" fillId="0" borderId="60" xfId="0" applyNumberFormat="1" applyFont="1" applyBorder="1" applyAlignment="1" applyProtection="1">
      <alignment horizontal="right" vertical="center"/>
      <protection/>
    </xf>
    <xf numFmtId="3" fontId="6" fillId="0" borderId="61" xfId="0" applyNumberFormat="1" applyFont="1" applyBorder="1" applyAlignment="1" applyProtection="1">
      <alignment horizontal="right" vertical="center"/>
      <protection/>
    </xf>
    <xf numFmtId="3" fontId="3" fillId="0" borderId="54" xfId="0" applyNumberFormat="1" applyFont="1" applyBorder="1" applyAlignment="1" applyProtection="1">
      <alignment horizontal="right" vertical="center"/>
      <protection locked="0"/>
    </xf>
    <xf numFmtId="3" fontId="3" fillId="0" borderId="52" xfId="0" applyNumberFormat="1" applyFont="1" applyBorder="1" applyAlignment="1" applyProtection="1">
      <alignment horizontal="right" vertical="center"/>
      <protection locked="0"/>
    </xf>
    <xf numFmtId="3" fontId="3" fillId="0" borderId="60" xfId="0" applyNumberFormat="1" applyFont="1" applyBorder="1" applyAlignment="1" applyProtection="1">
      <alignment horizontal="right" vertical="center"/>
      <protection locked="0"/>
    </xf>
    <xf numFmtId="3" fontId="3" fillId="0" borderId="61" xfId="0" applyNumberFormat="1" applyFont="1" applyBorder="1" applyAlignment="1" applyProtection="1">
      <alignment horizontal="right" vertical="center"/>
      <protection locked="0"/>
    </xf>
    <xf numFmtId="3" fontId="6" fillId="0" borderId="54" xfId="0" applyNumberFormat="1" applyFont="1" applyBorder="1" applyAlignment="1" applyProtection="1">
      <alignment horizontal="right" vertical="center"/>
      <protection locked="0"/>
    </xf>
    <xf numFmtId="3" fontId="6" fillId="0" borderId="52" xfId="0" applyNumberFormat="1" applyFont="1" applyBorder="1" applyAlignment="1" applyProtection="1">
      <alignment horizontal="right" vertical="center"/>
      <protection locked="0"/>
    </xf>
    <xf numFmtId="3" fontId="6" fillId="0" borderId="60" xfId="0" applyNumberFormat="1" applyFont="1" applyBorder="1" applyAlignment="1" applyProtection="1">
      <alignment horizontal="right" vertical="center"/>
      <protection locked="0"/>
    </xf>
    <xf numFmtId="3" fontId="6" fillId="0" borderId="61" xfId="0" applyNumberFormat="1" applyFont="1" applyBorder="1" applyAlignment="1" applyProtection="1">
      <alignment horizontal="right" vertical="center"/>
      <protection locked="0"/>
    </xf>
    <xf numFmtId="3" fontId="6" fillId="0" borderId="55" xfId="0" applyNumberFormat="1" applyFont="1" applyBorder="1" applyAlignment="1" applyProtection="1">
      <alignment horizontal="right" vertical="center"/>
      <protection locked="0"/>
    </xf>
    <xf numFmtId="3" fontId="6" fillId="0" borderId="57" xfId="0" applyNumberFormat="1" applyFont="1" applyBorder="1" applyAlignment="1" applyProtection="1">
      <alignment horizontal="right" vertical="center"/>
      <protection locked="0"/>
    </xf>
    <xf numFmtId="3" fontId="6" fillId="0" borderId="62" xfId="0" applyNumberFormat="1" applyFont="1" applyBorder="1" applyAlignment="1" applyProtection="1">
      <alignment horizontal="right" vertical="center"/>
      <protection locked="0"/>
    </xf>
    <xf numFmtId="3" fontId="6" fillId="0" borderId="63" xfId="0" applyNumberFormat="1" applyFont="1" applyBorder="1" applyAlignment="1" applyProtection="1">
      <alignment horizontal="right" vertical="center"/>
      <protection locked="0"/>
    </xf>
    <xf numFmtId="4" fontId="6" fillId="0" borderId="59" xfId="0" applyNumberFormat="1" applyFont="1" applyFill="1" applyBorder="1" applyAlignment="1" applyProtection="1" quotePrefix="1">
      <alignment horizontal="right" vertical="center"/>
      <protection/>
    </xf>
    <xf numFmtId="4" fontId="3" fillId="0" borderId="61" xfId="0" applyNumberFormat="1" applyFont="1" applyFill="1" applyBorder="1" applyAlignment="1" applyProtection="1" quotePrefix="1">
      <alignment horizontal="right" vertical="center"/>
      <protection/>
    </xf>
    <xf numFmtId="4" fontId="6" fillId="0" borderId="61" xfId="0" applyNumberFormat="1" applyFont="1" applyFill="1" applyBorder="1" applyAlignment="1" applyProtection="1" quotePrefix="1">
      <alignment horizontal="right" vertical="center"/>
      <protection/>
    </xf>
    <xf numFmtId="4" fontId="3" fillId="0" borderId="61" xfId="0" applyNumberFormat="1" applyFont="1" applyFill="1" applyBorder="1" applyAlignment="1" applyProtection="1" quotePrefix="1">
      <alignment horizontal="right" vertical="center"/>
      <protection/>
    </xf>
    <xf numFmtId="4" fontId="6" fillId="0" borderId="63" xfId="0" applyNumberFormat="1" applyFont="1" applyFill="1" applyBorder="1" applyAlignment="1" applyProtection="1" quotePrefix="1">
      <alignment horizontal="right" vertical="center"/>
      <protection/>
    </xf>
    <xf numFmtId="0" fontId="11" fillId="33" borderId="2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49" fontId="6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" fontId="17" fillId="0" borderId="54" xfId="43" applyNumberFormat="1" applyFont="1" applyFill="1" applyBorder="1" applyAlignment="1" applyProtection="1">
      <alignment horizontal="right" vertical="center"/>
      <protection/>
    </xf>
    <xf numFmtId="1" fontId="18" fillId="0" borderId="54" xfId="43" applyNumberFormat="1" applyFont="1" applyFill="1" applyBorder="1" applyAlignment="1" applyProtection="1">
      <alignment horizontal="right" vertical="center"/>
      <protection/>
    </xf>
    <xf numFmtId="3" fontId="18" fillId="0" borderId="60" xfId="43" applyNumberFormat="1" applyFont="1" applyFill="1" applyBorder="1" applyAlignment="1" applyProtection="1">
      <alignment horizontal="left" vertical="center" wrapText="1"/>
      <protection/>
    </xf>
    <xf numFmtId="3" fontId="18" fillId="0" borderId="42" xfId="43" applyNumberFormat="1" applyFont="1" applyFill="1" applyBorder="1" applyAlignment="1" applyProtection="1">
      <alignment horizontal="right" vertical="center"/>
      <protection locked="0"/>
    </xf>
    <xf numFmtId="3" fontId="18" fillId="0" borderId="42" xfId="43" applyNumberFormat="1" applyFont="1" applyFill="1" applyBorder="1" applyAlignment="1" applyProtection="1">
      <alignment horizontal="right" vertical="center"/>
      <protection/>
    </xf>
    <xf numFmtId="1" fontId="18" fillId="0" borderId="64" xfId="43" applyNumberFormat="1" applyFont="1" applyFill="1" applyBorder="1" applyAlignment="1" applyProtection="1">
      <alignment horizontal="right" vertical="center"/>
      <protection/>
    </xf>
    <xf numFmtId="3" fontId="18" fillId="0" borderId="65" xfId="43" applyNumberFormat="1" applyFont="1" applyFill="1" applyBorder="1" applyAlignment="1" applyProtection="1">
      <alignment horizontal="left" vertical="center" wrapText="1"/>
      <protection/>
    </xf>
    <xf numFmtId="1" fontId="18" fillId="0" borderId="55" xfId="43" applyNumberFormat="1" applyFont="1" applyFill="1" applyBorder="1" applyAlignment="1" applyProtection="1">
      <alignment horizontal="right" vertical="center"/>
      <protection/>
    </xf>
    <xf numFmtId="3" fontId="18" fillId="0" borderId="62" xfId="43" applyNumberFormat="1" applyFont="1" applyFill="1" applyBorder="1" applyAlignment="1" applyProtection="1">
      <alignment horizontal="left" vertical="center" wrapText="1"/>
      <protection/>
    </xf>
    <xf numFmtId="1" fontId="18" fillId="0" borderId="53" xfId="43" applyNumberFormat="1" applyFont="1" applyFill="1" applyBorder="1" applyAlignment="1" applyProtection="1">
      <alignment horizontal="right" vertical="center"/>
      <protection/>
    </xf>
    <xf numFmtId="3" fontId="18" fillId="0" borderId="58" xfId="43" applyNumberFormat="1" applyFont="1" applyFill="1" applyBorder="1" applyAlignment="1" applyProtection="1">
      <alignment horizontal="left" vertical="center" wrapText="1"/>
      <protection/>
    </xf>
    <xf numFmtId="3" fontId="19" fillId="0" borderId="60" xfId="43" applyNumberFormat="1" applyFont="1" applyFill="1" applyBorder="1" applyAlignment="1" applyProtection="1">
      <alignment horizontal="left" vertical="center" wrapText="1"/>
      <protection/>
    </xf>
    <xf numFmtId="1" fontId="17" fillId="23" borderId="54" xfId="43" applyNumberFormat="1" applyFont="1" applyFill="1" applyBorder="1" applyAlignment="1" applyProtection="1">
      <alignment horizontal="right" vertical="center"/>
      <protection/>
    </xf>
    <xf numFmtId="3" fontId="17" fillId="23" borderId="60" xfId="43" applyNumberFormat="1" applyFont="1" applyFill="1" applyBorder="1" applyAlignment="1" applyProtection="1">
      <alignment horizontal="left" vertical="center" wrapText="1"/>
      <protection/>
    </xf>
    <xf numFmtId="3" fontId="17" fillId="23" borderId="42" xfId="43" applyNumberFormat="1" applyFont="1" applyFill="1" applyBorder="1" applyAlignment="1" applyProtection="1">
      <alignment horizontal="right" vertical="center"/>
      <protection/>
    </xf>
    <xf numFmtId="4" fontId="17" fillId="23" borderId="52" xfId="43" applyNumberFormat="1" applyFont="1" applyFill="1" applyBorder="1" applyAlignment="1" applyProtection="1">
      <alignment horizontal="right" vertical="center"/>
      <protection/>
    </xf>
    <xf numFmtId="1" fontId="17" fillId="23" borderId="49" xfId="43" applyNumberFormat="1" applyFont="1" applyFill="1" applyBorder="1" applyAlignment="1" applyProtection="1">
      <alignment horizontal="right" vertical="center"/>
      <protection/>
    </xf>
    <xf numFmtId="3" fontId="17" fillId="23" borderId="66" xfId="43" applyNumberFormat="1" applyFont="1" applyFill="1" applyBorder="1" applyAlignment="1" applyProtection="1">
      <alignment horizontal="left" vertical="center" wrapText="1"/>
      <protection/>
    </xf>
    <xf numFmtId="3" fontId="17" fillId="23" borderId="47" xfId="43" applyNumberFormat="1" applyFont="1" applyFill="1" applyBorder="1" applyAlignment="1" applyProtection="1">
      <alignment horizontal="right" vertical="center"/>
      <protection/>
    </xf>
    <xf numFmtId="1" fontId="17" fillId="23" borderId="67" xfId="43" applyNumberFormat="1" applyFont="1" applyFill="1" applyBorder="1" applyAlignment="1" applyProtection="1">
      <alignment horizontal="right" vertical="center"/>
      <protection/>
    </xf>
    <xf numFmtId="3" fontId="17" fillId="23" borderId="68" xfId="43" applyNumberFormat="1" applyFont="1" applyFill="1" applyBorder="1" applyAlignment="1" applyProtection="1">
      <alignment horizontal="left" vertical="center" wrapText="1"/>
      <protection/>
    </xf>
    <xf numFmtId="3" fontId="17" fillId="23" borderId="69" xfId="43" applyNumberFormat="1" applyFont="1" applyFill="1" applyBorder="1" applyAlignment="1" applyProtection="1">
      <alignment horizontal="right" vertical="center"/>
      <protection/>
    </xf>
    <xf numFmtId="4" fontId="17" fillId="23" borderId="70" xfId="43" applyNumberFormat="1" applyFont="1" applyFill="1" applyBorder="1" applyAlignment="1" applyProtection="1">
      <alignment horizontal="right" vertical="center"/>
      <protection/>
    </xf>
    <xf numFmtId="3" fontId="17" fillId="23" borderId="69" xfId="43" applyNumberFormat="1" applyFont="1" applyFill="1" applyBorder="1" applyAlignment="1" applyProtection="1">
      <alignment horizontal="left" vertical="center" wrapText="1"/>
      <protection/>
    </xf>
    <xf numFmtId="3" fontId="17" fillId="23" borderId="69" xfId="43" applyNumberFormat="1" applyFont="1" applyFill="1" applyBorder="1" applyAlignment="1" applyProtection="1">
      <alignment horizontal="right"/>
      <protection/>
    </xf>
    <xf numFmtId="0" fontId="3" fillId="33" borderId="71" xfId="0" applyFont="1" applyFill="1" applyBorder="1" applyAlignment="1" applyProtection="1" quotePrefix="1">
      <alignment horizontal="center" vertical="center"/>
      <protection/>
    </xf>
    <xf numFmtId="0" fontId="3" fillId="33" borderId="72" xfId="0" applyFont="1" applyFill="1" applyBorder="1" applyAlignment="1" applyProtection="1">
      <alignment vertical="center"/>
      <protection/>
    </xf>
    <xf numFmtId="175" fontId="3" fillId="33" borderId="73" xfId="0" applyNumberFormat="1" applyFont="1" applyFill="1" applyBorder="1" applyAlignment="1" applyProtection="1" quotePrefix="1">
      <alignment horizontal="center" vertical="center"/>
      <protection/>
    </xf>
    <xf numFmtId="3" fontId="3" fillId="0" borderId="73" xfId="0" applyNumberFormat="1" applyFont="1" applyFill="1" applyBorder="1" applyAlignment="1" applyProtection="1" quotePrefix="1">
      <alignment horizontal="right" vertical="center"/>
      <protection locked="0"/>
    </xf>
    <xf numFmtId="174" fontId="6" fillId="33" borderId="74" xfId="0" applyNumberFormat="1" applyFont="1" applyFill="1" applyBorder="1" applyAlignment="1" applyProtection="1" quotePrefix="1">
      <alignment horizontal="center" vertical="center"/>
      <protection/>
    </xf>
    <xf numFmtId="0" fontId="6" fillId="33" borderId="75" xfId="0" applyFont="1" applyFill="1" applyBorder="1" applyAlignment="1" applyProtection="1">
      <alignment vertical="center" wrapText="1"/>
      <protection/>
    </xf>
    <xf numFmtId="175" fontId="6" fillId="33" borderId="76" xfId="0" applyNumberFormat="1" applyFont="1" applyFill="1" applyBorder="1" applyAlignment="1" applyProtection="1" quotePrefix="1">
      <alignment horizontal="center" vertical="center"/>
      <protection/>
    </xf>
    <xf numFmtId="3" fontId="6" fillId="0" borderId="76" xfId="0" applyNumberFormat="1" applyFont="1" applyFill="1" applyBorder="1" applyAlignment="1" applyProtection="1" quotePrefix="1">
      <alignment horizontal="right" vertical="center"/>
      <protection/>
    </xf>
    <xf numFmtId="0" fontId="5" fillId="34" borderId="77" xfId="0" applyFont="1" applyFill="1" applyBorder="1" applyAlignment="1" applyProtection="1">
      <alignment horizontal="center" vertical="center"/>
      <protection/>
    </xf>
    <xf numFmtId="0" fontId="11" fillId="34" borderId="78" xfId="0" applyFont="1" applyFill="1" applyBorder="1" applyAlignment="1" applyProtection="1">
      <alignment vertical="center"/>
      <protection/>
    </xf>
    <xf numFmtId="0" fontId="5" fillId="34" borderId="78" xfId="0" applyFont="1" applyFill="1" applyBorder="1" applyAlignment="1" applyProtection="1">
      <alignment/>
      <protection/>
    </xf>
    <xf numFmtId="3" fontId="5" fillId="34" borderId="78" xfId="0" applyNumberFormat="1" applyFont="1" applyFill="1" applyBorder="1" applyAlignment="1" applyProtection="1">
      <alignment horizontal="right"/>
      <protection/>
    </xf>
    <xf numFmtId="3" fontId="5" fillId="34" borderId="79" xfId="0" applyNumberFormat="1" applyFont="1" applyFill="1" applyBorder="1" applyAlignment="1" applyProtection="1">
      <alignment horizontal="right"/>
      <protection/>
    </xf>
    <xf numFmtId="0" fontId="4" fillId="34" borderId="77" xfId="0" applyFont="1" applyFill="1" applyBorder="1" applyAlignment="1" applyProtection="1">
      <alignment horizontal="center" vertical="center"/>
      <protection/>
    </xf>
    <xf numFmtId="0" fontId="5" fillId="34" borderId="78" xfId="0" applyFont="1" applyFill="1" applyBorder="1" applyAlignment="1" applyProtection="1">
      <alignment vertical="center"/>
      <protection/>
    </xf>
    <xf numFmtId="0" fontId="4" fillId="34" borderId="78" xfId="0" applyFont="1" applyFill="1" applyBorder="1" applyAlignment="1" applyProtection="1">
      <alignment/>
      <protection/>
    </xf>
    <xf numFmtId="0" fontId="4" fillId="34" borderId="79" xfId="0" applyFont="1" applyFill="1" applyBorder="1" applyAlignment="1" applyProtection="1">
      <alignment/>
      <protection/>
    </xf>
    <xf numFmtId="0" fontId="1" fillId="33" borderId="80" xfId="0" applyFont="1" applyFill="1" applyBorder="1" applyAlignment="1" applyProtection="1">
      <alignment horizontal="center" vertical="center"/>
      <protection/>
    </xf>
    <xf numFmtId="0" fontId="1" fillId="33" borderId="78" xfId="0" applyFont="1" applyFill="1" applyBorder="1" applyAlignment="1" applyProtection="1">
      <alignment horizontal="center" vertical="center"/>
      <protection/>
    </xf>
    <xf numFmtId="0" fontId="1" fillId="33" borderId="77" xfId="0" applyFont="1" applyFill="1" applyBorder="1" applyAlignment="1" applyProtection="1">
      <alignment horizontal="center" vertical="center" wrapText="1"/>
      <protection/>
    </xf>
    <xf numFmtId="0" fontId="6" fillId="33" borderId="67" xfId="0" applyFont="1" applyFill="1" applyBorder="1" applyAlignment="1" applyProtection="1">
      <alignment horizontal="center" vertical="center" wrapText="1"/>
      <protection/>
    </xf>
    <xf numFmtId="0" fontId="6" fillId="33" borderId="70" xfId="0" applyFont="1" applyFill="1" applyBorder="1" applyAlignment="1" applyProtection="1">
      <alignment horizontal="center" vertical="center" wrapText="1"/>
      <protection/>
    </xf>
    <xf numFmtId="0" fontId="6" fillId="33" borderId="68" xfId="0" applyFont="1" applyFill="1" applyBorder="1" applyAlignment="1" applyProtection="1">
      <alignment horizontal="center" vertical="center" wrapText="1"/>
      <protection/>
    </xf>
    <xf numFmtId="0" fontId="6" fillId="33" borderId="81" xfId="0" applyFont="1" applyFill="1" applyBorder="1" applyAlignment="1" applyProtection="1">
      <alignment horizontal="center" vertical="center" wrapText="1"/>
      <protection/>
    </xf>
    <xf numFmtId="0" fontId="16" fillId="0" borderId="0" xfId="41" applyFont="1" applyAlignment="1" applyProtection="1">
      <alignment horizontal="center" vertical="center"/>
      <protection/>
    </xf>
    <xf numFmtId="0" fontId="16" fillId="0" borderId="0" xfId="41" applyFont="1" applyAlignment="1" applyProtection="1">
      <alignment vertical="center"/>
      <protection/>
    </xf>
    <xf numFmtId="0" fontId="17" fillId="0" borderId="0" xfId="43" applyNumberFormat="1" applyFont="1" applyFill="1" applyBorder="1" applyAlignment="1" applyProtection="1">
      <alignment horizontal="center" vertical="center"/>
      <protection/>
    </xf>
    <xf numFmtId="0" fontId="16" fillId="23" borderId="82" xfId="41" applyFont="1" applyFill="1" applyBorder="1" applyAlignment="1" applyProtection="1">
      <alignment horizontal="center" vertical="center"/>
      <protection/>
    </xf>
    <xf numFmtId="0" fontId="16" fillId="23" borderId="83" xfId="41" applyFont="1" applyFill="1" applyBorder="1" applyAlignment="1" applyProtection="1">
      <alignment horizontal="center" vertical="center"/>
      <protection/>
    </xf>
    <xf numFmtId="0" fontId="16" fillId="23" borderId="49" xfId="41" applyFont="1" applyFill="1" applyBorder="1" applyAlignment="1" applyProtection="1">
      <alignment horizontal="center" vertical="center"/>
      <protection/>
    </xf>
    <xf numFmtId="0" fontId="16" fillId="23" borderId="84" xfId="41" applyFont="1" applyFill="1" applyBorder="1" applyAlignment="1" applyProtection="1">
      <alignment horizontal="center" vertical="center"/>
      <protection/>
    </xf>
    <xf numFmtId="0" fontId="16" fillId="23" borderId="85" xfId="41" applyFont="1" applyFill="1" applyBorder="1" applyAlignment="1" applyProtection="1">
      <alignment vertical="center"/>
      <protection/>
    </xf>
    <xf numFmtId="3" fontId="18" fillId="23" borderId="86" xfId="43" applyNumberFormat="1" applyFont="1" applyFill="1" applyBorder="1" applyAlignment="1" applyProtection="1" quotePrefix="1">
      <alignment horizontal="center" vertical="center"/>
      <protection/>
    </xf>
    <xf numFmtId="0" fontId="15" fillId="23" borderId="54" xfId="41" applyFont="1" applyFill="1" applyBorder="1" applyAlignment="1" applyProtection="1">
      <alignment horizontal="center" vertical="center"/>
      <protection/>
    </xf>
    <xf numFmtId="0" fontId="15" fillId="23" borderId="42" xfId="41" applyFont="1" applyFill="1" applyBorder="1" applyAlignment="1" applyProtection="1">
      <alignment vertical="center" wrapText="1"/>
      <protection/>
    </xf>
    <xf numFmtId="0" fontId="16" fillId="0" borderId="54" xfId="41" applyFont="1" applyBorder="1" applyAlignment="1" applyProtection="1">
      <alignment horizontal="center" vertical="center"/>
      <protection/>
    </xf>
    <xf numFmtId="0" fontId="16" fillId="0" borderId="42" xfId="41" applyFont="1" applyBorder="1" applyAlignment="1" applyProtection="1">
      <alignment vertical="center" wrapText="1"/>
      <protection/>
    </xf>
    <xf numFmtId="0" fontId="15" fillId="0" borderId="42" xfId="41" applyFont="1" applyBorder="1" applyAlignment="1" applyProtection="1">
      <alignment vertical="center" wrapText="1"/>
      <protection/>
    </xf>
    <xf numFmtId="0" fontId="16" fillId="0" borderId="54" xfId="41" applyFont="1" applyBorder="1" applyAlignment="1" applyProtection="1">
      <alignment horizontal="center" vertical="center" wrapText="1"/>
      <protection/>
    </xf>
    <xf numFmtId="0" fontId="16" fillId="23" borderId="54" xfId="41" applyFont="1" applyFill="1" applyBorder="1" applyAlignment="1" applyProtection="1">
      <alignment horizontal="center" vertical="center"/>
      <protection/>
    </xf>
    <xf numFmtId="0" fontId="16" fillId="23" borderId="55" xfId="41" applyFont="1" applyFill="1" applyBorder="1" applyAlignment="1" applyProtection="1">
      <alignment horizontal="center" vertical="center"/>
      <protection/>
    </xf>
    <xf numFmtId="0" fontId="15" fillId="23" borderId="56" xfId="41" applyFont="1" applyFill="1" applyBorder="1" applyAlignment="1" applyProtection="1">
      <alignment vertical="center" wrapText="1"/>
      <protection/>
    </xf>
    <xf numFmtId="0" fontId="16" fillId="35" borderId="0" xfId="41" applyFont="1" applyFill="1" applyAlignment="1" applyProtection="1">
      <alignment vertical="center"/>
      <protection/>
    </xf>
    <xf numFmtId="0" fontId="16" fillId="0" borderId="84" xfId="41" applyFont="1" applyBorder="1" applyAlignment="1" applyProtection="1">
      <alignment horizontal="center" vertical="center"/>
      <protection/>
    </xf>
    <xf numFmtId="0" fontId="16" fillId="0" borderId="85" xfId="41" applyFont="1" applyBorder="1" applyAlignment="1" applyProtection="1">
      <alignment vertical="center"/>
      <protection/>
    </xf>
    <xf numFmtId="3" fontId="18" fillId="0" borderId="86" xfId="43" applyNumberFormat="1" applyFont="1" applyFill="1" applyBorder="1" applyAlignment="1" applyProtection="1" quotePrefix="1">
      <alignment horizontal="center" vertical="center"/>
      <protection/>
    </xf>
    <xf numFmtId="3" fontId="18" fillId="0" borderId="87" xfId="43" applyNumberFormat="1" applyFont="1" applyFill="1" applyBorder="1" applyAlignment="1" applyProtection="1">
      <alignment horizontal="right" vertical="center"/>
      <protection/>
    </xf>
    <xf numFmtId="3" fontId="18" fillId="0" borderId="56" xfId="43" applyNumberFormat="1" applyFont="1" applyFill="1" applyBorder="1" applyAlignment="1" applyProtection="1">
      <alignment horizontal="right" vertical="center"/>
      <protection/>
    </xf>
    <xf numFmtId="0" fontId="18" fillId="0" borderId="0" xfId="44" applyFont="1" applyProtection="1">
      <alignment/>
      <protection/>
    </xf>
    <xf numFmtId="3" fontId="18" fillId="0" borderId="43" xfId="43" applyNumberFormat="1" applyFont="1" applyFill="1" applyBorder="1" applyAlignment="1" applyProtection="1">
      <alignment horizontal="right" vertical="center"/>
      <protection/>
    </xf>
    <xf numFmtId="3" fontId="19" fillId="0" borderId="42" xfId="43" applyNumberFormat="1" applyFont="1" applyFill="1" applyBorder="1" applyAlignment="1" applyProtection="1">
      <alignment horizontal="right" vertical="center"/>
      <protection/>
    </xf>
    <xf numFmtId="3" fontId="17" fillId="0" borderId="42" xfId="43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Alignment="1" applyProtection="1">
      <alignment horizontal="left"/>
      <protection locked="0"/>
    </xf>
    <xf numFmtId="4" fontId="3" fillId="0" borderId="0" xfId="0" applyNumberFormat="1" applyFont="1" applyAlignment="1" applyProtection="1">
      <alignment/>
      <protection locked="0"/>
    </xf>
    <xf numFmtId="4" fontId="17" fillId="0" borderId="0" xfId="43" applyNumberFormat="1" applyFont="1" applyFill="1" applyBorder="1" applyAlignment="1" applyProtection="1">
      <alignment horizontal="center" vertical="center"/>
      <protection/>
    </xf>
    <xf numFmtId="4" fontId="16" fillId="0" borderId="0" xfId="41" applyNumberFormat="1" applyFont="1" applyAlignment="1" applyProtection="1">
      <alignment vertical="center"/>
      <protection/>
    </xf>
    <xf numFmtId="4" fontId="16" fillId="35" borderId="0" xfId="41" applyNumberFormat="1" applyFont="1" applyFill="1" applyAlignment="1" applyProtection="1">
      <alignment vertical="center"/>
      <protection/>
    </xf>
    <xf numFmtId="4" fontId="18" fillId="0" borderId="0" xfId="44" applyNumberFormat="1" applyFont="1" applyProtection="1">
      <alignment/>
      <protection/>
    </xf>
    <xf numFmtId="4" fontId="3" fillId="0" borderId="0" xfId="0" applyNumberFormat="1" applyFont="1" applyFill="1" applyAlignment="1" applyProtection="1">
      <alignment/>
      <protection/>
    </xf>
    <xf numFmtId="4" fontId="18" fillId="23" borderId="88" xfId="43" applyNumberFormat="1" applyFont="1" applyFill="1" applyBorder="1" applyAlignment="1" applyProtection="1" quotePrefix="1">
      <alignment horizontal="center" vertical="center"/>
      <protection/>
    </xf>
    <xf numFmtId="4" fontId="18" fillId="0" borderId="52" xfId="43" applyNumberFormat="1" applyFont="1" applyFill="1" applyBorder="1" applyAlignment="1" applyProtection="1">
      <alignment horizontal="right" vertical="center"/>
      <protection/>
    </xf>
    <xf numFmtId="4" fontId="18" fillId="0" borderId="51" xfId="43" applyNumberFormat="1" applyFont="1" applyFill="1" applyBorder="1" applyAlignment="1" applyProtection="1">
      <alignment horizontal="right" vertical="center"/>
      <protection/>
    </xf>
    <xf numFmtId="4" fontId="19" fillId="0" borderId="52" xfId="43" applyNumberFormat="1" applyFont="1" applyFill="1" applyBorder="1" applyAlignment="1" applyProtection="1">
      <alignment horizontal="right" vertical="center"/>
      <protection/>
    </xf>
    <xf numFmtId="4" fontId="18" fillId="0" borderId="57" xfId="43" applyNumberFormat="1" applyFont="1" applyFill="1" applyBorder="1" applyAlignment="1" applyProtection="1">
      <alignment horizontal="right" vertical="center"/>
      <protection/>
    </xf>
    <xf numFmtId="4" fontId="17" fillId="23" borderId="70" xfId="43" applyNumberFormat="1" applyFont="1" applyFill="1" applyBorder="1" applyAlignment="1" applyProtection="1">
      <alignment horizontal="right"/>
      <protection/>
    </xf>
    <xf numFmtId="4" fontId="18" fillId="0" borderId="88" xfId="43" applyNumberFormat="1" applyFont="1" applyFill="1" applyBorder="1" applyAlignment="1" applyProtection="1" quotePrefix="1">
      <alignment horizontal="center" vertical="center"/>
      <protection/>
    </xf>
    <xf numFmtId="4" fontId="18" fillId="0" borderId="89" xfId="43" applyNumberFormat="1" applyFont="1" applyFill="1" applyBorder="1" applyAlignment="1" applyProtection="1">
      <alignment horizontal="right" vertical="center"/>
      <protection/>
    </xf>
    <xf numFmtId="4" fontId="17" fillId="23" borderId="48" xfId="43" applyNumberFormat="1" applyFont="1" applyFill="1" applyBorder="1" applyAlignment="1" applyProtection="1">
      <alignment horizontal="right" vertical="center"/>
      <protection/>
    </xf>
    <xf numFmtId="0" fontId="11" fillId="33" borderId="90" xfId="0" applyFont="1" applyFill="1" applyBorder="1" applyAlignment="1" applyProtection="1">
      <alignment horizontal="center" vertical="center"/>
      <protection/>
    </xf>
    <xf numFmtId="0" fontId="11" fillId="33" borderId="91" xfId="0" applyFont="1" applyFill="1" applyBorder="1" applyAlignment="1" applyProtection="1">
      <alignment horizontal="center" vertical="center"/>
      <protection/>
    </xf>
    <xf numFmtId="3" fontId="6" fillId="0" borderId="92" xfId="0" applyNumberFormat="1" applyFont="1" applyFill="1" applyBorder="1" applyAlignment="1" applyProtection="1" quotePrefix="1">
      <alignment horizontal="right" vertical="center"/>
      <protection/>
    </xf>
    <xf numFmtId="3" fontId="3" fillId="0" borderId="93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94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95" xfId="0" applyNumberFormat="1" applyFont="1" applyFill="1" applyBorder="1" applyAlignment="1" applyProtection="1" quotePrefix="1">
      <alignment horizontal="right" vertical="center"/>
      <protection locked="0"/>
    </xf>
    <xf numFmtId="3" fontId="6" fillId="0" borderId="96" xfId="0" applyNumberFormat="1" applyFont="1" applyFill="1" applyBorder="1" applyAlignment="1" applyProtection="1" quotePrefix="1">
      <alignment horizontal="right" vertical="center"/>
      <protection/>
    </xf>
    <xf numFmtId="3" fontId="3" fillId="0" borderId="97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98" xfId="0" applyNumberFormat="1" applyFont="1" applyFill="1" applyBorder="1" applyAlignment="1" applyProtection="1" quotePrefix="1">
      <alignment horizontal="right" vertical="center"/>
      <protection locked="0"/>
    </xf>
    <xf numFmtId="3" fontId="6" fillId="0" borderId="99" xfId="0" applyNumberFormat="1" applyFont="1" applyFill="1" applyBorder="1" applyAlignment="1" applyProtection="1" quotePrefix="1">
      <alignment horizontal="right" vertical="center"/>
      <protection/>
    </xf>
    <xf numFmtId="3" fontId="3" fillId="0" borderId="100" xfId="0" applyNumberFormat="1" applyFont="1" applyFill="1" applyBorder="1" applyAlignment="1" applyProtection="1" quotePrefix="1">
      <alignment horizontal="right" vertical="center"/>
      <protection locked="0"/>
    </xf>
    <xf numFmtId="4" fontId="17" fillId="0" borderId="52" xfId="43" applyNumberFormat="1" applyFont="1" applyFill="1" applyBorder="1" applyAlignment="1" applyProtection="1">
      <alignment horizontal="right" vertical="center"/>
      <protection/>
    </xf>
    <xf numFmtId="4" fontId="15" fillId="23" borderId="52" xfId="41" applyNumberFormat="1" applyFont="1" applyFill="1" applyBorder="1" applyAlignment="1" applyProtection="1">
      <alignment horizontal="right" vertical="center"/>
      <protection/>
    </xf>
    <xf numFmtId="4" fontId="16" fillId="0" borderId="52" xfId="41" applyNumberFormat="1" applyFont="1" applyBorder="1" applyAlignment="1" applyProtection="1">
      <alignment horizontal="right" vertical="center"/>
      <protection/>
    </xf>
    <xf numFmtId="4" fontId="15" fillId="0" borderId="52" xfId="41" applyNumberFormat="1" applyFont="1" applyBorder="1" applyAlignment="1" applyProtection="1">
      <alignment horizontal="right" vertical="center"/>
      <protection/>
    </xf>
    <xf numFmtId="4" fontId="15" fillId="23" borderId="57" xfId="41" applyNumberFormat="1" applyFont="1" applyFill="1" applyBorder="1" applyAlignment="1" applyProtection="1">
      <alignment horizontal="right" vertical="center"/>
      <protection/>
    </xf>
    <xf numFmtId="3" fontId="6" fillId="36" borderId="53" xfId="0" applyNumberFormat="1" applyFont="1" applyFill="1" applyBorder="1" applyAlignment="1" applyProtection="1" quotePrefix="1">
      <alignment vertical="center"/>
      <protection/>
    </xf>
    <xf numFmtId="3" fontId="3" fillId="36" borderId="54" xfId="0" applyNumberFormat="1" applyFont="1" applyFill="1" applyBorder="1" applyAlignment="1" applyProtection="1" quotePrefix="1">
      <alignment vertical="center"/>
      <protection locked="0"/>
    </xf>
    <xf numFmtId="3" fontId="3" fillId="36" borderId="54" xfId="0" applyNumberFormat="1" applyFont="1" applyFill="1" applyBorder="1" applyAlignment="1" applyProtection="1" quotePrefix="1">
      <alignment vertical="center"/>
      <protection locked="0"/>
    </xf>
    <xf numFmtId="3" fontId="6" fillId="36" borderId="54" xfId="0" applyNumberFormat="1" applyFont="1" applyFill="1" applyBorder="1" applyAlignment="1" applyProtection="1" quotePrefix="1">
      <alignment vertical="center"/>
      <protection locked="0"/>
    </xf>
    <xf numFmtId="3" fontId="6" fillId="36" borderId="54" xfId="0" applyNumberFormat="1" applyFont="1" applyFill="1" applyBorder="1" applyAlignment="1" applyProtection="1" quotePrefix="1">
      <alignment vertical="center"/>
      <protection/>
    </xf>
    <xf numFmtId="3" fontId="6" fillId="36" borderId="55" xfId="0" applyNumberFormat="1" applyFont="1" applyFill="1" applyBorder="1" applyAlignment="1" applyProtection="1" quotePrefix="1">
      <alignment vertical="center"/>
      <protection locked="0"/>
    </xf>
    <xf numFmtId="3" fontId="17" fillId="35" borderId="0" xfId="43" applyNumberFormat="1" applyFont="1" applyFill="1" applyBorder="1" applyAlignment="1" applyProtection="1">
      <alignment horizontal="left" vertical="center" wrapText="1"/>
      <protection/>
    </xf>
    <xf numFmtId="3" fontId="15" fillId="23" borderId="42" xfId="41" applyNumberFormat="1" applyFont="1" applyFill="1" applyBorder="1" applyAlignment="1" applyProtection="1">
      <alignment vertical="center"/>
      <protection/>
    </xf>
    <xf numFmtId="3" fontId="16" fillId="0" borderId="42" xfId="41" applyNumberFormat="1" applyFont="1" applyBorder="1" applyAlignment="1" applyProtection="1">
      <alignment vertical="center"/>
      <protection/>
    </xf>
    <xf numFmtId="3" fontId="15" fillId="0" borderId="42" xfId="41" applyNumberFormat="1" applyFont="1" applyBorder="1" applyAlignment="1" applyProtection="1">
      <alignment vertical="center"/>
      <protection/>
    </xf>
    <xf numFmtId="3" fontId="16" fillId="0" borderId="42" xfId="41" applyNumberFormat="1" applyFont="1" applyBorder="1" applyAlignment="1" applyProtection="1">
      <alignment vertical="center"/>
      <protection locked="0"/>
    </xf>
    <xf numFmtId="3" fontId="15" fillId="23" borderId="56" xfId="41" applyNumberFormat="1" applyFont="1" applyFill="1" applyBorder="1" applyAlignment="1" applyProtection="1">
      <alignment vertical="center"/>
      <protection/>
    </xf>
    <xf numFmtId="0" fontId="16" fillId="23" borderId="85" xfId="41" applyFont="1" applyFill="1" applyBorder="1" applyAlignment="1" applyProtection="1">
      <alignment horizontal="center" vertical="center"/>
      <protection/>
    </xf>
    <xf numFmtId="0" fontId="15" fillId="23" borderId="42" xfId="41" applyFont="1" applyFill="1" applyBorder="1" applyAlignment="1" applyProtection="1">
      <alignment horizontal="center" vertical="center" wrapText="1"/>
      <protection/>
    </xf>
    <xf numFmtId="0" fontId="16" fillId="0" borderId="42" xfId="41" applyFont="1" applyBorder="1" applyAlignment="1" applyProtection="1">
      <alignment horizontal="center" vertical="center" wrapText="1"/>
      <protection/>
    </xf>
    <xf numFmtId="0" fontId="15" fillId="0" borderId="42" xfId="41" applyFont="1" applyBorder="1" applyAlignment="1" applyProtection="1">
      <alignment horizontal="center" vertical="center" wrapText="1"/>
      <protection/>
    </xf>
    <xf numFmtId="0" fontId="15" fillId="23" borderId="56" xfId="41" applyFont="1" applyFill="1" applyBorder="1" applyAlignment="1" applyProtection="1">
      <alignment horizontal="center" vertical="center" wrapText="1"/>
      <protection/>
    </xf>
    <xf numFmtId="0" fontId="16" fillId="0" borderId="85" xfId="41" applyFont="1" applyBorder="1" applyAlignment="1" applyProtection="1">
      <alignment horizontal="center" vertical="center"/>
      <protection/>
    </xf>
    <xf numFmtId="3" fontId="17" fillId="23" borderId="60" xfId="43" applyNumberFormat="1" applyFont="1" applyFill="1" applyBorder="1" applyAlignment="1" applyProtection="1">
      <alignment horizontal="center" vertical="center" wrapText="1"/>
      <protection/>
    </xf>
    <xf numFmtId="3" fontId="18" fillId="0" borderId="60" xfId="43" applyNumberFormat="1" applyFont="1" applyFill="1" applyBorder="1" applyAlignment="1" applyProtection="1">
      <alignment horizontal="center" vertical="center" wrapText="1"/>
      <protection/>
    </xf>
    <xf numFmtId="3" fontId="18" fillId="0" borderId="65" xfId="43" applyNumberFormat="1" applyFont="1" applyFill="1" applyBorder="1" applyAlignment="1" applyProtection="1">
      <alignment horizontal="center" vertical="center" wrapText="1"/>
      <protection/>
    </xf>
    <xf numFmtId="3" fontId="18" fillId="0" borderId="62" xfId="43" applyNumberFormat="1" applyFont="1" applyFill="1" applyBorder="1" applyAlignment="1" applyProtection="1">
      <alignment horizontal="center" vertical="center" wrapText="1"/>
      <protection/>
    </xf>
    <xf numFmtId="3" fontId="17" fillId="23" borderId="66" xfId="43" applyNumberFormat="1" applyFont="1" applyFill="1" applyBorder="1" applyAlignment="1" applyProtection="1">
      <alignment horizontal="center" vertical="center" wrapText="1"/>
      <protection/>
    </xf>
    <xf numFmtId="3" fontId="18" fillId="0" borderId="58" xfId="43" applyNumberFormat="1" applyFont="1" applyFill="1" applyBorder="1" applyAlignment="1" applyProtection="1">
      <alignment horizontal="center" vertical="center" wrapText="1"/>
      <protection/>
    </xf>
    <xf numFmtId="3" fontId="19" fillId="0" borderId="60" xfId="43" applyNumberFormat="1" applyFont="1" applyFill="1" applyBorder="1" applyAlignment="1" applyProtection="1">
      <alignment horizontal="center" vertical="center" wrapText="1"/>
      <protection/>
    </xf>
    <xf numFmtId="3" fontId="17" fillId="23" borderId="68" xfId="43" applyNumberFormat="1" applyFont="1" applyFill="1" applyBorder="1" applyAlignment="1" applyProtection="1">
      <alignment horizontal="center" vertical="center" wrapText="1"/>
      <protection/>
    </xf>
    <xf numFmtId="3" fontId="17" fillId="23" borderId="69" xfId="43" applyNumberFormat="1" applyFont="1" applyFill="1" applyBorder="1" applyAlignment="1" applyProtection="1">
      <alignment horizontal="center" vertical="center" wrapText="1"/>
      <protection/>
    </xf>
    <xf numFmtId="0" fontId="15" fillId="0" borderId="54" xfId="41" applyFont="1" applyBorder="1" applyAlignment="1" applyProtection="1">
      <alignment horizontal="center" vertical="center"/>
      <protection/>
    </xf>
    <xf numFmtId="3" fontId="15" fillId="0" borderId="42" xfId="41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2" fillId="33" borderId="33" xfId="0" applyFont="1" applyFill="1" applyBorder="1" applyAlignment="1" applyProtection="1">
      <alignment horizontal="center" vertical="center"/>
      <protection/>
    </xf>
    <xf numFmtId="0" fontId="2" fillId="33" borderId="101" xfId="0" applyFont="1" applyFill="1" applyBorder="1" applyAlignment="1" applyProtection="1">
      <alignment horizontal="center" vertical="center"/>
      <protection/>
    </xf>
    <xf numFmtId="0" fontId="2" fillId="33" borderId="102" xfId="0" applyFont="1" applyFill="1" applyBorder="1" applyAlignment="1" applyProtection="1">
      <alignment horizontal="center" vertical="center"/>
      <protection/>
    </xf>
    <xf numFmtId="0" fontId="2" fillId="33" borderId="103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11" fillId="33" borderId="104" xfId="0" applyFont="1" applyFill="1" applyBorder="1" applyAlignment="1" applyProtection="1">
      <alignment horizontal="center" vertical="center" wrapText="1"/>
      <protection/>
    </xf>
    <xf numFmtId="0" fontId="11" fillId="33" borderId="40" xfId="0" applyFont="1" applyFill="1" applyBorder="1" applyAlignment="1" applyProtection="1">
      <alignment horizontal="center" vertical="center" wrapText="1"/>
      <protection/>
    </xf>
    <xf numFmtId="0" fontId="2" fillId="33" borderId="84" xfId="0" applyFont="1" applyFill="1" applyBorder="1" applyAlignment="1" applyProtection="1">
      <alignment horizontal="center" vertical="center" wrapText="1"/>
      <protection/>
    </xf>
    <xf numFmtId="0" fontId="2" fillId="33" borderId="105" xfId="0" applyFont="1" applyFill="1" applyBorder="1" applyAlignment="1" applyProtection="1">
      <alignment horizontal="center" vertical="center" wrapText="1"/>
      <protection/>
    </xf>
    <xf numFmtId="0" fontId="2" fillId="33" borderId="55" xfId="0" applyFont="1" applyFill="1" applyBorder="1" applyAlignment="1" applyProtection="1">
      <alignment horizontal="center" vertical="center" wrapText="1"/>
      <protection/>
    </xf>
    <xf numFmtId="0" fontId="2" fillId="33" borderId="63" xfId="0" applyFont="1" applyFill="1" applyBorder="1" applyAlignment="1" applyProtection="1">
      <alignment horizontal="center" vertical="center" wrapText="1"/>
      <protection/>
    </xf>
    <xf numFmtId="0" fontId="2" fillId="33" borderId="86" xfId="0" applyFont="1" applyFill="1" applyBorder="1" applyAlignment="1" applyProtection="1">
      <alignment horizontal="center" vertical="center" wrapText="1"/>
      <protection/>
    </xf>
    <xf numFmtId="0" fontId="2" fillId="33" borderId="88" xfId="0" applyFont="1" applyFill="1" applyBorder="1" applyAlignment="1" applyProtection="1">
      <alignment horizontal="center" vertical="center" wrapText="1"/>
      <protection/>
    </xf>
    <xf numFmtId="0" fontId="2" fillId="33" borderId="56" xfId="0" applyFont="1" applyFill="1" applyBorder="1" applyAlignment="1" applyProtection="1">
      <alignment horizontal="center" vertical="center" wrapText="1"/>
      <protection/>
    </xf>
    <xf numFmtId="0" fontId="2" fillId="33" borderId="57" xfId="0" applyFont="1" applyFill="1" applyBorder="1" applyAlignment="1" applyProtection="1">
      <alignment horizontal="center" vertical="center" wrapText="1"/>
      <protection/>
    </xf>
    <xf numFmtId="0" fontId="2" fillId="33" borderId="106" xfId="0" applyFont="1" applyFill="1" applyBorder="1" applyAlignment="1" applyProtection="1">
      <alignment horizontal="center" vertical="center" wrapText="1"/>
      <protection/>
    </xf>
    <xf numFmtId="0" fontId="2" fillId="33" borderId="46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vertical="center" wrapText="1"/>
      <protection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0" fontId="2" fillId="33" borderId="83" xfId="0" applyFont="1" applyFill="1" applyBorder="1" applyAlignment="1" applyProtection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</xf>
    <xf numFmtId="0" fontId="2" fillId="33" borderId="107" xfId="0" applyFont="1" applyFill="1" applyBorder="1" applyAlignment="1" applyProtection="1">
      <alignment horizontal="center" vertical="center" wrapText="1"/>
      <protection/>
    </xf>
    <xf numFmtId="0" fontId="2" fillId="33" borderId="108" xfId="0" applyFont="1" applyFill="1" applyBorder="1" applyAlignment="1" applyProtection="1">
      <alignment horizontal="center" vertical="center" wrapText="1"/>
      <protection/>
    </xf>
    <xf numFmtId="3" fontId="2" fillId="33" borderId="30" xfId="0" applyNumberFormat="1" applyFont="1" applyFill="1" applyBorder="1" applyAlignment="1" applyProtection="1">
      <alignment horizontal="center" vertical="center" wrapText="1"/>
      <protection/>
    </xf>
    <xf numFmtId="3" fontId="2" fillId="33" borderId="31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wrapText="1"/>
      <protection/>
    </xf>
    <xf numFmtId="0" fontId="6" fillId="33" borderId="82" xfId="0" applyFont="1" applyFill="1" applyBorder="1" applyAlignment="1" applyProtection="1">
      <alignment horizontal="center" vertical="center"/>
      <protection/>
    </xf>
    <xf numFmtId="0" fontId="6" fillId="33" borderId="109" xfId="0" applyFont="1" applyFill="1" applyBorder="1" applyAlignment="1" applyProtection="1">
      <alignment horizontal="center" vertical="center"/>
      <protection/>
    </xf>
    <xf numFmtId="0" fontId="6" fillId="33" borderId="110" xfId="0" applyFont="1" applyFill="1" applyBorder="1" applyAlignment="1" applyProtection="1">
      <alignment horizontal="center" vertical="center"/>
      <protection/>
    </xf>
    <xf numFmtId="0" fontId="6" fillId="33" borderId="111" xfId="0" applyFont="1" applyFill="1" applyBorder="1" applyAlignment="1" applyProtection="1">
      <alignment horizontal="center" vertical="center"/>
      <protection/>
    </xf>
    <xf numFmtId="0" fontId="6" fillId="33" borderId="84" xfId="0" applyFont="1" applyFill="1" applyBorder="1" applyAlignment="1" applyProtection="1">
      <alignment horizontal="center" vertical="center"/>
      <protection/>
    </xf>
    <xf numFmtId="0" fontId="6" fillId="33" borderId="86" xfId="0" applyFont="1" applyFill="1" applyBorder="1" applyAlignment="1" applyProtection="1">
      <alignment horizontal="center" vertical="center"/>
      <protection/>
    </xf>
    <xf numFmtId="0" fontId="6" fillId="33" borderId="88" xfId="0" applyFont="1" applyFill="1" applyBorder="1" applyAlignment="1" applyProtection="1">
      <alignment horizontal="center" vertical="center"/>
      <protection/>
    </xf>
    <xf numFmtId="0" fontId="6" fillId="33" borderId="64" xfId="0" applyFont="1" applyFill="1" applyBorder="1" applyAlignment="1" applyProtection="1">
      <alignment horizontal="center" vertical="center"/>
      <protection/>
    </xf>
    <xf numFmtId="0" fontId="6" fillId="33" borderId="87" xfId="0" applyFont="1" applyFill="1" applyBorder="1" applyAlignment="1" applyProtection="1">
      <alignment horizontal="center" vertical="center"/>
      <protection/>
    </xf>
    <xf numFmtId="0" fontId="6" fillId="33" borderId="89" xfId="0" applyFont="1" applyFill="1" applyBorder="1" applyAlignment="1" applyProtection="1">
      <alignment horizontal="center" vertical="center"/>
      <protection/>
    </xf>
    <xf numFmtId="0" fontId="6" fillId="33" borderId="106" xfId="0" applyFont="1" applyFill="1" applyBorder="1" applyAlignment="1" applyProtection="1">
      <alignment horizontal="center" vertical="center" wrapText="1"/>
      <protection/>
    </xf>
    <xf numFmtId="0" fontId="11" fillId="0" borderId="45" xfId="0" applyFont="1" applyBorder="1" applyAlignment="1" applyProtection="1">
      <alignment horizontal="center" vertical="center" wrapText="1"/>
      <protection/>
    </xf>
    <xf numFmtId="0" fontId="11" fillId="0" borderId="112" xfId="0" applyFont="1" applyBorder="1" applyAlignment="1" applyProtection="1">
      <alignment horizontal="center" vertical="center" wrapText="1"/>
      <protection/>
    </xf>
    <xf numFmtId="0" fontId="2" fillId="33" borderId="113" xfId="0" applyFont="1" applyFill="1" applyBorder="1" applyAlignment="1" applyProtection="1">
      <alignment horizontal="center" vertical="center" wrapText="1"/>
      <protection/>
    </xf>
    <xf numFmtId="0" fontId="2" fillId="33" borderId="38" xfId="0" applyFont="1" applyFill="1" applyBorder="1" applyAlignment="1" applyProtection="1">
      <alignment horizontal="center" vertical="center" wrapText="1"/>
      <protection/>
    </xf>
    <xf numFmtId="0" fontId="2" fillId="33" borderId="71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23" borderId="0" xfId="0" applyFont="1" applyFill="1" applyBorder="1" applyAlignment="1" applyProtection="1">
      <alignment horizontal="center" vertical="center"/>
      <protection/>
    </xf>
    <xf numFmtId="0" fontId="17" fillId="23" borderId="114" xfId="43" applyNumberFormat="1" applyFont="1" applyFill="1" applyBorder="1" applyAlignment="1" applyProtection="1">
      <alignment horizontal="center" vertical="center" wrapText="1"/>
      <protection/>
    </xf>
    <xf numFmtId="0" fontId="0" fillId="23" borderId="115" xfId="0" applyFill="1" applyBorder="1" applyAlignment="1" applyProtection="1">
      <alignment horizontal="center" vertical="center" wrapText="1"/>
      <protection/>
    </xf>
    <xf numFmtId="0" fontId="0" fillId="23" borderId="47" xfId="0" applyFill="1" applyBorder="1" applyAlignment="1" applyProtection="1">
      <alignment horizontal="center" vertical="center" wrapText="1"/>
      <protection/>
    </xf>
    <xf numFmtId="4" fontId="17" fillId="23" borderId="109" xfId="43" applyNumberFormat="1" applyFont="1" applyFill="1" applyBorder="1" applyAlignment="1" applyProtection="1">
      <alignment horizontal="center" vertical="center" wrapText="1"/>
      <protection/>
    </xf>
    <xf numFmtId="4" fontId="0" fillId="23" borderId="116" xfId="0" applyNumberFormat="1" applyFill="1" applyBorder="1" applyAlignment="1" applyProtection="1">
      <alignment horizontal="center" vertical="center" wrapText="1"/>
      <protection/>
    </xf>
    <xf numFmtId="4" fontId="0" fillId="23" borderId="48" xfId="0" applyNumberFormat="1" applyFill="1" applyBorder="1" applyAlignment="1" applyProtection="1">
      <alignment horizontal="center" vertical="center" wrapText="1"/>
      <protection/>
    </xf>
    <xf numFmtId="0" fontId="15" fillId="35" borderId="0" xfId="41" applyFont="1" applyFill="1" applyAlignment="1" applyProtection="1">
      <alignment horizontal="left" vertical="center"/>
      <protection/>
    </xf>
    <xf numFmtId="0" fontId="0" fillId="23" borderId="115" xfId="0" applyFill="1" applyBorder="1" applyAlignment="1" applyProtection="1">
      <alignment vertical="center" wrapText="1"/>
      <protection/>
    </xf>
    <xf numFmtId="0" fontId="0" fillId="23" borderId="47" xfId="0" applyFill="1" applyBorder="1" applyAlignment="1" applyProtection="1">
      <alignment vertical="center" wrapText="1"/>
      <protection/>
    </xf>
    <xf numFmtId="0" fontId="16" fillId="23" borderId="82" xfId="41" applyFont="1" applyFill="1" applyBorder="1" applyAlignment="1" applyProtection="1">
      <alignment horizontal="center" vertical="center" wrapText="1"/>
      <protection/>
    </xf>
    <xf numFmtId="0" fontId="0" fillId="23" borderId="83" xfId="0" applyFill="1" applyBorder="1" applyAlignment="1" applyProtection="1">
      <alignment horizontal="center" vertical="center" wrapText="1"/>
      <protection/>
    </xf>
    <xf numFmtId="0" fontId="0" fillId="23" borderId="49" xfId="0" applyFill="1" applyBorder="1" applyAlignment="1" applyProtection="1">
      <alignment horizontal="center" vertical="center" wrapText="1"/>
      <protection/>
    </xf>
    <xf numFmtId="3" fontId="17" fillId="35" borderId="0" xfId="43" applyNumberFormat="1" applyFont="1" applyFill="1" applyBorder="1" applyAlignment="1" applyProtection="1">
      <alignment horizontal="left" vertical="center" wrapText="1"/>
      <protection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Normal 2" xfId="43"/>
    <cellStyle name="Normal 3" xfId="44"/>
    <cellStyle name="Normal_tab6" xfId="45"/>
    <cellStyle name="Followed Hyperlink" xfId="46"/>
    <cellStyle name="Percent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nos" xfId="65"/>
    <cellStyle name="Vsot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B1" sqref="B1"/>
    </sheetView>
  </sheetViews>
  <sheetFormatPr defaultColWidth="9.125" defaultRowHeight="17.25" customHeight="1"/>
  <cols>
    <col min="1" max="1" width="8.50390625" style="1" bestFit="1" customWidth="1"/>
    <col min="2" max="2" width="60.75390625" style="1" customWidth="1"/>
    <col min="3" max="3" width="7.75390625" style="1" customWidth="1"/>
    <col min="4" max="5" width="13.25390625" style="1" customWidth="1"/>
    <col min="6" max="8" width="9.75390625" style="1" customWidth="1"/>
    <col min="9" max="16384" width="9.125" style="1" customWidth="1"/>
  </cols>
  <sheetData>
    <row r="1" spans="1:6" s="57" customFormat="1" ht="17.25" customHeight="1">
      <c r="A1" s="65" t="s">
        <v>154</v>
      </c>
      <c r="B1" s="66"/>
      <c r="C1" s="66"/>
      <c r="D1" s="67"/>
      <c r="E1" s="68"/>
      <c r="F1" s="59"/>
    </row>
    <row r="2" spans="1:5" s="61" customFormat="1" ht="15" customHeight="1">
      <c r="A2" s="69"/>
      <c r="B2" s="70"/>
      <c r="C2" s="70"/>
      <c r="D2" s="70"/>
      <c r="E2" s="70"/>
    </row>
    <row r="3" spans="1:5" s="61" customFormat="1" ht="15" customHeight="1">
      <c r="A3" s="65" t="s">
        <v>155</v>
      </c>
      <c r="B3" s="71"/>
      <c r="C3" s="71"/>
      <c r="D3" s="67"/>
      <c r="E3" s="68"/>
    </row>
    <row r="4" spans="1:5" s="61" customFormat="1" ht="15" customHeight="1">
      <c r="A4" s="58"/>
      <c r="B4" s="60"/>
      <c r="C4" s="60"/>
      <c r="D4" s="60"/>
      <c r="E4" s="60"/>
    </row>
    <row r="5" spans="1:5" ht="24.75" customHeight="1">
      <c r="A5" s="307" t="s">
        <v>0</v>
      </c>
      <c r="B5" s="307"/>
      <c r="C5" s="307"/>
      <c r="D5" s="307"/>
      <c r="E5" s="307"/>
    </row>
    <row r="6" spans="1:5" ht="17.25" customHeight="1">
      <c r="A6" s="308" t="s">
        <v>671</v>
      </c>
      <c r="B6" s="308"/>
      <c r="C6" s="308"/>
      <c r="D6" s="308"/>
      <c r="E6" s="308"/>
    </row>
    <row r="7" spans="1:5" ht="16.5" customHeight="1">
      <c r="A7" s="15"/>
      <c r="B7" s="15"/>
      <c r="C7" s="15"/>
      <c r="D7" s="15"/>
      <c r="E7" s="15"/>
    </row>
    <row r="8" spans="1:5" ht="14.25" customHeight="1" thickBot="1">
      <c r="A8" s="14"/>
      <c r="B8" s="3"/>
      <c r="C8" s="3"/>
      <c r="D8" s="3"/>
      <c r="E8" s="23" t="s">
        <v>183</v>
      </c>
    </row>
    <row r="9" spans="1:6" ht="13.5" customHeight="1">
      <c r="A9" s="40" t="s">
        <v>1</v>
      </c>
      <c r="B9" s="41"/>
      <c r="C9" s="309" t="s">
        <v>2</v>
      </c>
      <c r="D9" s="303" t="s">
        <v>3</v>
      </c>
      <c r="E9" s="304"/>
      <c r="F9" s="29"/>
    </row>
    <row r="10" spans="1:8" ht="12.75">
      <c r="A10" s="42" t="s">
        <v>4</v>
      </c>
      <c r="B10" s="43" t="s">
        <v>5</v>
      </c>
      <c r="C10" s="310"/>
      <c r="D10" s="305"/>
      <c r="E10" s="306"/>
      <c r="F10" s="29"/>
      <c r="G10" s="62"/>
      <c r="H10" s="62"/>
    </row>
    <row r="11" spans="1:8" ht="12.75">
      <c r="A11" s="42" t="s">
        <v>6</v>
      </c>
      <c r="B11" s="43"/>
      <c r="C11" s="310"/>
      <c r="D11" s="151">
        <v>2021</v>
      </c>
      <c r="E11" s="256" t="s">
        <v>672</v>
      </c>
      <c r="F11" s="29"/>
      <c r="G11" s="62"/>
      <c r="H11" s="62"/>
    </row>
    <row r="12" spans="1:8" ht="12.75" customHeight="1" thickBot="1">
      <c r="A12" s="45">
        <v>1</v>
      </c>
      <c r="B12" s="46">
        <v>2</v>
      </c>
      <c r="C12" s="47">
        <v>3</v>
      </c>
      <c r="D12" s="48">
        <v>4</v>
      </c>
      <c r="E12" s="257">
        <v>5</v>
      </c>
      <c r="F12" s="29"/>
      <c r="G12" s="62"/>
      <c r="H12" s="62"/>
    </row>
    <row r="13" spans="1:8" ht="17.25" customHeight="1" thickBot="1">
      <c r="A13" s="201"/>
      <c r="B13" s="202" t="s">
        <v>7</v>
      </c>
      <c r="C13" s="203"/>
      <c r="D13" s="203"/>
      <c r="E13" s="204"/>
      <c r="F13" s="29"/>
      <c r="G13" s="62"/>
      <c r="H13" s="62"/>
    </row>
    <row r="14" spans="1:6" s="63" customFormat="1" ht="21">
      <c r="A14" s="192"/>
      <c r="B14" s="193" t="s">
        <v>167</v>
      </c>
      <c r="C14" s="194">
        <v>1</v>
      </c>
      <c r="D14" s="195">
        <f>D15-D16+D17-D18+D19-D20+D21+D22+D23+D24</f>
        <v>0</v>
      </c>
      <c r="E14" s="258">
        <f>E15-E16+E17-E18+E19-E20+E21+E22+E23+E24</f>
        <v>0</v>
      </c>
      <c r="F14" s="53"/>
    </row>
    <row r="15" spans="1:6" ht="12">
      <c r="A15" s="5" t="s">
        <v>8</v>
      </c>
      <c r="B15" s="6" t="s">
        <v>161</v>
      </c>
      <c r="C15" s="7">
        <v>2</v>
      </c>
      <c r="D15" s="72"/>
      <c r="E15" s="259"/>
      <c r="F15" s="29"/>
    </row>
    <row r="16" spans="1:6" ht="12">
      <c r="A16" s="8" t="s">
        <v>9</v>
      </c>
      <c r="B16" s="9" t="s">
        <v>162</v>
      </c>
      <c r="C16" s="10">
        <v>3</v>
      </c>
      <c r="D16" s="73"/>
      <c r="E16" s="260"/>
      <c r="F16" s="29"/>
    </row>
    <row r="17" spans="1:6" ht="12">
      <c r="A17" s="8" t="s">
        <v>10</v>
      </c>
      <c r="B17" s="9" t="s">
        <v>11</v>
      </c>
      <c r="C17" s="10">
        <v>4</v>
      </c>
      <c r="D17" s="73"/>
      <c r="E17" s="260"/>
      <c r="F17" s="29"/>
    </row>
    <row r="18" spans="1:6" ht="12">
      <c r="A18" s="8" t="s">
        <v>12</v>
      </c>
      <c r="B18" s="9" t="s">
        <v>13</v>
      </c>
      <c r="C18" s="10">
        <v>5</v>
      </c>
      <c r="D18" s="73"/>
      <c r="E18" s="260"/>
      <c r="F18" s="29"/>
    </row>
    <row r="19" spans="1:6" ht="12">
      <c r="A19" s="8" t="s">
        <v>14</v>
      </c>
      <c r="B19" s="9" t="s">
        <v>15</v>
      </c>
      <c r="C19" s="10">
        <v>6</v>
      </c>
      <c r="D19" s="73"/>
      <c r="E19" s="260"/>
      <c r="F19" s="29"/>
    </row>
    <row r="20" spans="1:6" ht="12">
      <c r="A20" s="8" t="s">
        <v>16</v>
      </c>
      <c r="B20" s="9" t="s">
        <v>17</v>
      </c>
      <c r="C20" s="10">
        <v>7</v>
      </c>
      <c r="D20" s="73"/>
      <c r="E20" s="260"/>
      <c r="F20" s="29"/>
    </row>
    <row r="21" spans="1:6" ht="12">
      <c r="A21" s="8" t="s">
        <v>18</v>
      </c>
      <c r="B21" s="9" t="s">
        <v>163</v>
      </c>
      <c r="C21" s="10">
        <v>8</v>
      </c>
      <c r="D21" s="73"/>
      <c r="E21" s="260"/>
      <c r="F21" s="29"/>
    </row>
    <row r="22" spans="1:6" ht="12">
      <c r="A22" s="8" t="s">
        <v>19</v>
      </c>
      <c r="B22" s="9" t="s">
        <v>20</v>
      </c>
      <c r="C22" s="10">
        <v>9</v>
      </c>
      <c r="D22" s="73"/>
      <c r="E22" s="260"/>
      <c r="F22" s="29"/>
    </row>
    <row r="23" spans="1:6" ht="12">
      <c r="A23" s="8" t="s">
        <v>21</v>
      </c>
      <c r="B23" s="9" t="s">
        <v>22</v>
      </c>
      <c r="C23" s="10">
        <v>10</v>
      </c>
      <c r="D23" s="73"/>
      <c r="E23" s="260"/>
      <c r="F23" s="29"/>
    </row>
    <row r="24" spans="1:6" ht="12">
      <c r="A24" s="11" t="s">
        <v>23</v>
      </c>
      <c r="B24" s="12" t="s">
        <v>24</v>
      </c>
      <c r="C24" s="13">
        <v>11</v>
      </c>
      <c r="D24" s="74"/>
      <c r="E24" s="261"/>
      <c r="F24" s="29"/>
    </row>
    <row r="25" spans="1:6" s="64" customFormat="1" ht="31.5">
      <c r="A25" s="51"/>
      <c r="B25" s="52" t="s">
        <v>168</v>
      </c>
      <c r="C25" s="31">
        <v>12</v>
      </c>
      <c r="D25" s="54">
        <f>D26+D27+D28+D29+D30+D31+D32+D33+D34+D35</f>
        <v>0</v>
      </c>
      <c r="E25" s="262">
        <f>E26+E27+E28+E29+E30+E31+E32+E33+E34+E35</f>
        <v>0</v>
      </c>
      <c r="F25" s="55"/>
    </row>
    <row r="26" spans="1:6" ht="12">
      <c r="A26" s="5" t="s">
        <v>25</v>
      </c>
      <c r="B26" s="6" t="s">
        <v>209</v>
      </c>
      <c r="C26" s="7">
        <v>13</v>
      </c>
      <c r="D26" s="72"/>
      <c r="E26" s="259"/>
      <c r="F26" s="29"/>
    </row>
    <row r="27" spans="1:6" ht="12">
      <c r="A27" s="8" t="s">
        <v>26</v>
      </c>
      <c r="B27" s="9" t="s">
        <v>133</v>
      </c>
      <c r="C27" s="10">
        <v>14</v>
      </c>
      <c r="D27" s="73"/>
      <c r="E27" s="260"/>
      <c r="F27" s="29"/>
    </row>
    <row r="28" spans="1:6" ht="12">
      <c r="A28" s="8" t="s">
        <v>27</v>
      </c>
      <c r="B28" s="9" t="s">
        <v>28</v>
      </c>
      <c r="C28" s="10">
        <v>15</v>
      </c>
      <c r="D28" s="73"/>
      <c r="E28" s="260"/>
      <c r="F28" s="29"/>
    </row>
    <row r="29" spans="1:6" ht="12">
      <c r="A29" s="8" t="s">
        <v>29</v>
      </c>
      <c r="B29" s="9" t="s">
        <v>30</v>
      </c>
      <c r="C29" s="10">
        <v>16</v>
      </c>
      <c r="D29" s="73"/>
      <c r="E29" s="260"/>
      <c r="F29" s="29"/>
    </row>
    <row r="30" spans="1:6" ht="12">
      <c r="A30" s="8" t="s">
        <v>31</v>
      </c>
      <c r="B30" s="9" t="s">
        <v>32</v>
      </c>
      <c r="C30" s="10">
        <v>17</v>
      </c>
      <c r="D30" s="73"/>
      <c r="E30" s="260"/>
      <c r="F30" s="29"/>
    </row>
    <row r="31" spans="1:6" ht="12">
      <c r="A31" s="8" t="s">
        <v>33</v>
      </c>
      <c r="B31" s="9" t="s">
        <v>34</v>
      </c>
      <c r="C31" s="10">
        <v>18</v>
      </c>
      <c r="D31" s="73"/>
      <c r="E31" s="260"/>
      <c r="F31" s="29"/>
    </row>
    <row r="32" spans="1:6" ht="12">
      <c r="A32" s="8" t="s">
        <v>35</v>
      </c>
      <c r="B32" s="9" t="s">
        <v>36</v>
      </c>
      <c r="C32" s="10">
        <v>19</v>
      </c>
      <c r="D32" s="73"/>
      <c r="E32" s="260"/>
      <c r="F32" s="29"/>
    </row>
    <row r="33" spans="1:6" ht="12">
      <c r="A33" s="8" t="s">
        <v>37</v>
      </c>
      <c r="B33" s="9" t="s">
        <v>38</v>
      </c>
      <c r="C33" s="10">
        <v>20</v>
      </c>
      <c r="D33" s="73"/>
      <c r="E33" s="260"/>
      <c r="F33" s="29"/>
    </row>
    <row r="34" spans="1:6" ht="12">
      <c r="A34" s="8" t="s">
        <v>39</v>
      </c>
      <c r="B34" s="9" t="s">
        <v>40</v>
      </c>
      <c r="C34" s="10">
        <v>21</v>
      </c>
      <c r="D34" s="73"/>
      <c r="E34" s="260"/>
      <c r="F34" s="29"/>
    </row>
    <row r="35" spans="1:6" ht="12">
      <c r="A35" s="11" t="s">
        <v>41</v>
      </c>
      <c r="B35" s="12" t="s">
        <v>42</v>
      </c>
      <c r="C35" s="13">
        <v>22</v>
      </c>
      <c r="D35" s="74"/>
      <c r="E35" s="261"/>
      <c r="F35" s="29"/>
    </row>
    <row r="36" spans="1:6" s="64" customFormat="1" ht="21">
      <c r="A36" s="51"/>
      <c r="B36" s="52" t="s">
        <v>169</v>
      </c>
      <c r="C36" s="31">
        <v>23</v>
      </c>
      <c r="D36" s="54">
        <f>D37+D38+D39+D40+D41+D42+D43+D44</f>
        <v>0</v>
      </c>
      <c r="E36" s="262">
        <f>E37+E38+E39+E40+E41+E42+E43+E44</f>
        <v>0</v>
      </c>
      <c r="F36" s="55"/>
    </row>
    <row r="37" spans="1:6" ht="12">
      <c r="A37" s="5" t="s">
        <v>43</v>
      </c>
      <c r="B37" s="6" t="s">
        <v>134</v>
      </c>
      <c r="C37" s="7">
        <v>24</v>
      </c>
      <c r="D37" s="72"/>
      <c r="E37" s="259"/>
      <c r="F37" s="29"/>
    </row>
    <row r="38" spans="1:6" ht="12">
      <c r="A38" s="8" t="s">
        <v>44</v>
      </c>
      <c r="B38" s="9" t="s">
        <v>135</v>
      </c>
      <c r="C38" s="10">
        <v>25</v>
      </c>
      <c r="D38" s="73"/>
      <c r="E38" s="260"/>
      <c r="F38" s="29"/>
    </row>
    <row r="39" spans="1:6" ht="12">
      <c r="A39" s="8" t="s">
        <v>45</v>
      </c>
      <c r="B39" s="9" t="s">
        <v>46</v>
      </c>
      <c r="C39" s="10">
        <v>26</v>
      </c>
      <c r="D39" s="73"/>
      <c r="E39" s="260"/>
      <c r="F39" s="29"/>
    </row>
    <row r="40" spans="1:6" ht="12">
      <c r="A40" s="8" t="s">
        <v>47</v>
      </c>
      <c r="B40" s="9" t="s">
        <v>48</v>
      </c>
      <c r="C40" s="10">
        <v>27</v>
      </c>
      <c r="D40" s="73"/>
      <c r="E40" s="260"/>
      <c r="F40" s="29"/>
    </row>
    <row r="41" spans="1:6" ht="12">
      <c r="A41" s="8" t="s">
        <v>49</v>
      </c>
      <c r="B41" s="9" t="s">
        <v>50</v>
      </c>
      <c r="C41" s="10">
        <v>28</v>
      </c>
      <c r="D41" s="73"/>
      <c r="E41" s="260"/>
      <c r="F41" s="29"/>
    </row>
    <row r="42" spans="1:6" ht="12">
      <c r="A42" s="8" t="s">
        <v>51</v>
      </c>
      <c r="B42" s="9" t="s">
        <v>52</v>
      </c>
      <c r="C42" s="10">
        <v>29</v>
      </c>
      <c r="D42" s="73"/>
      <c r="E42" s="260"/>
      <c r="F42" s="29"/>
    </row>
    <row r="43" spans="1:6" ht="12">
      <c r="A43" s="19" t="s">
        <v>53</v>
      </c>
      <c r="B43" s="24" t="s">
        <v>170</v>
      </c>
      <c r="C43" s="22">
        <v>30</v>
      </c>
      <c r="D43" s="75"/>
      <c r="E43" s="263"/>
      <c r="F43" s="29"/>
    </row>
    <row r="44" spans="1:6" ht="12">
      <c r="A44" s="11" t="s">
        <v>171</v>
      </c>
      <c r="B44" s="12" t="s">
        <v>153</v>
      </c>
      <c r="C44" s="13">
        <v>31</v>
      </c>
      <c r="D44" s="74"/>
      <c r="E44" s="261"/>
      <c r="F44" s="29"/>
    </row>
    <row r="45" spans="1:6" s="64" customFormat="1" ht="21">
      <c r="A45" s="51"/>
      <c r="B45" s="52" t="s">
        <v>172</v>
      </c>
      <c r="C45" s="31">
        <v>32</v>
      </c>
      <c r="D45" s="54">
        <f>D14+D25+D36</f>
        <v>0</v>
      </c>
      <c r="E45" s="262">
        <f>E14+E25+E36</f>
        <v>0</v>
      </c>
      <c r="F45" s="55"/>
    </row>
    <row r="46" spans="1:6" ht="12.75" thickBot="1">
      <c r="A46" s="188" t="s">
        <v>54</v>
      </c>
      <c r="B46" s="189" t="s">
        <v>55</v>
      </c>
      <c r="C46" s="190">
        <v>33</v>
      </c>
      <c r="D46" s="191"/>
      <c r="E46" s="264"/>
      <c r="F46" s="29"/>
    </row>
    <row r="47" spans="1:6" s="64" customFormat="1" ht="15.75" thickBot="1">
      <c r="A47" s="196"/>
      <c r="B47" s="197" t="s">
        <v>56</v>
      </c>
      <c r="C47" s="198"/>
      <c r="D47" s="199"/>
      <c r="E47" s="200"/>
      <c r="F47" s="55"/>
    </row>
    <row r="48" spans="1:6" s="63" customFormat="1" ht="21">
      <c r="A48" s="192"/>
      <c r="B48" s="193" t="s">
        <v>173</v>
      </c>
      <c r="C48" s="194">
        <v>34</v>
      </c>
      <c r="D48" s="195">
        <f>D49+D50+D51+D52+D53+D54+D55+D56+D57</f>
        <v>0</v>
      </c>
      <c r="E48" s="258">
        <f>E49+E50+E51+E52+E53+E54+E55+E56+E57</f>
        <v>0</v>
      </c>
      <c r="F48" s="53"/>
    </row>
    <row r="49" spans="1:6" ht="12">
      <c r="A49" s="5" t="s">
        <v>57</v>
      </c>
      <c r="B49" s="6" t="s">
        <v>58</v>
      </c>
      <c r="C49" s="7">
        <v>35</v>
      </c>
      <c r="D49" s="72"/>
      <c r="E49" s="259"/>
      <c r="F49" s="29"/>
    </row>
    <row r="50" spans="1:6" ht="12">
      <c r="A50" s="8" t="s">
        <v>59</v>
      </c>
      <c r="B50" s="9" t="s">
        <v>60</v>
      </c>
      <c r="C50" s="10">
        <v>36</v>
      </c>
      <c r="D50" s="73"/>
      <c r="E50" s="260"/>
      <c r="F50" s="29"/>
    </row>
    <row r="51" spans="1:6" ht="12">
      <c r="A51" s="8" t="s">
        <v>61</v>
      </c>
      <c r="B51" s="9" t="s">
        <v>62</v>
      </c>
      <c r="C51" s="10">
        <v>37</v>
      </c>
      <c r="D51" s="73"/>
      <c r="E51" s="260"/>
      <c r="F51" s="29"/>
    </row>
    <row r="52" spans="1:6" ht="12">
      <c r="A52" s="8" t="s">
        <v>63</v>
      </c>
      <c r="B52" s="9" t="s">
        <v>64</v>
      </c>
      <c r="C52" s="10">
        <v>38</v>
      </c>
      <c r="D52" s="73"/>
      <c r="E52" s="260"/>
      <c r="F52" s="29"/>
    </row>
    <row r="53" spans="1:6" ht="12">
      <c r="A53" s="8" t="s">
        <v>65</v>
      </c>
      <c r="B53" s="9" t="s">
        <v>66</v>
      </c>
      <c r="C53" s="10">
        <v>39</v>
      </c>
      <c r="D53" s="73"/>
      <c r="E53" s="260"/>
      <c r="F53" s="29"/>
    </row>
    <row r="54" spans="1:6" ht="12">
      <c r="A54" s="8" t="s">
        <v>67</v>
      </c>
      <c r="B54" s="9" t="s">
        <v>174</v>
      </c>
      <c r="C54" s="10">
        <v>40</v>
      </c>
      <c r="D54" s="73"/>
      <c r="E54" s="260"/>
      <c r="F54" s="29"/>
    </row>
    <row r="55" spans="1:6" ht="12">
      <c r="A55" s="8" t="s">
        <v>68</v>
      </c>
      <c r="B55" s="9" t="s">
        <v>69</v>
      </c>
      <c r="C55" s="10">
        <v>41</v>
      </c>
      <c r="D55" s="73"/>
      <c r="E55" s="260"/>
      <c r="F55" s="29"/>
    </row>
    <row r="56" spans="1:6" ht="12">
      <c r="A56" s="8" t="s">
        <v>70</v>
      </c>
      <c r="B56" s="9" t="s">
        <v>71</v>
      </c>
      <c r="C56" s="10">
        <v>42</v>
      </c>
      <c r="D56" s="73"/>
      <c r="E56" s="260"/>
      <c r="F56" s="29"/>
    </row>
    <row r="57" spans="1:6" ht="12">
      <c r="A57" s="11" t="s">
        <v>72</v>
      </c>
      <c r="B57" s="12" t="s">
        <v>73</v>
      </c>
      <c r="C57" s="13">
        <v>43</v>
      </c>
      <c r="D57" s="74"/>
      <c r="E57" s="261"/>
      <c r="F57" s="29"/>
    </row>
    <row r="58" spans="1:6" s="64" customFormat="1" ht="21">
      <c r="A58" s="51"/>
      <c r="B58" s="52" t="s">
        <v>175</v>
      </c>
      <c r="C58" s="31">
        <v>44</v>
      </c>
      <c r="D58" s="54">
        <f>D59+D60+D61+D62+D63+D64+D65+D66-D67+D68+D69+D70+D71+D72-D73</f>
        <v>0</v>
      </c>
      <c r="E58" s="262">
        <f>E59+E60+E61+E62+E63+E64+E65+E66-E67+E68+E69+E70+E71+E72-E73</f>
        <v>0</v>
      </c>
      <c r="F58" s="55"/>
    </row>
    <row r="59" spans="1:6" ht="12">
      <c r="A59" s="5" t="s">
        <v>74</v>
      </c>
      <c r="B59" s="6" t="s">
        <v>75</v>
      </c>
      <c r="C59" s="7">
        <v>45</v>
      </c>
      <c r="D59" s="72"/>
      <c r="E59" s="259"/>
      <c r="F59" s="29"/>
    </row>
    <row r="60" spans="1:6" ht="12">
      <c r="A60" s="8" t="s">
        <v>76</v>
      </c>
      <c r="B60" s="9" t="s">
        <v>77</v>
      </c>
      <c r="C60" s="10">
        <v>46</v>
      </c>
      <c r="D60" s="73"/>
      <c r="E60" s="260"/>
      <c r="F60" s="29"/>
    </row>
    <row r="61" spans="1:6" ht="12">
      <c r="A61" s="8" t="s">
        <v>78</v>
      </c>
      <c r="B61" s="9" t="s">
        <v>164</v>
      </c>
      <c r="C61" s="10">
        <v>47</v>
      </c>
      <c r="D61" s="73"/>
      <c r="E61" s="260"/>
      <c r="F61" s="29"/>
    </row>
    <row r="62" spans="1:6" ht="12">
      <c r="A62" s="8" t="s">
        <v>79</v>
      </c>
      <c r="B62" s="9" t="s">
        <v>80</v>
      </c>
      <c r="C62" s="10">
        <v>48</v>
      </c>
      <c r="D62" s="73"/>
      <c r="E62" s="260"/>
      <c r="F62" s="29"/>
    </row>
    <row r="63" spans="1:6" ht="12">
      <c r="A63" s="8">
        <v>940</v>
      </c>
      <c r="B63" s="9" t="s">
        <v>136</v>
      </c>
      <c r="C63" s="10">
        <v>49</v>
      </c>
      <c r="D63" s="73"/>
      <c r="E63" s="260"/>
      <c r="F63" s="29"/>
    </row>
    <row r="64" spans="1:6" ht="30">
      <c r="A64" s="8">
        <v>9410</v>
      </c>
      <c r="B64" s="18" t="s">
        <v>165</v>
      </c>
      <c r="C64" s="10">
        <v>50</v>
      </c>
      <c r="D64" s="73"/>
      <c r="E64" s="260"/>
      <c r="F64" s="29"/>
    </row>
    <row r="65" spans="1:6" ht="19.5">
      <c r="A65" s="8">
        <v>9411</v>
      </c>
      <c r="B65" s="18" t="s">
        <v>176</v>
      </c>
      <c r="C65" s="10">
        <v>51</v>
      </c>
      <c r="D65" s="73"/>
      <c r="E65" s="260"/>
      <c r="F65" s="29"/>
    </row>
    <row r="66" spans="1:6" ht="12">
      <c r="A66" s="8">
        <v>9412</v>
      </c>
      <c r="B66" s="9" t="s">
        <v>137</v>
      </c>
      <c r="C66" s="10">
        <v>52</v>
      </c>
      <c r="D66" s="73"/>
      <c r="E66" s="260"/>
      <c r="F66" s="29"/>
    </row>
    <row r="67" spans="1:6" ht="12">
      <c r="A67" s="8">
        <v>9413</v>
      </c>
      <c r="B67" s="9" t="s">
        <v>138</v>
      </c>
      <c r="C67" s="10">
        <v>53</v>
      </c>
      <c r="D67" s="73"/>
      <c r="E67" s="260"/>
      <c r="F67" s="29"/>
    </row>
    <row r="68" spans="1:6" ht="12">
      <c r="A68" s="8" t="s">
        <v>177</v>
      </c>
      <c r="B68" s="9" t="s">
        <v>139</v>
      </c>
      <c r="C68" s="10">
        <v>54</v>
      </c>
      <c r="D68" s="73"/>
      <c r="E68" s="260"/>
      <c r="F68" s="29"/>
    </row>
    <row r="69" spans="1:6" ht="12">
      <c r="A69" s="8" t="s">
        <v>81</v>
      </c>
      <c r="B69" s="9" t="s">
        <v>140</v>
      </c>
      <c r="C69" s="10">
        <v>55</v>
      </c>
      <c r="D69" s="73"/>
      <c r="E69" s="260"/>
      <c r="F69" s="29"/>
    </row>
    <row r="70" spans="1:6" ht="19.5">
      <c r="A70" s="19" t="s">
        <v>178</v>
      </c>
      <c r="B70" s="20" t="s">
        <v>166</v>
      </c>
      <c r="C70" s="10">
        <v>56</v>
      </c>
      <c r="D70" s="73"/>
      <c r="E70" s="260"/>
      <c r="F70" s="29"/>
    </row>
    <row r="71" spans="1:6" ht="12">
      <c r="A71" s="19" t="s">
        <v>179</v>
      </c>
      <c r="B71" s="20" t="s">
        <v>141</v>
      </c>
      <c r="C71" s="10">
        <v>57</v>
      </c>
      <c r="D71" s="73"/>
      <c r="E71" s="260"/>
      <c r="F71" s="29"/>
    </row>
    <row r="72" spans="1:6" ht="12">
      <c r="A72" s="19" t="s">
        <v>180</v>
      </c>
      <c r="B72" s="20" t="s">
        <v>137</v>
      </c>
      <c r="C72" s="10">
        <v>58</v>
      </c>
      <c r="D72" s="73"/>
      <c r="E72" s="260"/>
      <c r="F72" s="29"/>
    </row>
    <row r="73" spans="1:6" ht="12">
      <c r="A73" s="11" t="s">
        <v>181</v>
      </c>
      <c r="B73" s="21" t="s">
        <v>138</v>
      </c>
      <c r="C73" s="22">
        <v>59</v>
      </c>
      <c r="D73" s="75"/>
      <c r="E73" s="263"/>
      <c r="F73" s="29"/>
    </row>
    <row r="74" spans="1:6" s="64" customFormat="1" ht="21">
      <c r="A74" s="51"/>
      <c r="B74" s="52" t="s">
        <v>182</v>
      </c>
      <c r="C74" s="31">
        <v>60</v>
      </c>
      <c r="D74" s="32">
        <f>D48+D58</f>
        <v>0</v>
      </c>
      <c r="E74" s="265">
        <f>E48+E58</f>
        <v>0</v>
      </c>
      <c r="F74" s="55"/>
    </row>
    <row r="75" spans="1:6" ht="12.75" thickBot="1">
      <c r="A75" s="2" t="s">
        <v>54</v>
      </c>
      <c r="B75" s="4" t="s">
        <v>82</v>
      </c>
      <c r="C75" s="16">
        <v>61</v>
      </c>
      <c r="D75" s="76"/>
      <c r="E75" s="266"/>
      <c r="F75" s="29"/>
    </row>
  </sheetData>
  <sheetProtection password="E494" sheet="1" selectLockedCells="1"/>
  <mergeCells count="4">
    <mergeCell ref="D9:E10"/>
    <mergeCell ref="A5:E5"/>
    <mergeCell ref="A6:E6"/>
    <mergeCell ref="C9:C11"/>
  </mergeCells>
  <dataValidations count="1">
    <dataValidation allowBlank="1" showErrorMessage="1" sqref="D14:E46 D48:E75"/>
  </dataValidations>
  <printOptions horizontalCentered="1"/>
  <pageMargins left="0.5511811023622047" right="0.7480314960629921" top="0.3937007874015748" bottom="0.3937007874015748" header="0" footer="0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51"/>
  <sheetViews>
    <sheetView zoomScalePageLayoutView="0" workbookViewId="0" topLeftCell="A1">
      <selection activeCell="D15" sqref="D15"/>
    </sheetView>
  </sheetViews>
  <sheetFormatPr defaultColWidth="9.125" defaultRowHeight="12.75"/>
  <cols>
    <col min="1" max="1" width="11.50390625" style="1" customWidth="1"/>
    <col min="2" max="2" width="58.75390625" style="1" customWidth="1"/>
    <col min="3" max="3" width="7.00390625" style="1" customWidth="1"/>
    <col min="4" max="4" width="13.50390625" style="1" customWidth="1"/>
    <col min="5" max="5" width="12.875" style="1" customWidth="1"/>
    <col min="6" max="7" width="12.75390625" style="1" customWidth="1"/>
    <col min="8" max="9" width="15.25390625" style="1" customWidth="1"/>
    <col min="10" max="16384" width="9.125" style="110" customWidth="1"/>
  </cols>
  <sheetData>
    <row r="1" spans="1:108" s="57" customFormat="1" ht="17.25" customHeight="1">
      <c r="A1" s="65" t="s">
        <v>154</v>
      </c>
      <c r="B1" s="66"/>
      <c r="C1" s="66"/>
      <c r="D1" s="66"/>
      <c r="E1" s="67"/>
      <c r="F1" s="68"/>
      <c r="G1" s="68"/>
      <c r="H1" s="68"/>
      <c r="I1" s="68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</row>
    <row r="2" spans="1:108" s="61" customFormat="1" ht="15" customHeight="1">
      <c r="A2" s="69"/>
      <c r="B2" s="71"/>
      <c r="C2" s="71"/>
      <c r="D2" s="71"/>
      <c r="E2" s="71"/>
      <c r="F2" s="71"/>
      <c r="G2" s="71"/>
      <c r="H2" s="71"/>
      <c r="I2" s="71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</row>
    <row r="3" spans="1:108" s="61" customFormat="1" ht="15" customHeight="1">
      <c r="A3" s="65" t="s">
        <v>155</v>
      </c>
      <c r="B3" s="71"/>
      <c r="C3" s="71"/>
      <c r="D3" s="71"/>
      <c r="E3" s="67"/>
      <c r="F3" s="68"/>
      <c r="G3" s="68"/>
      <c r="H3" s="68"/>
      <c r="I3" s="68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</row>
    <row r="4" spans="1:9" ht="15" customHeight="1">
      <c r="A4" s="58"/>
      <c r="B4" s="61"/>
      <c r="C4" s="61"/>
      <c r="D4" s="61"/>
      <c r="E4" s="61"/>
      <c r="F4" s="61"/>
      <c r="G4" s="61"/>
      <c r="H4" s="61"/>
      <c r="I4" s="61"/>
    </row>
    <row r="5" spans="1:9" ht="7.5" customHeight="1">
      <c r="A5" s="25"/>
      <c r="B5" s="25"/>
      <c r="C5" s="25"/>
      <c r="D5" s="25"/>
      <c r="E5" s="25"/>
      <c r="F5" s="25"/>
      <c r="G5" s="25"/>
      <c r="H5" s="25"/>
      <c r="I5" s="25"/>
    </row>
    <row r="6" spans="1:9" ht="21.75" customHeight="1">
      <c r="A6" s="321" t="s">
        <v>83</v>
      </c>
      <c r="B6" s="321"/>
      <c r="C6" s="321"/>
      <c r="D6" s="321"/>
      <c r="E6" s="321"/>
      <c r="F6" s="321"/>
      <c r="G6" s="321"/>
      <c r="H6" s="321"/>
      <c r="I6" s="321"/>
    </row>
    <row r="7" spans="1:9" ht="18" customHeight="1">
      <c r="A7" s="322"/>
      <c r="B7" s="322"/>
      <c r="C7" s="322"/>
      <c r="D7" s="322"/>
      <c r="E7" s="322"/>
      <c r="F7" s="322"/>
      <c r="G7" s="322"/>
      <c r="H7" s="322"/>
      <c r="I7" s="322"/>
    </row>
    <row r="8" spans="1:9" ht="17.25" customHeight="1">
      <c r="A8" s="15"/>
      <c r="B8" s="15"/>
      <c r="C8" s="15"/>
      <c r="D8" s="15"/>
      <c r="E8" s="15"/>
      <c r="F8" s="15"/>
      <c r="G8" s="15"/>
      <c r="H8" s="15"/>
      <c r="I8" s="15"/>
    </row>
    <row r="9" spans="1:9" ht="15.75" customHeight="1" thickBot="1">
      <c r="A9" s="14"/>
      <c r="G9" s="23"/>
      <c r="H9" s="23"/>
      <c r="I9" s="23" t="s">
        <v>183</v>
      </c>
    </row>
    <row r="10" spans="1:9" ht="13.5" customHeight="1">
      <c r="A10" s="37" t="s">
        <v>1</v>
      </c>
      <c r="B10" s="36"/>
      <c r="C10" s="319" t="s">
        <v>2</v>
      </c>
      <c r="D10" s="311" t="s">
        <v>3</v>
      </c>
      <c r="E10" s="315"/>
      <c r="F10" s="316"/>
      <c r="G10" s="311" t="s">
        <v>537</v>
      </c>
      <c r="H10" s="312" t="s">
        <v>537</v>
      </c>
      <c r="I10" s="319" t="s">
        <v>538</v>
      </c>
    </row>
    <row r="11" spans="1:9" ht="17.25" customHeight="1" thickBot="1">
      <c r="A11" s="38" t="s">
        <v>85</v>
      </c>
      <c r="B11" s="49" t="s">
        <v>84</v>
      </c>
      <c r="C11" s="324"/>
      <c r="D11" s="313"/>
      <c r="E11" s="317"/>
      <c r="F11" s="318"/>
      <c r="G11" s="313"/>
      <c r="H11" s="314"/>
      <c r="I11" s="320"/>
    </row>
    <row r="12" spans="1:9" ht="23.25" thickBot="1">
      <c r="A12" s="39" t="s">
        <v>6</v>
      </c>
      <c r="B12" s="50"/>
      <c r="C12" s="320"/>
      <c r="D12" s="89" t="s">
        <v>536</v>
      </c>
      <c r="E12" s="87" t="s">
        <v>545</v>
      </c>
      <c r="F12" s="88" t="s">
        <v>536</v>
      </c>
      <c r="G12" s="325" t="s">
        <v>673</v>
      </c>
      <c r="H12" s="327" t="s">
        <v>674</v>
      </c>
      <c r="I12" s="329" t="s">
        <v>675</v>
      </c>
    </row>
    <row r="13" spans="1:9" ht="18.75" customHeight="1" thickBot="1">
      <c r="A13" s="39"/>
      <c r="B13" s="50"/>
      <c r="C13" s="39"/>
      <c r="D13" s="89">
        <v>2021</v>
      </c>
      <c r="E13" s="87">
        <v>2021</v>
      </c>
      <c r="F13" s="88">
        <v>2022</v>
      </c>
      <c r="G13" s="326"/>
      <c r="H13" s="328"/>
      <c r="I13" s="330"/>
    </row>
    <row r="14" spans="1:9" s="111" customFormat="1" ht="21">
      <c r="A14" s="79"/>
      <c r="B14" s="90" t="s">
        <v>210</v>
      </c>
      <c r="C14" s="93">
        <v>860</v>
      </c>
      <c r="D14" s="272">
        <f>D15+D16-D17+D18</f>
        <v>0</v>
      </c>
      <c r="E14" s="78">
        <f>E15+E16-E17+E18</f>
        <v>0</v>
      </c>
      <c r="F14" s="98">
        <f>F15+F16-F17+F18</f>
        <v>0</v>
      </c>
      <c r="G14" s="100" t="e">
        <f>F14/D14*100</f>
        <v>#DIV/0!</v>
      </c>
      <c r="H14" s="146" t="e">
        <f>F14/E14*100</f>
        <v>#DIV/0!</v>
      </c>
      <c r="I14" s="105">
        <f>F14-E14</f>
        <v>0</v>
      </c>
    </row>
    <row r="15" spans="1:9" ht="12">
      <c r="A15" s="80" t="s">
        <v>86</v>
      </c>
      <c r="B15" s="91" t="s">
        <v>87</v>
      </c>
      <c r="C15" s="94">
        <v>861</v>
      </c>
      <c r="D15" s="273"/>
      <c r="E15" s="113"/>
      <c r="F15" s="114"/>
      <c r="G15" s="101" t="e">
        <f aca="true" t="shared" si="0" ref="G15:G49">F15/D15*100</f>
        <v>#DIV/0!</v>
      </c>
      <c r="H15" s="147" t="e">
        <f aca="true" t="shared" si="1" ref="H15:H49">F15/E15*100</f>
        <v>#DIV/0!</v>
      </c>
      <c r="I15" s="106">
        <f aca="true" t="shared" si="2" ref="I15:I49">F15-E15</f>
        <v>0</v>
      </c>
    </row>
    <row r="16" spans="1:9" ht="12">
      <c r="A16" s="80"/>
      <c r="B16" s="91" t="s">
        <v>88</v>
      </c>
      <c r="C16" s="94">
        <v>862</v>
      </c>
      <c r="D16" s="274"/>
      <c r="E16" s="113"/>
      <c r="F16" s="114"/>
      <c r="G16" s="101" t="e">
        <f t="shared" si="0"/>
        <v>#DIV/0!</v>
      </c>
      <c r="H16" s="147" t="e">
        <f t="shared" si="1"/>
        <v>#DIV/0!</v>
      </c>
      <c r="I16" s="106">
        <f t="shared" si="2"/>
        <v>0</v>
      </c>
    </row>
    <row r="17" spans="1:9" ht="12">
      <c r="A17" s="80"/>
      <c r="B17" s="91" t="s">
        <v>89</v>
      </c>
      <c r="C17" s="94">
        <v>863</v>
      </c>
      <c r="D17" s="274"/>
      <c r="E17" s="113"/>
      <c r="F17" s="114"/>
      <c r="G17" s="101" t="e">
        <f t="shared" si="0"/>
        <v>#DIV/0!</v>
      </c>
      <c r="H17" s="147" t="e">
        <f t="shared" si="1"/>
        <v>#DIV/0!</v>
      </c>
      <c r="I17" s="106">
        <f t="shared" si="2"/>
        <v>0</v>
      </c>
    </row>
    <row r="18" spans="1:9" ht="12">
      <c r="A18" s="80" t="s">
        <v>90</v>
      </c>
      <c r="B18" s="91" t="s">
        <v>184</v>
      </c>
      <c r="C18" s="94">
        <v>864</v>
      </c>
      <c r="D18" s="274"/>
      <c r="E18" s="113"/>
      <c r="F18" s="114"/>
      <c r="G18" s="101" t="e">
        <f t="shared" si="0"/>
        <v>#DIV/0!</v>
      </c>
      <c r="H18" s="147" t="e">
        <f t="shared" si="1"/>
        <v>#DIV/0!</v>
      </c>
      <c r="I18" s="106">
        <f t="shared" si="2"/>
        <v>0</v>
      </c>
    </row>
    <row r="19" spans="1:9" s="111" customFormat="1" ht="12.75">
      <c r="A19" s="81" t="s">
        <v>185</v>
      </c>
      <c r="B19" s="34" t="s">
        <v>142</v>
      </c>
      <c r="C19" s="95">
        <v>865</v>
      </c>
      <c r="D19" s="275"/>
      <c r="E19" s="115"/>
      <c r="F19" s="116"/>
      <c r="G19" s="102" t="e">
        <f t="shared" si="0"/>
        <v>#DIV/0!</v>
      </c>
      <c r="H19" s="148" t="e">
        <f t="shared" si="1"/>
        <v>#DIV/0!</v>
      </c>
      <c r="I19" s="107">
        <f t="shared" si="2"/>
        <v>0</v>
      </c>
    </row>
    <row r="20" spans="1:9" s="111" customFormat="1" ht="12.75">
      <c r="A20" s="81" t="s">
        <v>186</v>
      </c>
      <c r="B20" s="34" t="s">
        <v>187</v>
      </c>
      <c r="C20" s="95">
        <v>866</v>
      </c>
      <c r="D20" s="275"/>
      <c r="E20" s="115"/>
      <c r="F20" s="116"/>
      <c r="G20" s="102" t="e">
        <f t="shared" si="0"/>
        <v>#DIV/0!</v>
      </c>
      <c r="H20" s="148" t="e">
        <f t="shared" si="1"/>
        <v>#DIV/0!</v>
      </c>
      <c r="I20" s="107">
        <f t="shared" si="2"/>
        <v>0</v>
      </c>
    </row>
    <row r="21" spans="1:9" s="111" customFormat="1" ht="21">
      <c r="A21" s="82"/>
      <c r="B21" s="33" t="s">
        <v>188</v>
      </c>
      <c r="C21" s="95">
        <v>867</v>
      </c>
      <c r="D21" s="276">
        <f>D22+D23</f>
        <v>0</v>
      </c>
      <c r="E21" s="77">
        <f>E22+E23</f>
        <v>0</v>
      </c>
      <c r="F21" s="99">
        <f>F22+F23</f>
        <v>0</v>
      </c>
      <c r="G21" s="102" t="e">
        <f t="shared" si="0"/>
        <v>#DIV/0!</v>
      </c>
      <c r="H21" s="148" t="e">
        <f t="shared" si="1"/>
        <v>#DIV/0!</v>
      </c>
      <c r="I21" s="107">
        <f t="shared" si="2"/>
        <v>0</v>
      </c>
    </row>
    <row r="22" spans="1:9" ht="12">
      <c r="A22" s="83" t="s">
        <v>143</v>
      </c>
      <c r="B22" s="92" t="s">
        <v>91</v>
      </c>
      <c r="C22" s="94">
        <v>868</v>
      </c>
      <c r="D22" s="274"/>
      <c r="E22" s="113"/>
      <c r="F22" s="114"/>
      <c r="G22" s="101" t="e">
        <f t="shared" si="0"/>
        <v>#DIV/0!</v>
      </c>
      <c r="H22" s="147" t="e">
        <f t="shared" si="1"/>
        <v>#DIV/0!</v>
      </c>
      <c r="I22" s="106">
        <f t="shared" si="2"/>
        <v>0</v>
      </c>
    </row>
    <row r="23" spans="1:9" ht="12">
      <c r="A23" s="83" t="s">
        <v>143</v>
      </c>
      <c r="B23" s="92" t="s">
        <v>189</v>
      </c>
      <c r="C23" s="94">
        <v>869</v>
      </c>
      <c r="D23" s="274"/>
      <c r="E23" s="113"/>
      <c r="F23" s="114"/>
      <c r="G23" s="101" t="e">
        <f t="shared" si="0"/>
        <v>#DIV/0!</v>
      </c>
      <c r="H23" s="147" t="e">
        <f t="shared" si="1"/>
        <v>#DIV/0!</v>
      </c>
      <c r="I23" s="106">
        <f t="shared" si="2"/>
        <v>0</v>
      </c>
    </row>
    <row r="24" spans="1:9" s="111" customFormat="1" ht="21">
      <c r="A24" s="82"/>
      <c r="B24" s="33" t="s">
        <v>190</v>
      </c>
      <c r="C24" s="95">
        <v>870</v>
      </c>
      <c r="D24" s="276">
        <f>D14+D19+D20+D21</f>
        <v>0</v>
      </c>
      <c r="E24" s="77">
        <f>E14+E19+E20+E21</f>
        <v>0</v>
      </c>
      <c r="F24" s="99">
        <f>F14+F19+F20+F21</f>
        <v>0</v>
      </c>
      <c r="G24" s="102" t="e">
        <f t="shared" si="0"/>
        <v>#DIV/0!</v>
      </c>
      <c r="H24" s="148" t="e">
        <f t="shared" si="1"/>
        <v>#DIV/0!</v>
      </c>
      <c r="I24" s="107">
        <f t="shared" si="2"/>
        <v>0</v>
      </c>
    </row>
    <row r="25" spans="1:9" s="111" customFormat="1" ht="21">
      <c r="A25" s="82"/>
      <c r="B25" s="33" t="s">
        <v>191</v>
      </c>
      <c r="C25" s="95">
        <v>871</v>
      </c>
      <c r="D25" s="276">
        <f>D26+D27+D28</f>
        <v>0</v>
      </c>
      <c r="E25" s="77">
        <f>E26+E27+E28</f>
        <v>0</v>
      </c>
      <c r="F25" s="99">
        <f>F26+F27+F28</f>
        <v>0</v>
      </c>
      <c r="G25" s="102" t="e">
        <f t="shared" si="0"/>
        <v>#DIV/0!</v>
      </c>
      <c r="H25" s="148" t="e">
        <f t="shared" si="1"/>
        <v>#DIV/0!</v>
      </c>
      <c r="I25" s="107">
        <f t="shared" si="2"/>
        <v>0</v>
      </c>
    </row>
    <row r="26" spans="1:9" ht="12">
      <c r="A26" s="80" t="s">
        <v>92</v>
      </c>
      <c r="B26" s="91" t="s">
        <v>93</v>
      </c>
      <c r="C26" s="94">
        <v>872</v>
      </c>
      <c r="D26" s="274"/>
      <c r="E26" s="113"/>
      <c r="F26" s="114"/>
      <c r="G26" s="101" t="e">
        <f t="shared" si="0"/>
        <v>#DIV/0!</v>
      </c>
      <c r="H26" s="147" t="e">
        <f t="shared" si="1"/>
        <v>#DIV/0!</v>
      </c>
      <c r="I26" s="106">
        <f t="shared" si="2"/>
        <v>0</v>
      </c>
    </row>
    <row r="27" spans="1:9" ht="12">
      <c r="A27" s="80" t="s">
        <v>94</v>
      </c>
      <c r="B27" s="91" t="s">
        <v>95</v>
      </c>
      <c r="C27" s="94">
        <v>873</v>
      </c>
      <c r="D27" s="274"/>
      <c r="E27" s="113"/>
      <c r="F27" s="114"/>
      <c r="G27" s="101" t="e">
        <f t="shared" si="0"/>
        <v>#DIV/0!</v>
      </c>
      <c r="H27" s="147" t="e">
        <f t="shared" si="1"/>
        <v>#DIV/0!</v>
      </c>
      <c r="I27" s="106">
        <f t="shared" si="2"/>
        <v>0</v>
      </c>
    </row>
    <row r="28" spans="1:9" ht="12">
      <c r="A28" s="80" t="s">
        <v>96</v>
      </c>
      <c r="B28" s="91" t="s">
        <v>97</v>
      </c>
      <c r="C28" s="94">
        <v>874</v>
      </c>
      <c r="D28" s="274"/>
      <c r="E28" s="113"/>
      <c r="F28" s="114"/>
      <c r="G28" s="101" t="e">
        <f t="shared" si="0"/>
        <v>#DIV/0!</v>
      </c>
      <c r="H28" s="147" t="e">
        <f t="shared" si="1"/>
        <v>#DIV/0!</v>
      </c>
      <c r="I28" s="106">
        <f t="shared" si="2"/>
        <v>0</v>
      </c>
    </row>
    <row r="29" spans="1:9" s="111" customFormat="1" ht="21">
      <c r="A29" s="82"/>
      <c r="B29" s="33" t="s">
        <v>192</v>
      </c>
      <c r="C29" s="95">
        <v>875</v>
      </c>
      <c r="D29" s="276">
        <f>D30+D31+D32</f>
        <v>0</v>
      </c>
      <c r="E29" s="77">
        <f>E30+E31+E32</f>
        <v>0</v>
      </c>
      <c r="F29" s="99">
        <f>F30+F31+F32</f>
        <v>0</v>
      </c>
      <c r="G29" s="102" t="e">
        <f t="shared" si="0"/>
        <v>#DIV/0!</v>
      </c>
      <c r="H29" s="148" t="e">
        <f t="shared" si="1"/>
        <v>#DIV/0!</v>
      </c>
      <c r="I29" s="107">
        <f t="shared" si="2"/>
        <v>0</v>
      </c>
    </row>
    <row r="30" spans="1:9" ht="12">
      <c r="A30" s="80" t="s">
        <v>98</v>
      </c>
      <c r="B30" s="91" t="s">
        <v>99</v>
      </c>
      <c r="C30" s="94">
        <v>876</v>
      </c>
      <c r="D30" s="274"/>
      <c r="E30" s="113"/>
      <c r="F30" s="114"/>
      <c r="G30" s="101" t="e">
        <f t="shared" si="0"/>
        <v>#DIV/0!</v>
      </c>
      <c r="H30" s="147" t="e">
        <f t="shared" si="1"/>
        <v>#DIV/0!</v>
      </c>
      <c r="I30" s="106">
        <f t="shared" si="2"/>
        <v>0</v>
      </c>
    </row>
    <row r="31" spans="1:9" ht="12">
      <c r="A31" s="80" t="s">
        <v>98</v>
      </c>
      <c r="B31" s="91" t="s">
        <v>100</v>
      </c>
      <c r="C31" s="94">
        <v>877</v>
      </c>
      <c r="D31" s="274"/>
      <c r="E31" s="113"/>
      <c r="F31" s="114"/>
      <c r="G31" s="101" t="e">
        <f t="shared" si="0"/>
        <v>#DIV/0!</v>
      </c>
      <c r="H31" s="147" t="e">
        <f t="shared" si="1"/>
        <v>#DIV/0!</v>
      </c>
      <c r="I31" s="106">
        <f t="shared" si="2"/>
        <v>0</v>
      </c>
    </row>
    <row r="32" spans="1:9" ht="12">
      <c r="A32" s="80" t="s">
        <v>98</v>
      </c>
      <c r="B32" s="91" t="s">
        <v>101</v>
      </c>
      <c r="C32" s="94">
        <v>878</v>
      </c>
      <c r="D32" s="274"/>
      <c r="E32" s="113"/>
      <c r="F32" s="114"/>
      <c r="G32" s="101" t="e">
        <f t="shared" si="0"/>
        <v>#DIV/0!</v>
      </c>
      <c r="H32" s="147" t="e">
        <f t="shared" si="1"/>
        <v>#DIV/0!</v>
      </c>
      <c r="I32" s="106">
        <f t="shared" si="2"/>
        <v>0</v>
      </c>
    </row>
    <row r="33" spans="1:9" s="111" customFormat="1" ht="12.75">
      <c r="A33" s="82" t="s">
        <v>102</v>
      </c>
      <c r="B33" s="34" t="s">
        <v>144</v>
      </c>
      <c r="C33" s="95">
        <v>879</v>
      </c>
      <c r="D33" s="275"/>
      <c r="E33" s="115"/>
      <c r="F33" s="116"/>
      <c r="G33" s="102" t="e">
        <f t="shared" si="0"/>
        <v>#DIV/0!</v>
      </c>
      <c r="H33" s="148" t="e">
        <f t="shared" si="1"/>
        <v>#DIV/0!</v>
      </c>
      <c r="I33" s="107">
        <f t="shared" si="2"/>
        <v>0</v>
      </c>
    </row>
    <row r="34" spans="1:9" s="111" customFormat="1" ht="12.75">
      <c r="A34" s="82" t="s">
        <v>103</v>
      </c>
      <c r="B34" s="34" t="s">
        <v>193</v>
      </c>
      <c r="C34" s="95">
        <v>880</v>
      </c>
      <c r="D34" s="275"/>
      <c r="E34" s="115"/>
      <c r="F34" s="116"/>
      <c r="G34" s="102" t="e">
        <f t="shared" si="0"/>
        <v>#DIV/0!</v>
      </c>
      <c r="H34" s="148" t="e">
        <f t="shared" si="1"/>
        <v>#DIV/0!</v>
      </c>
      <c r="I34" s="107">
        <f t="shared" si="2"/>
        <v>0</v>
      </c>
    </row>
    <row r="35" spans="1:9" s="111" customFormat="1" ht="12.75">
      <c r="A35" s="82">
        <v>465</v>
      </c>
      <c r="B35" s="34" t="s">
        <v>211</v>
      </c>
      <c r="C35" s="95">
        <v>881</v>
      </c>
      <c r="D35" s="275"/>
      <c r="E35" s="115"/>
      <c r="F35" s="116"/>
      <c r="G35" s="102" t="e">
        <f t="shared" si="0"/>
        <v>#DIV/0!</v>
      </c>
      <c r="H35" s="148" t="e">
        <f t="shared" si="1"/>
        <v>#DIV/0!</v>
      </c>
      <c r="I35" s="107">
        <f t="shared" si="2"/>
        <v>0</v>
      </c>
    </row>
    <row r="36" spans="1:9" s="111" customFormat="1" ht="12.75">
      <c r="A36" s="82" t="s">
        <v>194</v>
      </c>
      <c r="B36" s="34" t="s">
        <v>195</v>
      </c>
      <c r="C36" s="95">
        <v>882</v>
      </c>
      <c r="D36" s="275"/>
      <c r="E36" s="115"/>
      <c r="F36" s="116"/>
      <c r="G36" s="102" t="e">
        <f t="shared" si="0"/>
        <v>#DIV/0!</v>
      </c>
      <c r="H36" s="148" t="e">
        <f t="shared" si="1"/>
        <v>#DIV/0!</v>
      </c>
      <c r="I36" s="107">
        <f t="shared" si="2"/>
        <v>0</v>
      </c>
    </row>
    <row r="37" spans="1:9" s="111" customFormat="1" ht="12.75">
      <c r="A37" s="81" t="s">
        <v>196</v>
      </c>
      <c r="B37" s="34" t="s">
        <v>197</v>
      </c>
      <c r="C37" s="95">
        <v>883</v>
      </c>
      <c r="D37" s="275"/>
      <c r="E37" s="115"/>
      <c r="F37" s="116"/>
      <c r="G37" s="102" t="e">
        <f t="shared" si="0"/>
        <v>#DIV/0!</v>
      </c>
      <c r="H37" s="148" t="e">
        <f t="shared" si="1"/>
        <v>#DIV/0!</v>
      </c>
      <c r="I37" s="107">
        <f t="shared" si="2"/>
        <v>0</v>
      </c>
    </row>
    <row r="38" spans="1:9" s="111" customFormat="1" ht="12.75">
      <c r="A38" s="81"/>
      <c r="B38" s="34" t="s">
        <v>212</v>
      </c>
      <c r="C38" s="95">
        <v>884</v>
      </c>
      <c r="D38" s="276">
        <f>D39+D40</f>
        <v>0</v>
      </c>
      <c r="E38" s="77">
        <f>E39+E40</f>
        <v>0</v>
      </c>
      <c r="F38" s="99">
        <f>F39+F40</f>
        <v>0</v>
      </c>
      <c r="G38" s="102" t="e">
        <f t="shared" si="0"/>
        <v>#DIV/0!</v>
      </c>
      <c r="H38" s="148" t="e">
        <f t="shared" si="1"/>
        <v>#DIV/0!</v>
      </c>
      <c r="I38" s="107">
        <f t="shared" si="2"/>
        <v>0</v>
      </c>
    </row>
    <row r="39" spans="1:9" s="112" customFormat="1" ht="12">
      <c r="A39" s="84" t="s">
        <v>146</v>
      </c>
      <c r="B39" s="35" t="s">
        <v>104</v>
      </c>
      <c r="C39" s="96">
        <v>885</v>
      </c>
      <c r="D39" s="273"/>
      <c r="E39" s="117"/>
      <c r="F39" s="118"/>
      <c r="G39" s="103" t="e">
        <f t="shared" si="0"/>
        <v>#DIV/0!</v>
      </c>
      <c r="H39" s="149" t="e">
        <f t="shared" si="1"/>
        <v>#DIV/0!</v>
      </c>
      <c r="I39" s="108">
        <f t="shared" si="2"/>
        <v>0</v>
      </c>
    </row>
    <row r="40" spans="1:9" ht="12">
      <c r="A40" s="85" t="s">
        <v>146</v>
      </c>
      <c r="B40" s="91" t="s">
        <v>145</v>
      </c>
      <c r="C40" s="94">
        <v>886</v>
      </c>
      <c r="D40" s="274"/>
      <c r="E40" s="113"/>
      <c r="F40" s="114"/>
      <c r="G40" s="101" t="e">
        <f t="shared" si="0"/>
        <v>#DIV/0!</v>
      </c>
      <c r="H40" s="147" t="e">
        <f t="shared" si="1"/>
        <v>#DIV/0!</v>
      </c>
      <c r="I40" s="106">
        <f t="shared" si="2"/>
        <v>0</v>
      </c>
    </row>
    <row r="41" spans="1:9" ht="21">
      <c r="A41" s="85"/>
      <c r="B41" s="33" t="s">
        <v>540</v>
      </c>
      <c r="C41" s="94">
        <v>887</v>
      </c>
      <c r="D41" s="276">
        <f>D25+D29+D33+D34+D35+D36+D37+D38</f>
        <v>0</v>
      </c>
      <c r="E41" s="77">
        <f>E25+E29+E33+E34+E35+E36+E37+E38</f>
        <v>0</v>
      </c>
      <c r="F41" s="99">
        <f>F25+F29+F33+F34+F35+F36+F37+F38</f>
        <v>0</v>
      </c>
      <c r="G41" s="101" t="e">
        <f t="shared" si="0"/>
        <v>#DIV/0!</v>
      </c>
      <c r="H41" s="147" t="e">
        <f t="shared" si="1"/>
        <v>#DIV/0!</v>
      </c>
      <c r="I41" s="106">
        <f t="shared" si="2"/>
        <v>0</v>
      </c>
    </row>
    <row r="42" spans="1:9" s="111" customFormat="1" ht="21">
      <c r="A42" s="82"/>
      <c r="B42" s="33" t="s">
        <v>213</v>
      </c>
      <c r="C42" s="95">
        <v>888</v>
      </c>
      <c r="D42" s="275"/>
      <c r="E42" s="115"/>
      <c r="F42" s="116"/>
      <c r="G42" s="102" t="e">
        <f t="shared" si="0"/>
        <v>#DIV/0!</v>
      </c>
      <c r="H42" s="148" t="e">
        <f t="shared" si="1"/>
        <v>#DIV/0!</v>
      </c>
      <c r="I42" s="107">
        <f t="shared" si="2"/>
        <v>0</v>
      </c>
    </row>
    <row r="43" spans="1:9" s="111" customFormat="1" ht="21">
      <c r="A43" s="82"/>
      <c r="B43" s="33" t="s">
        <v>214</v>
      </c>
      <c r="C43" s="95">
        <v>889</v>
      </c>
      <c r="D43" s="275"/>
      <c r="E43" s="115"/>
      <c r="F43" s="116"/>
      <c r="G43" s="102" t="e">
        <f t="shared" si="0"/>
        <v>#DIV/0!</v>
      </c>
      <c r="H43" s="148" t="e">
        <f t="shared" si="1"/>
        <v>#DIV/0!</v>
      </c>
      <c r="I43" s="107">
        <f t="shared" si="2"/>
        <v>0</v>
      </c>
    </row>
    <row r="44" spans="1:9" s="111" customFormat="1" ht="12.75">
      <c r="A44" s="82" t="s">
        <v>215</v>
      </c>
      <c r="B44" s="33" t="s">
        <v>216</v>
      </c>
      <c r="C44" s="95">
        <v>890</v>
      </c>
      <c r="D44" s="275"/>
      <c r="E44" s="115"/>
      <c r="F44" s="116"/>
      <c r="G44" s="102" t="e">
        <f t="shared" si="0"/>
        <v>#DIV/0!</v>
      </c>
      <c r="H44" s="148" t="e">
        <f t="shared" si="1"/>
        <v>#DIV/0!</v>
      </c>
      <c r="I44" s="107">
        <f t="shared" si="2"/>
        <v>0</v>
      </c>
    </row>
    <row r="45" spans="1:9" s="111" customFormat="1" ht="21">
      <c r="A45" s="82" t="s">
        <v>215</v>
      </c>
      <c r="B45" s="33" t="s">
        <v>217</v>
      </c>
      <c r="C45" s="95">
        <v>891</v>
      </c>
      <c r="D45" s="275"/>
      <c r="E45" s="115"/>
      <c r="F45" s="116"/>
      <c r="G45" s="102" t="e">
        <f t="shared" si="0"/>
        <v>#DIV/0!</v>
      </c>
      <c r="H45" s="148" t="e">
        <f t="shared" si="1"/>
        <v>#DIV/0!</v>
      </c>
      <c r="I45" s="107">
        <f t="shared" si="2"/>
        <v>0</v>
      </c>
    </row>
    <row r="46" spans="1:9" s="111" customFormat="1" ht="21">
      <c r="A46" s="82" t="s">
        <v>215</v>
      </c>
      <c r="B46" s="33" t="s">
        <v>218</v>
      </c>
      <c r="C46" s="95">
        <v>892</v>
      </c>
      <c r="D46" s="275"/>
      <c r="E46" s="115"/>
      <c r="F46" s="116"/>
      <c r="G46" s="102" t="e">
        <f t="shared" si="0"/>
        <v>#DIV/0!</v>
      </c>
      <c r="H46" s="148" t="e">
        <f t="shared" si="1"/>
        <v>#DIV/0!</v>
      </c>
      <c r="I46" s="107">
        <f t="shared" si="2"/>
        <v>0</v>
      </c>
    </row>
    <row r="47" spans="1:9" s="111" customFormat="1" ht="21">
      <c r="A47" s="82"/>
      <c r="B47" s="33" t="s">
        <v>219</v>
      </c>
      <c r="C47" s="95">
        <v>893</v>
      </c>
      <c r="D47" s="275"/>
      <c r="E47" s="115"/>
      <c r="F47" s="116"/>
      <c r="G47" s="102" t="e">
        <f t="shared" si="0"/>
        <v>#DIV/0!</v>
      </c>
      <c r="H47" s="148" t="e">
        <f t="shared" si="1"/>
        <v>#DIV/0!</v>
      </c>
      <c r="I47" s="107">
        <f t="shared" si="2"/>
        <v>0</v>
      </c>
    </row>
    <row r="48" spans="1:9" s="111" customFormat="1" ht="21">
      <c r="A48" s="82"/>
      <c r="B48" s="33" t="s">
        <v>105</v>
      </c>
      <c r="C48" s="95">
        <v>894</v>
      </c>
      <c r="D48" s="275"/>
      <c r="E48" s="115"/>
      <c r="F48" s="116"/>
      <c r="G48" s="102" t="e">
        <f t="shared" si="0"/>
        <v>#DIV/0!</v>
      </c>
      <c r="H48" s="148" t="e">
        <f t="shared" si="1"/>
        <v>#DIV/0!</v>
      </c>
      <c r="I48" s="107">
        <f t="shared" si="2"/>
        <v>0</v>
      </c>
    </row>
    <row r="49" spans="1:9" s="111" customFormat="1" ht="13.5" thickBot="1">
      <c r="A49" s="86"/>
      <c r="B49" s="56" t="s">
        <v>106</v>
      </c>
      <c r="C49" s="97">
        <v>895</v>
      </c>
      <c r="D49" s="277"/>
      <c r="E49" s="119"/>
      <c r="F49" s="120"/>
      <c r="G49" s="104" t="e">
        <f t="shared" si="0"/>
        <v>#DIV/0!</v>
      </c>
      <c r="H49" s="150" t="e">
        <f t="shared" si="1"/>
        <v>#DIV/0!</v>
      </c>
      <c r="I49" s="109">
        <f t="shared" si="2"/>
        <v>0</v>
      </c>
    </row>
    <row r="50" spans="1:9" ht="28.5" customHeight="1">
      <c r="A50" s="323"/>
      <c r="B50" s="323"/>
      <c r="C50" s="323"/>
      <c r="D50" s="323"/>
      <c r="E50" s="323"/>
      <c r="F50" s="323"/>
      <c r="G50" s="30"/>
      <c r="H50" s="30"/>
      <c r="I50" s="30"/>
    </row>
    <row r="51" spans="1:9" ht="21.75" customHeight="1">
      <c r="A51" s="323"/>
      <c r="B51" s="323"/>
      <c r="C51" s="323"/>
      <c r="D51" s="323"/>
      <c r="E51" s="323"/>
      <c r="F51" s="323"/>
      <c r="G51" s="30"/>
      <c r="H51" s="30"/>
      <c r="I51" s="30"/>
    </row>
  </sheetData>
  <sheetProtection password="E494" sheet="1" selectLockedCells="1"/>
  <mergeCells count="11">
    <mergeCell ref="I12:I13"/>
    <mergeCell ref="G10:H11"/>
    <mergeCell ref="D10:F11"/>
    <mergeCell ref="I10:I11"/>
    <mergeCell ref="A6:I6"/>
    <mergeCell ref="A7:I7"/>
    <mergeCell ref="A51:F51"/>
    <mergeCell ref="A50:F50"/>
    <mergeCell ref="C10:C12"/>
    <mergeCell ref="G12:G13"/>
    <mergeCell ref="H12:H13"/>
  </mergeCells>
  <dataValidations count="1">
    <dataValidation allowBlank="1" showErrorMessage="1" sqref="G14:H49 E15:F20 E22:F23 E26:F28 E30:F37 E39:F40 E42:F49"/>
  </dataValidations>
  <printOptions horizontalCentered="1"/>
  <pageMargins left="0.7480314960629921" right="0.7480314960629921" top="0.1968503937007874" bottom="0.1968503937007874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8"/>
  <sheetViews>
    <sheetView zoomScaleSheetLayoutView="100" zoomScalePageLayoutView="0" workbookViewId="0" topLeftCell="A1">
      <selection activeCell="D15" sqref="D15"/>
    </sheetView>
  </sheetViews>
  <sheetFormatPr defaultColWidth="9.125" defaultRowHeight="12.75"/>
  <cols>
    <col min="1" max="1" width="9.75390625" style="1" customWidth="1"/>
    <col min="2" max="2" width="58.875" style="1" customWidth="1"/>
    <col min="3" max="3" width="8.50390625" style="1" customWidth="1"/>
    <col min="4" max="4" width="13.00390625" style="1" customWidth="1"/>
    <col min="5" max="5" width="15.00390625" style="1" customWidth="1"/>
    <col min="6" max="6" width="12.75390625" style="1" customWidth="1"/>
    <col min="7" max="7" width="13.00390625" style="1" customWidth="1"/>
    <col min="8" max="8" width="13.125" style="110" customWidth="1"/>
    <col min="9" max="9" width="14.50390625" style="110" customWidth="1"/>
    <col min="10" max="64" width="9.125" style="110" customWidth="1"/>
    <col min="65" max="65" width="13.875" style="110" customWidth="1"/>
    <col min="66" max="108" width="9.125" style="110" customWidth="1"/>
    <col min="109" max="16384" width="9.125" style="1" customWidth="1"/>
  </cols>
  <sheetData>
    <row r="1" spans="1:108" s="57" customFormat="1" ht="17.25" customHeight="1">
      <c r="A1" s="65" t="s">
        <v>154</v>
      </c>
      <c r="B1" s="66"/>
      <c r="C1" s="66"/>
      <c r="D1" s="67"/>
      <c r="E1" s="68"/>
      <c r="F1" s="68"/>
      <c r="G1" s="68"/>
      <c r="H1" s="122"/>
      <c r="I1" s="122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</row>
    <row r="2" spans="1:108" s="61" customFormat="1" ht="15" customHeight="1">
      <c r="A2" s="69"/>
      <c r="B2" s="70"/>
      <c r="C2" s="70"/>
      <c r="D2" s="70"/>
      <c r="E2" s="71"/>
      <c r="F2" s="71"/>
      <c r="G2" s="71"/>
      <c r="H2" s="122"/>
      <c r="I2" s="122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</row>
    <row r="3" spans="1:108" s="61" customFormat="1" ht="15" customHeight="1">
      <c r="A3" s="65" t="s">
        <v>155</v>
      </c>
      <c r="B3" s="71"/>
      <c r="C3" s="71"/>
      <c r="D3" s="67"/>
      <c r="E3" s="68"/>
      <c r="F3" s="68"/>
      <c r="G3" s="68"/>
      <c r="H3" s="122"/>
      <c r="I3" s="122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</row>
    <row r="4" spans="1:108" s="61" customFormat="1" ht="15" customHeight="1">
      <c r="A4" s="58"/>
      <c r="B4" s="60"/>
      <c r="C4" s="60"/>
      <c r="D4" s="6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</row>
    <row r="5" spans="1:9" ht="7.5" customHeight="1">
      <c r="A5" s="331" t="s">
        <v>208</v>
      </c>
      <c r="B5" s="331"/>
      <c r="C5" s="331"/>
      <c r="D5" s="331"/>
      <c r="E5" s="331"/>
      <c r="F5" s="331"/>
      <c r="G5" s="331"/>
      <c r="H5" s="331"/>
      <c r="I5" s="331"/>
    </row>
    <row r="6" spans="1:108" s="121" customFormat="1" ht="34.5" customHeight="1">
      <c r="A6" s="331"/>
      <c r="B6" s="331"/>
      <c r="C6" s="331"/>
      <c r="D6" s="331"/>
      <c r="E6" s="331"/>
      <c r="F6" s="331"/>
      <c r="G6" s="331"/>
      <c r="H6" s="331"/>
      <c r="I6" s="331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</row>
    <row r="7" spans="1:9" ht="18" customHeight="1">
      <c r="A7" s="332"/>
      <c r="B7" s="332"/>
      <c r="C7" s="332"/>
      <c r="D7" s="332"/>
      <c r="E7" s="332"/>
      <c r="F7" s="332"/>
      <c r="G7" s="332"/>
      <c r="H7" s="332"/>
      <c r="I7" s="332"/>
    </row>
    <row r="8" spans="1:7" ht="17.25" customHeight="1">
      <c r="A8" s="15"/>
      <c r="B8" s="17"/>
      <c r="C8" s="15"/>
      <c r="D8" s="15"/>
      <c r="E8" s="15"/>
      <c r="F8" s="15"/>
      <c r="G8" s="15"/>
    </row>
    <row r="9" spans="1:9" ht="15.75" customHeight="1" thickBot="1">
      <c r="A9" s="14"/>
      <c r="E9" s="23"/>
      <c r="F9" s="23"/>
      <c r="G9" s="23"/>
      <c r="I9" s="23" t="s">
        <v>183</v>
      </c>
    </row>
    <row r="10" spans="1:9" ht="12.75" customHeight="1">
      <c r="A10" s="343" t="s">
        <v>107</v>
      </c>
      <c r="B10" s="125"/>
      <c r="C10" s="346" t="s">
        <v>2</v>
      </c>
      <c r="D10" s="337" t="s">
        <v>3</v>
      </c>
      <c r="E10" s="338"/>
      <c r="F10" s="338"/>
      <c r="G10" s="338"/>
      <c r="H10" s="338"/>
      <c r="I10" s="339"/>
    </row>
    <row r="11" spans="1:9" ht="12.75" customHeight="1" thickBot="1">
      <c r="A11" s="344"/>
      <c r="B11" s="123" t="s">
        <v>84</v>
      </c>
      <c r="C11" s="347"/>
      <c r="D11" s="340"/>
      <c r="E11" s="341"/>
      <c r="F11" s="341"/>
      <c r="G11" s="341"/>
      <c r="H11" s="341"/>
      <c r="I11" s="342"/>
    </row>
    <row r="12" spans="1:9" ht="32.25" customHeight="1" thickBot="1">
      <c r="A12" s="345"/>
      <c r="B12" s="44"/>
      <c r="C12" s="348"/>
      <c r="D12" s="333" t="s">
        <v>670</v>
      </c>
      <c r="E12" s="334" t="s">
        <v>539</v>
      </c>
      <c r="F12" s="335" t="s">
        <v>676</v>
      </c>
      <c r="G12" s="336"/>
      <c r="H12" s="333" t="s">
        <v>677</v>
      </c>
      <c r="I12" s="334"/>
    </row>
    <row r="13" spans="1:108" ht="25.5" customHeight="1" thickBot="1">
      <c r="A13" s="205"/>
      <c r="B13" s="206"/>
      <c r="C13" s="207"/>
      <c r="D13" s="208" t="s">
        <v>543</v>
      </c>
      <c r="E13" s="209" t="s">
        <v>544</v>
      </c>
      <c r="F13" s="210" t="s">
        <v>543</v>
      </c>
      <c r="G13" s="211" t="s">
        <v>544</v>
      </c>
      <c r="H13" s="208" t="s">
        <v>543</v>
      </c>
      <c r="I13" s="209" t="s">
        <v>544</v>
      </c>
      <c r="DC13" s="1"/>
      <c r="DD13" s="1"/>
    </row>
    <row r="14" spans="1:108" s="64" customFormat="1" ht="21">
      <c r="A14" s="79"/>
      <c r="B14" s="90" t="s">
        <v>203</v>
      </c>
      <c r="C14" s="93">
        <v>660</v>
      </c>
      <c r="D14" s="126">
        <f aca="true" t="shared" si="0" ref="D14:I14">D15+D16-D17+D18</f>
        <v>0</v>
      </c>
      <c r="E14" s="127">
        <f t="shared" si="0"/>
        <v>0</v>
      </c>
      <c r="F14" s="128">
        <f t="shared" si="0"/>
        <v>0</v>
      </c>
      <c r="G14" s="129">
        <f t="shared" si="0"/>
        <v>0</v>
      </c>
      <c r="H14" s="126">
        <f t="shared" si="0"/>
        <v>0</v>
      </c>
      <c r="I14" s="127">
        <f t="shared" si="0"/>
        <v>0</v>
      </c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</row>
    <row r="15" spans="1:9" ht="12">
      <c r="A15" s="80" t="s">
        <v>86</v>
      </c>
      <c r="B15" s="91" t="s">
        <v>87</v>
      </c>
      <c r="C15" s="94">
        <v>661</v>
      </c>
      <c r="D15" s="134"/>
      <c r="E15" s="135"/>
      <c r="F15" s="136"/>
      <c r="G15" s="137"/>
      <c r="H15" s="134"/>
      <c r="I15" s="135"/>
    </row>
    <row r="16" spans="1:9" ht="12">
      <c r="A16" s="80"/>
      <c r="B16" s="91" t="s">
        <v>88</v>
      </c>
      <c r="C16" s="94">
        <v>662</v>
      </c>
      <c r="D16" s="134"/>
      <c r="E16" s="135"/>
      <c r="F16" s="136"/>
      <c r="G16" s="137"/>
      <c r="H16" s="134"/>
      <c r="I16" s="135"/>
    </row>
    <row r="17" spans="1:9" ht="12">
      <c r="A17" s="80"/>
      <c r="B17" s="91" t="s">
        <v>89</v>
      </c>
      <c r="C17" s="94">
        <v>663</v>
      </c>
      <c r="D17" s="134"/>
      <c r="E17" s="135"/>
      <c r="F17" s="136"/>
      <c r="G17" s="137"/>
      <c r="H17" s="134"/>
      <c r="I17" s="135"/>
    </row>
    <row r="18" spans="1:9" ht="12">
      <c r="A18" s="80" t="s">
        <v>90</v>
      </c>
      <c r="B18" s="91" t="s">
        <v>184</v>
      </c>
      <c r="C18" s="94">
        <v>664</v>
      </c>
      <c r="D18" s="134"/>
      <c r="E18" s="135"/>
      <c r="F18" s="136"/>
      <c r="G18" s="137"/>
      <c r="H18" s="134"/>
      <c r="I18" s="135"/>
    </row>
    <row r="19" spans="1:108" s="64" customFormat="1" ht="12.75">
      <c r="A19" s="81" t="s">
        <v>185</v>
      </c>
      <c r="B19" s="34" t="s">
        <v>142</v>
      </c>
      <c r="C19" s="95">
        <v>665</v>
      </c>
      <c r="D19" s="138"/>
      <c r="E19" s="139"/>
      <c r="F19" s="140"/>
      <c r="G19" s="141"/>
      <c r="H19" s="138"/>
      <c r="I19" s="139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</row>
    <row r="20" spans="1:108" s="64" customFormat="1" ht="12.75">
      <c r="A20" s="81" t="s">
        <v>186</v>
      </c>
      <c r="B20" s="34" t="s">
        <v>187</v>
      </c>
      <c r="C20" s="95">
        <v>666</v>
      </c>
      <c r="D20" s="138"/>
      <c r="E20" s="139"/>
      <c r="F20" s="140"/>
      <c r="G20" s="141"/>
      <c r="H20" s="138"/>
      <c r="I20" s="139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</row>
    <row r="21" spans="1:108" s="64" customFormat="1" ht="21">
      <c r="A21" s="82"/>
      <c r="B21" s="33" t="s">
        <v>204</v>
      </c>
      <c r="C21" s="95">
        <v>667</v>
      </c>
      <c r="D21" s="130">
        <f aca="true" t="shared" si="1" ref="D21:I21">D22+D23</f>
        <v>0</v>
      </c>
      <c r="E21" s="131">
        <f t="shared" si="1"/>
        <v>0</v>
      </c>
      <c r="F21" s="132">
        <f t="shared" si="1"/>
        <v>0</v>
      </c>
      <c r="G21" s="133">
        <f t="shared" si="1"/>
        <v>0</v>
      </c>
      <c r="H21" s="130">
        <f t="shared" si="1"/>
        <v>0</v>
      </c>
      <c r="I21" s="131">
        <f t="shared" si="1"/>
        <v>0</v>
      </c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</row>
    <row r="22" spans="1:9" ht="12">
      <c r="A22" s="83" t="s">
        <v>143</v>
      </c>
      <c r="B22" s="92" t="s">
        <v>91</v>
      </c>
      <c r="C22" s="94">
        <v>668</v>
      </c>
      <c r="D22" s="134"/>
      <c r="E22" s="135"/>
      <c r="F22" s="136"/>
      <c r="G22" s="137"/>
      <c r="H22" s="134"/>
      <c r="I22" s="135"/>
    </row>
    <row r="23" spans="1:9" ht="12">
      <c r="A23" s="83" t="s">
        <v>143</v>
      </c>
      <c r="B23" s="92" t="s">
        <v>189</v>
      </c>
      <c r="C23" s="94">
        <v>669</v>
      </c>
      <c r="D23" s="134"/>
      <c r="E23" s="135"/>
      <c r="F23" s="136"/>
      <c r="G23" s="137"/>
      <c r="H23" s="134"/>
      <c r="I23" s="135"/>
    </row>
    <row r="24" spans="1:108" s="64" customFormat="1" ht="21">
      <c r="A24" s="82"/>
      <c r="B24" s="33" t="s">
        <v>205</v>
      </c>
      <c r="C24" s="95">
        <v>670</v>
      </c>
      <c r="D24" s="130">
        <f aca="true" t="shared" si="2" ref="D24:I24">D14+D19+D20+D21</f>
        <v>0</v>
      </c>
      <c r="E24" s="131">
        <f t="shared" si="2"/>
        <v>0</v>
      </c>
      <c r="F24" s="132">
        <f t="shared" si="2"/>
        <v>0</v>
      </c>
      <c r="G24" s="133">
        <f t="shared" si="2"/>
        <v>0</v>
      </c>
      <c r="H24" s="130">
        <f t="shared" si="2"/>
        <v>0</v>
      </c>
      <c r="I24" s="131">
        <f t="shared" si="2"/>
        <v>0</v>
      </c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</row>
    <row r="25" spans="1:108" s="64" customFormat="1" ht="21">
      <c r="A25" s="82"/>
      <c r="B25" s="33" t="s">
        <v>206</v>
      </c>
      <c r="C25" s="95">
        <v>671</v>
      </c>
      <c r="D25" s="130">
        <f aca="true" t="shared" si="3" ref="D25:I25">D26+D27+D28</f>
        <v>0</v>
      </c>
      <c r="E25" s="131">
        <f t="shared" si="3"/>
        <v>0</v>
      </c>
      <c r="F25" s="132">
        <f t="shared" si="3"/>
        <v>0</v>
      </c>
      <c r="G25" s="133">
        <f t="shared" si="3"/>
        <v>0</v>
      </c>
      <c r="H25" s="130">
        <f t="shared" si="3"/>
        <v>0</v>
      </c>
      <c r="I25" s="131">
        <f t="shared" si="3"/>
        <v>0</v>
      </c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</row>
    <row r="26" spans="1:9" ht="12">
      <c r="A26" s="80" t="s">
        <v>92</v>
      </c>
      <c r="B26" s="91" t="s">
        <v>93</v>
      </c>
      <c r="C26" s="94">
        <v>672</v>
      </c>
      <c r="D26" s="134"/>
      <c r="E26" s="135"/>
      <c r="F26" s="136"/>
      <c r="G26" s="137"/>
      <c r="H26" s="134"/>
      <c r="I26" s="135"/>
    </row>
    <row r="27" spans="1:9" ht="12">
      <c r="A27" s="80" t="s">
        <v>94</v>
      </c>
      <c r="B27" s="91" t="s">
        <v>95</v>
      </c>
      <c r="C27" s="94">
        <v>673</v>
      </c>
      <c r="D27" s="134"/>
      <c r="E27" s="135"/>
      <c r="F27" s="136"/>
      <c r="G27" s="137"/>
      <c r="H27" s="134"/>
      <c r="I27" s="135"/>
    </row>
    <row r="28" spans="1:9" ht="12">
      <c r="A28" s="80" t="s">
        <v>96</v>
      </c>
      <c r="B28" s="91" t="s">
        <v>97</v>
      </c>
      <c r="C28" s="94">
        <v>674</v>
      </c>
      <c r="D28" s="134"/>
      <c r="E28" s="135"/>
      <c r="F28" s="136"/>
      <c r="G28" s="137"/>
      <c r="H28" s="134"/>
      <c r="I28" s="135"/>
    </row>
    <row r="29" spans="1:108" s="64" customFormat="1" ht="21">
      <c r="A29" s="82"/>
      <c r="B29" s="33" t="s">
        <v>207</v>
      </c>
      <c r="C29" s="95">
        <v>675</v>
      </c>
      <c r="D29" s="130">
        <f aca="true" t="shared" si="4" ref="D29:I29">D30+D31+D32</f>
        <v>0</v>
      </c>
      <c r="E29" s="131">
        <f t="shared" si="4"/>
        <v>0</v>
      </c>
      <c r="F29" s="132">
        <f t="shared" si="4"/>
        <v>0</v>
      </c>
      <c r="G29" s="133">
        <f t="shared" si="4"/>
        <v>0</v>
      </c>
      <c r="H29" s="130">
        <f t="shared" si="4"/>
        <v>0</v>
      </c>
      <c r="I29" s="131">
        <f t="shared" si="4"/>
        <v>0</v>
      </c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</row>
    <row r="30" spans="1:9" ht="12">
      <c r="A30" s="80" t="s">
        <v>98</v>
      </c>
      <c r="B30" s="91" t="s">
        <v>99</v>
      </c>
      <c r="C30" s="94">
        <v>676</v>
      </c>
      <c r="D30" s="134"/>
      <c r="E30" s="135"/>
      <c r="F30" s="136"/>
      <c r="G30" s="137"/>
      <c r="H30" s="134"/>
      <c r="I30" s="135"/>
    </row>
    <row r="31" spans="1:9" ht="12">
      <c r="A31" s="80" t="s">
        <v>98</v>
      </c>
      <c r="B31" s="91" t="s">
        <v>100</v>
      </c>
      <c r="C31" s="94">
        <v>677</v>
      </c>
      <c r="D31" s="134"/>
      <c r="E31" s="135"/>
      <c r="F31" s="136"/>
      <c r="G31" s="137"/>
      <c r="H31" s="134"/>
      <c r="I31" s="135"/>
    </row>
    <row r="32" spans="1:9" ht="12">
      <c r="A32" s="80" t="s">
        <v>98</v>
      </c>
      <c r="B32" s="91" t="s">
        <v>101</v>
      </c>
      <c r="C32" s="94">
        <v>678</v>
      </c>
      <c r="D32" s="134"/>
      <c r="E32" s="135"/>
      <c r="F32" s="136"/>
      <c r="G32" s="137"/>
      <c r="H32" s="134"/>
      <c r="I32" s="135"/>
    </row>
    <row r="33" spans="1:108" s="64" customFormat="1" ht="12.75">
      <c r="A33" s="82" t="s">
        <v>102</v>
      </c>
      <c r="B33" s="34" t="s">
        <v>144</v>
      </c>
      <c r="C33" s="95">
        <v>679</v>
      </c>
      <c r="D33" s="138"/>
      <c r="E33" s="139"/>
      <c r="F33" s="140"/>
      <c r="G33" s="141"/>
      <c r="H33" s="138"/>
      <c r="I33" s="139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</row>
    <row r="34" spans="1:108" s="64" customFormat="1" ht="12.75">
      <c r="A34" s="82" t="s">
        <v>103</v>
      </c>
      <c r="B34" s="34" t="s">
        <v>193</v>
      </c>
      <c r="C34" s="95">
        <v>680</v>
      </c>
      <c r="D34" s="138"/>
      <c r="E34" s="139"/>
      <c r="F34" s="140"/>
      <c r="G34" s="141"/>
      <c r="H34" s="138"/>
      <c r="I34" s="139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</row>
    <row r="35" spans="1:108" s="64" customFormat="1" ht="12.75">
      <c r="A35" s="82">
        <v>465</v>
      </c>
      <c r="B35" s="34" t="s">
        <v>211</v>
      </c>
      <c r="C35" s="95">
        <v>681</v>
      </c>
      <c r="D35" s="138"/>
      <c r="E35" s="139"/>
      <c r="F35" s="140"/>
      <c r="G35" s="141"/>
      <c r="H35" s="138"/>
      <c r="I35" s="139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</row>
    <row r="36" spans="1:108" s="64" customFormat="1" ht="12.75">
      <c r="A36" s="82" t="s">
        <v>194</v>
      </c>
      <c r="B36" s="34" t="s">
        <v>195</v>
      </c>
      <c r="C36" s="95">
        <v>682</v>
      </c>
      <c r="D36" s="138"/>
      <c r="E36" s="139"/>
      <c r="F36" s="140"/>
      <c r="G36" s="141"/>
      <c r="H36" s="138"/>
      <c r="I36" s="139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</row>
    <row r="37" spans="1:108" s="64" customFormat="1" ht="12.75">
      <c r="A37" s="81" t="s">
        <v>196</v>
      </c>
      <c r="B37" s="34" t="s">
        <v>197</v>
      </c>
      <c r="C37" s="95">
        <v>683</v>
      </c>
      <c r="D37" s="138"/>
      <c r="E37" s="139"/>
      <c r="F37" s="140"/>
      <c r="G37" s="141"/>
      <c r="H37" s="138"/>
      <c r="I37" s="139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</row>
    <row r="38" spans="1:108" s="64" customFormat="1" ht="21">
      <c r="A38" s="81"/>
      <c r="B38" s="33" t="s">
        <v>541</v>
      </c>
      <c r="C38" s="95">
        <v>684</v>
      </c>
      <c r="D38" s="130">
        <f aca="true" t="shared" si="5" ref="D38:I38">D39+D40</f>
        <v>0</v>
      </c>
      <c r="E38" s="131">
        <f t="shared" si="5"/>
        <v>0</v>
      </c>
      <c r="F38" s="132">
        <f t="shared" si="5"/>
        <v>0</v>
      </c>
      <c r="G38" s="133">
        <f t="shared" si="5"/>
        <v>0</v>
      </c>
      <c r="H38" s="130">
        <f t="shared" si="5"/>
        <v>0</v>
      </c>
      <c r="I38" s="131">
        <f t="shared" si="5"/>
        <v>0</v>
      </c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</row>
    <row r="39" spans="1:9" ht="12">
      <c r="A39" s="124" t="s">
        <v>146</v>
      </c>
      <c r="B39" s="35" t="s">
        <v>104</v>
      </c>
      <c r="C39" s="94">
        <v>685</v>
      </c>
      <c r="D39" s="134"/>
      <c r="E39" s="135"/>
      <c r="F39" s="136"/>
      <c r="G39" s="137"/>
      <c r="H39" s="134"/>
      <c r="I39" s="135"/>
    </row>
    <row r="40" spans="1:9" ht="12">
      <c r="A40" s="85" t="s">
        <v>146</v>
      </c>
      <c r="B40" s="91" t="s">
        <v>145</v>
      </c>
      <c r="C40" s="94">
        <v>686</v>
      </c>
      <c r="D40" s="134"/>
      <c r="E40" s="135"/>
      <c r="F40" s="136"/>
      <c r="G40" s="137"/>
      <c r="H40" s="134"/>
      <c r="I40" s="135"/>
    </row>
    <row r="41" spans="1:108" s="64" customFormat="1" ht="21">
      <c r="A41" s="81"/>
      <c r="B41" s="33" t="s">
        <v>542</v>
      </c>
      <c r="C41" s="95">
        <v>687</v>
      </c>
      <c r="D41" s="130">
        <f aca="true" t="shared" si="6" ref="D41:I41">D25+D29+D33+D34+D35+D36+D37+D38</f>
        <v>0</v>
      </c>
      <c r="E41" s="131">
        <f t="shared" si="6"/>
        <v>0</v>
      </c>
      <c r="F41" s="132">
        <f t="shared" si="6"/>
        <v>0</v>
      </c>
      <c r="G41" s="133">
        <f t="shared" si="6"/>
        <v>0</v>
      </c>
      <c r="H41" s="130">
        <f t="shared" si="6"/>
        <v>0</v>
      </c>
      <c r="I41" s="131">
        <f t="shared" si="6"/>
        <v>0</v>
      </c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</row>
    <row r="42" spans="1:108" s="64" customFormat="1" ht="21">
      <c r="A42" s="82"/>
      <c r="B42" s="33" t="s">
        <v>220</v>
      </c>
      <c r="C42" s="95">
        <v>688</v>
      </c>
      <c r="D42" s="138"/>
      <c r="E42" s="139"/>
      <c r="F42" s="140"/>
      <c r="G42" s="141"/>
      <c r="H42" s="138"/>
      <c r="I42" s="139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</row>
    <row r="43" spans="1:108" s="64" customFormat="1" ht="21">
      <c r="A43" s="82"/>
      <c r="B43" s="33" t="s">
        <v>221</v>
      </c>
      <c r="C43" s="95">
        <v>689</v>
      </c>
      <c r="D43" s="138"/>
      <c r="E43" s="139"/>
      <c r="F43" s="140"/>
      <c r="G43" s="141"/>
      <c r="H43" s="138"/>
      <c r="I43" s="139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</row>
    <row r="44" spans="1:108" s="64" customFormat="1" ht="12.75">
      <c r="A44" s="82" t="s">
        <v>215</v>
      </c>
      <c r="B44" s="33" t="s">
        <v>216</v>
      </c>
      <c r="C44" s="95">
        <v>690</v>
      </c>
      <c r="D44" s="138"/>
      <c r="E44" s="139"/>
      <c r="F44" s="140"/>
      <c r="G44" s="141"/>
      <c r="H44" s="138"/>
      <c r="I44" s="139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</row>
    <row r="45" spans="1:108" s="64" customFormat="1" ht="21">
      <c r="A45" s="82" t="s">
        <v>215</v>
      </c>
      <c r="B45" s="33" t="s">
        <v>222</v>
      </c>
      <c r="C45" s="95">
        <v>691</v>
      </c>
      <c r="D45" s="138"/>
      <c r="E45" s="139"/>
      <c r="F45" s="140"/>
      <c r="G45" s="141"/>
      <c r="H45" s="138"/>
      <c r="I45" s="139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</row>
    <row r="46" spans="1:108" s="64" customFormat="1" ht="21">
      <c r="A46" s="82" t="s">
        <v>215</v>
      </c>
      <c r="B46" s="33" t="s">
        <v>223</v>
      </c>
      <c r="C46" s="95">
        <v>692</v>
      </c>
      <c r="D46" s="138"/>
      <c r="E46" s="139"/>
      <c r="F46" s="140"/>
      <c r="G46" s="141"/>
      <c r="H46" s="138"/>
      <c r="I46" s="139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</row>
    <row r="47" spans="1:108" s="64" customFormat="1" ht="21" thickBot="1">
      <c r="A47" s="86"/>
      <c r="B47" s="56" t="s">
        <v>198</v>
      </c>
      <c r="C47" s="97">
        <v>693</v>
      </c>
      <c r="D47" s="142"/>
      <c r="E47" s="143"/>
      <c r="F47" s="144"/>
      <c r="G47" s="145"/>
      <c r="H47" s="142"/>
      <c r="I47" s="143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</row>
    <row r="48" ht="12">
      <c r="D48" s="3"/>
    </row>
  </sheetData>
  <sheetProtection password="E494" sheet="1" selectLockedCells="1"/>
  <mergeCells count="8">
    <mergeCell ref="A5:I6"/>
    <mergeCell ref="A7:I7"/>
    <mergeCell ref="D12:E12"/>
    <mergeCell ref="F12:G12"/>
    <mergeCell ref="H12:I12"/>
    <mergeCell ref="D10:I11"/>
    <mergeCell ref="A10:A12"/>
    <mergeCell ref="C10:C12"/>
  </mergeCells>
  <dataValidations count="1">
    <dataValidation allowBlank="1" showErrorMessage="1" sqref="D14:D47 E14:I14 E21:I21 E24:I25 E29:I29 E38:I38 E41:I41"/>
  </dataValidations>
  <printOptions horizontalCentered="1"/>
  <pageMargins left="0.7480314960629921" right="0.5511811023622047" top="0.5905511811023623" bottom="0.3937007874015748" header="0" footer="0"/>
  <pageSetup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D163"/>
  <sheetViews>
    <sheetView zoomScale="130" zoomScaleNormal="130" zoomScalePageLayoutView="0" workbookViewId="0" topLeftCell="A136">
      <selection activeCell="D153" sqref="D153"/>
    </sheetView>
  </sheetViews>
  <sheetFormatPr defaultColWidth="9.125" defaultRowHeight="12.75"/>
  <cols>
    <col min="1" max="1" width="9.125" style="157" customWidth="1"/>
    <col min="2" max="2" width="40.25390625" style="157" customWidth="1"/>
    <col min="3" max="3" width="13.50390625" style="157" customWidth="1"/>
    <col min="4" max="4" width="15.875" style="157" bestFit="1" customWidth="1"/>
    <col min="5" max="5" width="21.00390625" style="157" bestFit="1" customWidth="1"/>
    <col min="6" max="6" width="18.50390625" style="246" bestFit="1" customWidth="1"/>
    <col min="7" max="108" width="9.125" style="156" customWidth="1"/>
    <col min="109" max="16384" width="9.125" style="157" customWidth="1"/>
  </cols>
  <sheetData>
    <row r="1" spans="1:7" ht="10.5">
      <c r="A1" s="152" t="s">
        <v>154</v>
      </c>
      <c r="B1" s="153"/>
      <c r="C1" s="153"/>
      <c r="D1" s="153"/>
      <c r="E1" s="154"/>
      <c r="F1" s="240"/>
      <c r="G1" s="161"/>
    </row>
    <row r="2" spans="1:7" ht="10.5">
      <c r="A2" s="158"/>
      <c r="B2" s="159"/>
      <c r="C2" s="159"/>
      <c r="D2" s="159"/>
      <c r="E2" s="159"/>
      <c r="F2" s="241"/>
      <c r="G2" s="162"/>
    </row>
    <row r="3" spans="1:7" ht="10.5">
      <c r="A3" s="152" t="s">
        <v>155</v>
      </c>
      <c r="B3" s="160"/>
      <c r="C3" s="160"/>
      <c r="D3" s="160"/>
      <c r="E3" s="154"/>
      <c r="F3" s="240"/>
      <c r="G3" s="161"/>
    </row>
    <row r="4" spans="1:7" ht="10.5">
      <c r="A4" s="155"/>
      <c r="B4" s="159"/>
      <c r="C4" s="159"/>
      <c r="D4" s="159"/>
      <c r="E4" s="159"/>
      <c r="F4" s="241"/>
      <c r="G4" s="162"/>
    </row>
    <row r="5" spans="1:108" ht="11.25" customHeight="1">
      <c r="A5" s="349" t="s">
        <v>625</v>
      </c>
      <c r="B5" s="349"/>
      <c r="C5" s="349"/>
      <c r="D5" s="349"/>
      <c r="E5" s="349"/>
      <c r="F5" s="349"/>
      <c r="DB5" s="157"/>
      <c r="DC5" s="157"/>
      <c r="DD5" s="157"/>
    </row>
    <row r="6" spans="1:108" ht="12.75" customHeight="1">
      <c r="A6" s="349" t="s">
        <v>626</v>
      </c>
      <c r="B6" s="349"/>
      <c r="C6" s="349"/>
      <c r="D6" s="349"/>
      <c r="E6" s="349"/>
      <c r="F6" s="349"/>
      <c r="DB6" s="157"/>
      <c r="DC6" s="157"/>
      <c r="DD6" s="157"/>
    </row>
    <row r="7" spans="1:108" ht="12.75" customHeight="1">
      <c r="A7" s="350" t="s">
        <v>627</v>
      </c>
      <c r="B7" s="350"/>
      <c r="C7" s="350"/>
      <c r="D7" s="350"/>
      <c r="E7" s="350"/>
      <c r="F7" s="350"/>
      <c r="DB7" s="157"/>
      <c r="DC7" s="157"/>
      <c r="DD7" s="157"/>
    </row>
    <row r="9" spans="1:6" ht="10.5">
      <c r="A9" s="357" t="s">
        <v>546</v>
      </c>
      <c r="B9" s="357"/>
      <c r="C9" s="357"/>
      <c r="D9" s="357"/>
      <c r="E9" s="357"/>
      <c r="F9" s="357"/>
    </row>
    <row r="10" spans="1:6" ht="10.5" thickBot="1">
      <c r="A10" s="212"/>
      <c r="B10" s="213"/>
      <c r="C10" s="213"/>
      <c r="D10" s="214"/>
      <c r="E10" s="214"/>
      <c r="F10" s="242"/>
    </row>
    <row r="11" spans="1:6" ht="11.25" customHeight="1">
      <c r="A11" s="215"/>
      <c r="B11" s="351" t="s">
        <v>547</v>
      </c>
      <c r="C11" s="351" t="s">
        <v>633</v>
      </c>
      <c r="D11" s="351" t="s">
        <v>678</v>
      </c>
      <c r="E11" s="351" t="s">
        <v>679</v>
      </c>
      <c r="F11" s="354" t="s">
        <v>680</v>
      </c>
    </row>
    <row r="12" spans="1:6" ht="11.25" customHeight="1">
      <c r="A12" s="216"/>
      <c r="B12" s="358"/>
      <c r="C12" s="352"/>
      <c r="D12" s="352"/>
      <c r="E12" s="352"/>
      <c r="F12" s="355"/>
    </row>
    <row r="13" spans="1:6" ht="11.25" customHeight="1">
      <c r="A13" s="216"/>
      <c r="B13" s="358"/>
      <c r="C13" s="352"/>
      <c r="D13" s="352"/>
      <c r="E13" s="352"/>
      <c r="F13" s="355"/>
    </row>
    <row r="14" spans="1:6" ht="12" customHeight="1" thickBot="1">
      <c r="A14" s="217"/>
      <c r="B14" s="359"/>
      <c r="C14" s="353"/>
      <c r="D14" s="353"/>
      <c r="E14" s="353"/>
      <c r="F14" s="356"/>
    </row>
    <row r="15" spans="1:6" ht="11.25" customHeight="1">
      <c r="A15" s="218"/>
      <c r="B15" s="219"/>
      <c r="C15" s="284"/>
      <c r="D15" s="220" t="s">
        <v>548</v>
      </c>
      <c r="E15" s="220" t="s">
        <v>549</v>
      </c>
      <c r="F15" s="247" t="s">
        <v>550</v>
      </c>
    </row>
    <row r="16" spans="1:6" ht="12" customHeight="1">
      <c r="A16" s="221"/>
      <c r="B16" s="222" t="s">
        <v>638</v>
      </c>
      <c r="C16" s="285">
        <v>401</v>
      </c>
      <c r="D16" s="279">
        <f>+D18+D59</f>
        <v>0</v>
      </c>
      <c r="E16" s="279">
        <f>+E18+E59</f>
        <v>0</v>
      </c>
      <c r="F16" s="268" t="e">
        <f>E16/D16*100</f>
        <v>#DIV/0!</v>
      </c>
    </row>
    <row r="17" spans="1:6" ht="9.75">
      <c r="A17" s="223"/>
      <c r="B17" s="224"/>
      <c r="C17" s="286"/>
      <c r="D17" s="280"/>
      <c r="E17" s="280"/>
      <c r="F17" s="269"/>
    </row>
    <row r="18" spans="1:6" ht="10.5">
      <c r="A18" s="221"/>
      <c r="B18" s="222" t="s">
        <v>637</v>
      </c>
      <c r="C18" s="285">
        <v>402</v>
      </c>
      <c r="D18" s="279">
        <f>+D20+D44</f>
        <v>0</v>
      </c>
      <c r="E18" s="279">
        <f>+E20+E44</f>
        <v>0</v>
      </c>
      <c r="F18" s="268" t="e">
        <f aca="true" t="shared" si="0" ref="F18:F81">E18/D18*100</f>
        <v>#DIV/0!</v>
      </c>
    </row>
    <row r="19" spans="1:6" ht="9.75">
      <c r="A19" s="223"/>
      <c r="B19" s="224"/>
      <c r="C19" s="286"/>
      <c r="D19" s="280"/>
      <c r="E19" s="280"/>
      <c r="F19" s="269"/>
    </row>
    <row r="20" spans="1:6" ht="21">
      <c r="A20" s="221"/>
      <c r="B20" s="222" t="s">
        <v>639</v>
      </c>
      <c r="C20" s="285">
        <v>403</v>
      </c>
      <c r="D20" s="279">
        <f>+D22+D26+D30+D34+D41+D42</f>
        <v>0</v>
      </c>
      <c r="E20" s="279">
        <f>+E22+E26+E30+E34+E41+E42</f>
        <v>0</v>
      </c>
      <c r="F20" s="268" t="e">
        <f t="shared" si="0"/>
        <v>#DIV/0!</v>
      </c>
    </row>
    <row r="21" spans="1:6" ht="9.75">
      <c r="A21" s="223"/>
      <c r="B21" s="224"/>
      <c r="C21" s="286"/>
      <c r="D21" s="280"/>
      <c r="E21" s="280"/>
      <c r="F21" s="269" t="e">
        <f t="shared" si="0"/>
        <v>#DIV/0!</v>
      </c>
    </row>
    <row r="22" spans="1:6" ht="10.5">
      <c r="A22" s="223">
        <v>7400</v>
      </c>
      <c r="B22" s="225" t="s">
        <v>640</v>
      </c>
      <c r="C22" s="287">
        <v>404</v>
      </c>
      <c r="D22" s="281">
        <f>D23+D24</f>
        <v>0</v>
      </c>
      <c r="E22" s="281">
        <f>E23+E24</f>
        <v>0</v>
      </c>
      <c r="F22" s="270" t="e">
        <f t="shared" si="0"/>
        <v>#DIV/0!</v>
      </c>
    </row>
    <row r="23" spans="1:6" ht="9.75">
      <c r="A23" s="223" t="s">
        <v>551</v>
      </c>
      <c r="B23" s="224" t="s">
        <v>116</v>
      </c>
      <c r="C23" s="286">
        <v>405</v>
      </c>
      <c r="D23" s="282"/>
      <c r="E23" s="282"/>
      <c r="F23" s="269" t="e">
        <f t="shared" si="0"/>
        <v>#DIV/0!</v>
      </c>
    </row>
    <row r="24" spans="1:6" ht="9.75">
      <c r="A24" s="223" t="s">
        <v>551</v>
      </c>
      <c r="B24" s="224" t="s">
        <v>199</v>
      </c>
      <c r="C24" s="286">
        <v>406</v>
      </c>
      <c r="D24" s="282"/>
      <c r="E24" s="282"/>
      <c r="F24" s="269" t="e">
        <f t="shared" si="0"/>
        <v>#DIV/0!</v>
      </c>
    </row>
    <row r="25" spans="1:6" ht="9.75">
      <c r="A25" s="223"/>
      <c r="B25" s="224"/>
      <c r="C25" s="286"/>
      <c r="D25" s="280"/>
      <c r="E25" s="280"/>
      <c r="F25" s="269"/>
    </row>
    <row r="26" spans="1:6" ht="10.5">
      <c r="A26" s="223">
        <v>7401</v>
      </c>
      <c r="B26" s="225" t="s">
        <v>641</v>
      </c>
      <c r="C26" s="287">
        <v>407</v>
      </c>
      <c r="D26" s="281">
        <f>D27+D28</f>
        <v>0</v>
      </c>
      <c r="E26" s="281">
        <f>E27+E28</f>
        <v>0</v>
      </c>
      <c r="F26" s="270" t="e">
        <f t="shared" si="0"/>
        <v>#DIV/0!</v>
      </c>
    </row>
    <row r="27" spans="1:6" ht="9.75">
      <c r="A27" s="223" t="s">
        <v>552</v>
      </c>
      <c r="B27" s="224" t="s">
        <v>642</v>
      </c>
      <c r="C27" s="286">
        <v>408</v>
      </c>
      <c r="D27" s="282"/>
      <c r="E27" s="282"/>
      <c r="F27" s="269" t="e">
        <f t="shared" si="0"/>
        <v>#DIV/0!</v>
      </c>
    </row>
    <row r="28" spans="1:6" ht="9.75">
      <c r="A28" s="223" t="s">
        <v>552</v>
      </c>
      <c r="B28" s="224" t="s">
        <v>553</v>
      </c>
      <c r="C28" s="286">
        <v>409</v>
      </c>
      <c r="D28" s="282"/>
      <c r="E28" s="282"/>
      <c r="F28" s="269" t="e">
        <f t="shared" si="0"/>
        <v>#DIV/0!</v>
      </c>
    </row>
    <row r="29" spans="1:6" ht="9.75">
      <c r="A29" s="223"/>
      <c r="B29" s="224"/>
      <c r="C29" s="286"/>
      <c r="D29" s="280"/>
      <c r="E29" s="280"/>
      <c r="F29" s="269"/>
    </row>
    <row r="30" spans="1:6" ht="21">
      <c r="A30" s="223">
        <v>7402</v>
      </c>
      <c r="B30" s="225" t="s">
        <v>643</v>
      </c>
      <c r="C30" s="287">
        <v>410</v>
      </c>
      <c r="D30" s="281">
        <f>D31+D32</f>
        <v>0</v>
      </c>
      <c r="E30" s="281">
        <f>E31+E32</f>
        <v>0</v>
      </c>
      <c r="F30" s="270" t="e">
        <f t="shared" si="0"/>
        <v>#DIV/0!</v>
      </c>
    </row>
    <row r="31" spans="1:6" ht="19.5">
      <c r="A31" s="223" t="s">
        <v>117</v>
      </c>
      <c r="B31" s="224" t="s">
        <v>644</v>
      </c>
      <c r="C31" s="286">
        <v>411</v>
      </c>
      <c r="D31" s="282"/>
      <c r="E31" s="282"/>
      <c r="F31" s="269" t="e">
        <f t="shared" si="0"/>
        <v>#DIV/0!</v>
      </c>
    </row>
    <row r="32" spans="1:6" ht="19.5">
      <c r="A32" s="223" t="s">
        <v>117</v>
      </c>
      <c r="B32" s="224" t="s">
        <v>118</v>
      </c>
      <c r="C32" s="286">
        <v>412</v>
      </c>
      <c r="D32" s="282"/>
      <c r="E32" s="282"/>
      <c r="F32" s="269" t="e">
        <f t="shared" si="0"/>
        <v>#DIV/0!</v>
      </c>
    </row>
    <row r="33" spans="1:6" ht="9.75">
      <c r="A33" s="223"/>
      <c r="B33" s="224"/>
      <c r="C33" s="286"/>
      <c r="D33" s="280"/>
      <c r="E33" s="280"/>
      <c r="F33" s="269"/>
    </row>
    <row r="34" spans="1:6" ht="21">
      <c r="A34" s="226" t="s">
        <v>554</v>
      </c>
      <c r="B34" s="225" t="s">
        <v>645</v>
      </c>
      <c r="C34" s="287">
        <v>413</v>
      </c>
      <c r="D34" s="281">
        <f>D36+D37+D38+D39</f>
        <v>0</v>
      </c>
      <c r="E34" s="281">
        <f>E36+E37+E38+E39</f>
        <v>0</v>
      </c>
      <c r="F34" s="270" t="e">
        <f t="shared" si="0"/>
        <v>#DIV/0!</v>
      </c>
    </row>
    <row r="35" spans="1:6" ht="9.75">
      <c r="A35" s="223"/>
      <c r="B35" s="224"/>
      <c r="C35" s="286"/>
      <c r="D35" s="280"/>
      <c r="E35" s="280"/>
      <c r="F35" s="269"/>
    </row>
    <row r="36" spans="1:6" ht="9.75">
      <c r="A36" s="223" t="s">
        <v>555</v>
      </c>
      <c r="B36" s="224" t="s">
        <v>156</v>
      </c>
      <c r="C36" s="286">
        <v>414</v>
      </c>
      <c r="D36" s="282"/>
      <c r="E36" s="282"/>
      <c r="F36" s="269" t="e">
        <f t="shared" si="0"/>
        <v>#DIV/0!</v>
      </c>
    </row>
    <row r="37" spans="1:6" ht="9.75">
      <c r="A37" s="223" t="s">
        <v>555</v>
      </c>
      <c r="B37" s="224" t="s">
        <v>556</v>
      </c>
      <c r="C37" s="286">
        <v>415</v>
      </c>
      <c r="D37" s="282"/>
      <c r="E37" s="282"/>
      <c r="F37" s="269" t="e">
        <f t="shared" si="0"/>
        <v>#DIV/0!</v>
      </c>
    </row>
    <row r="38" spans="1:6" ht="9.75">
      <c r="A38" s="223" t="s">
        <v>557</v>
      </c>
      <c r="B38" s="224" t="s">
        <v>558</v>
      </c>
      <c r="C38" s="286">
        <v>416</v>
      </c>
      <c r="D38" s="282"/>
      <c r="E38" s="282"/>
      <c r="F38" s="269" t="e">
        <f t="shared" si="0"/>
        <v>#DIV/0!</v>
      </c>
    </row>
    <row r="39" spans="1:6" ht="9.75">
      <c r="A39" s="223" t="s">
        <v>557</v>
      </c>
      <c r="B39" s="224" t="s">
        <v>559</v>
      </c>
      <c r="C39" s="286">
        <v>417</v>
      </c>
      <c r="D39" s="282"/>
      <c r="E39" s="282"/>
      <c r="F39" s="269" t="e">
        <f t="shared" si="0"/>
        <v>#DIV/0!</v>
      </c>
    </row>
    <row r="40" spans="1:6" ht="9.75">
      <c r="A40" s="223"/>
      <c r="B40" s="224"/>
      <c r="C40" s="286"/>
      <c r="D40" s="280"/>
      <c r="E40" s="280"/>
      <c r="F40" s="269"/>
    </row>
    <row r="41" spans="1:108" s="302" customFormat="1" ht="10.5">
      <c r="A41" s="299" t="s">
        <v>119</v>
      </c>
      <c r="B41" s="225" t="s">
        <v>560</v>
      </c>
      <c r="C41" s="287">
        <v>418</v>
      </c>
      <c r="D41" s="300"/>
      <c r="E41" s="300"/>
      <c r="F41" s="270" t="e">
        <f t="shared" si="0"/>
        <v>#DIV/0!</v>
      </c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1"/>
      <c r="AJ41" s="301"/>
      <c r="AK41" s="301"/>
      <c r="AL41" s="301"/>
      <c r="AM41" s="301"/>
      <c r="AN41" s="301"/>
      <c r="AO41" s="301"/>
      <c r="AP41" s="301"/>
      <c r="AQ41" s="301"/>
      <c r="AR41" s="301"/>
      <c r="AS41" s="301"/>
      <c r="AT41" s="301"/>
      <c r="AU41" s="301"/>
      <c r="AV41" s="301"/>
      <c r="AW41" s="301"/>
      <c r="AX41" s="301"/>
      <c r="AY41" s="301"/>
      <c r="AZ41" s="301"/>
      <c r="BA41" s="301"/>
      <c r="BB41" s="301"/>
      <c r="BC41" s="301"/>
      <c r="BD41" s="301"/>
      <c r="BE41" s="301"/>
      <c r="BF41" s="301"/>
      <c r="BG41" s="301"/>
      <c r="BH41" s="301"/>
      <c r="BI41" s="301"/>
      <c r="BJ41" s="301"/>
      <c r="BK41" s="301"/>
      <c r="BL41" s="301"/>
      <c r="BM41" s="301"/>
      <c r="BN41" s="301"/>
      <c r="BO41" s="301"/>
      <c r="BP41" s="301"/>
      <c r="BQ41" s="301"/>
      <c r="BR41" s="301"/>
      <c r="BS41" s="301"/>
      <c r="BT41" s="301"/>
      <c r="BU41" s="301"/>
      <c r="BV41" s="301"/>
      <c r="BW41" s="301"/>
      <c r="BX41" s="301"/>
      <c r="BY41" s="301"/>
      <c r="BZ41" s="301"/>
      <c r="CA41" s="301"/>
      <c r="CB41" s="301"/>
      <c r="CC41" s="301"/>
      <c r="CD41" s="301"/>
      <c r="CE41" s="301"/>
      <c r="CF41" s="301"/>
      <c r="CG41" s="301"/>
      <c r="CH41" s="301"/>
      <c r="CI41" s="301"/>
      <c r="CJ41" s="301"/>
      <c r="CK41" s="301"/>
      <c r="CL41" s="301"/>
      <c r="CM41" s="301"/>
      <c r="CN41" s="301"/>
      <c r="CO41" s="301"/>
      <c r="CP41" s="301"/>
      <c r="CQ41" s="301"/>
      <c r="CR41" s="301"/>
      <c r="CS41" s="301"/>
      <c r="CT41" s="301"/>
      <c r="CU41" s="301"/>
      <c r="CV41" s="301"/>
      <c r="CW41" s="301"/>
      <c r="CX41" s="301"/>
      <c r="CY41" s="301"/>
      <c r="CZ41" s="301"/>
      <c r="DA41" s="301"/>
      <c r="DB41" s="301"/>
      <c r="DC41" s="301"/>
      <c r="DD41" s="301"/>
    </row>
    <row r="42" spans="1:108" s="302" customFormat="1" ht="21">
      <c r="A42" s="299">
        <v>741</v>
      </c>
      <c r="B42" s="225" t="s">
        <v>157</v>
      </c>
      <c r="C42" s="287">
        <v>419</v>
      </c>
      <c r="D42" s="300"/>
      <c r="E42" s="300"/>
      <c r="F42" s="270" t="e">
        <f t="shared" si="0"/>
        <v>#DIV/0!</v>
      </c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1"/>
      <c r="AL42" s="301"/>
      <c r="AM42" s="301"/>
      <c r="AN42" s="301"/>
      <c r="AO42" s="301"/>
      <c r="AP42" s="301"/>
      <c r="AQ42" s="301"/>
      <c r="AR42" s="301"/>
      <c r="AS42" s="301"/>
      <c r="AT42" s="301"/>
      <c r="AU42" s="301"/>
      <c r="AV42" s="301"/>
      <c r="AW42" s="301"/>
      <c r="AX42" s="301"/>
      <c r="AY42" s="301"/>
      <c r="AZ42" s="301"/>
      <c r="BA42" s="301"/>
      <c r="BB42" s="301"/>
      <c r="BC42" s="301"/>
      <c r="BD42" s="301"/>
      <c r="BE42" s="301"/>
      <c r="BF42" s="301"/>
      <c r="BG42" s="301"/>
      <c r="BH42" s="301"/>
      <c r="BI42" s="301"/>
      <c r="BJ42" s="301"/>
      <c r="BK42" s="301"/>
      <c r="BL42" s="301"/>
      <c r="BM42" s="301"/>
      <c r="BN42" s="301"/>
      <c r="BO42" s="301"/>
      <c r="BP42" s="301"/>
      <c r="BQ42" s="301"/>
      <c r="BR42" s="301"/>
      <c r="BS42" s="301"/>
      <c r="BT42" s="301"/>
      <c r="BU42" s="301"/>
      <c r="BV42" s="301"/>
      <c r="BW42" s="301"/>
      <c r="BX42" s="301"/>
      <c r="BY42" s="301"/>
      <c r="BZ42" s="301"/>
      <c r="CA42" s="301"/>
      <c r="CB42" s="301"/>
      <c r="CC42" s="301"/>
      <c r="CD42" s="301"/>
      <c r="CE42" s="301"/>
      <c r="CF42" s="301"/>
      <c r="CG42" s="301"/>
      <c r="CH42" s="301"/>
      <c r="CI42" s="301"/>
      <c r="CJ42" s="301"/>
      <c r="CK42" s="301"/>
      <c r="CL42" s="301"/>
      <c r="CM42" s="301"/>
      <c r="CN42" s="301"/>
      <c r="CO42" s="301"/>
      <c r="CP42" s="301"/>
      <c r="CQ42" s="301"/>
      <c r="CR42" s="301"/>
      <c r="CS42" s="301"/>
      <c r="CT42" s="301"/>
      <c r="CU42" s="301"/>
      <c r="CV42" s="301"/>
      <c r="CW42" s="301"/>
      <c r="CX42" s="301"/>
      <c r="CY42" s="301"/>
      <c r="CZ42" s="301"/>
      <c r="DA42" s="301"/>
      <c r="DB42" s="301"/>
      <c r="DC42" s="301"/>
      <c r="DD42" s="301"/>
    </row>
    <row r="43" spans="1:6" ht="9.75">
      <c r="A43" s="223"/>
      <c r="B43" s="224"/>
      <c r="C43" s="286"/>
      <c r="D43" s="280"/>
      <c r="E43" s="280"/>
      <c r="F43" s="269"/>
    </row>
    <row r="44" spans="1:6" ht="31.5">
      <c r="A44" s="221"/>
      <c r="B44" s="222" t="s">
        <v>646</v>
      </c>
      <c r="C44" s="285">
        <v>420</v>
      </c>
      <c r="D44" s="279">
        <f>SUM(D45:D57)</f>
        <v>0</v>
      </c>
      <c r="E44" s="279">
        <f>SUM(E45:E57)</f>
        <v>0</v>
      </c>
      <c r="F44" s="268" t="e">
        <f t="shared" si="0"/>
        <v>#DIV/0!</v>
      </c>
    </row>
    <row r="45" spans="1:6" ht="9.75">
      <c r="A45" s="223" t="s">
        <v>120</v>
      </c>
      <c r="B45" s="224" t="s">
        <v>562</v>
      </c>
      <c r="C45" s="286">
        <v>422</v>
      </c>
      <c r="D45" s="282"/>
      <c r="E45" s="282"/>
      <c r="F45" s="269" t="e">
        <f t="shared" si="0"/>
        <v>#DIV/0!</v>
      </c>
    </row>
    <row r="46" spans="1:6" ht="19.5">
      <c r="A46" s="223" t="s">
        <v>563</v>
      </c>
      <c r="B46" s="224" t="s">
        <v>564</v>
      </c>
      <c r="C46" s="286">
        <v>423</v>
      </c>
      <c r="D46" s="282"/>
      <c r="E46" s="282"/>
      <c r="F46" s="269" t="e">
        <f>E46/D46*100</f>
        <v>#DIV/0!</v>
      </c>
    </row>
    <row r="47" spans="1:6" ht="13.5" customHeight="1">
      <c r="A47" s="223">
        <v>7103</v>
      </c>
      <c r="B47" s="224" t="s">
        <v>647</v>
      </c>
      <c r="C47" s="286">
        <v>487</v>
      </c>
      <c r="D47" s="282"/>
      <c r="E47" s="282"/>
      <c r="F47" s="269" t="e">
        <f aca="true" t="shared" si="1" ref="F47:F54">E47/D47*100</f>
        <v>#DIV/0!</v>
      </c>
    </row>
    <row r="48" spans="1:6" ht="9.75">
      <c r="A48" s="223" t="s">
        <v>565</v>
      </c>
      <c r="B48" s="224" t="s">
        <v>648</v>
      </c>
      <c r="C48" s="286">
        <v>424</v>
      </c>
      <c r="D48" s="282"/>
      <c r="E48" s="282"/>
      <c r="F48" s="269" t="e">
        <f t="shared" si="1"/>
        <v>#DIV/0!</v>
      </c>
    </row>
    <row r="49" spans="1:6" ht="9.75">
      <c r="A49" s="223">
        <v>72</v>
      </c>
      <c r="B49" s="224" t="s">
        <v>566</v>
      </c>
      <c r="C49" s="286">
        <v>425</v>
      </c>
      <c r="D49" s="282"/>
      <c r="E49" s="282"/>
      <c r="F49" s="269" t="e">
        <f t="shared" si="0"/>
        <v>#DIV/0!</v>
      </c>
    </row>
    <row r="50" spans="1:6" ht="9.75">
      <c r="A50" s="223">
        <v>730</v>
      </c>
      <c r="B50" s="224" t="s">
        <v>567</v>
      </c>
      <c r="C50" s="286">
        <v>426</v>
      </c>
      <c r="D50" s="282"/>
      <c r="E50" s="282"/>
      <c r="F50" s="269" t="e">
        <f t="shared" si="1"/>
        <v>#DIV/0!</v>
      </c>
    </row>
    <row r="51" spans="1:6" ht="9.75">
      <c r="A51" s="223">
        <v>731</v>
      </c>
      <c r="B51" s="224" t="s">
        <v>158</v>
      </c>
      <c r="C51" s="286">
        <v>427</v>
      </c>
      <c r="D51" s="282"/>
      <c r="E51" s="282"/>
      <c r="F51" s="269" t="e">
        <f t="shared" si="0"/>
        <v>#DIV/0!</v>
      </c>
    </row>
    <row r="52" spans="1:6" ht="9.75">
      <c r="A52" s="223">
        <v>732</v>
      </c>
      <c r="B52" s="224" t="s">
        <v>649</v>
      </c>
      <c r="C52" s="286">
        <v>428</v>
      </c>
      <c r="D52" s="282"/>
      <c r="E52" s="282"/>
      <c r="F52" s="269" t="e">
        <f t="shared" si="1"/>
        <v>#DIV/0!</v>
      </c>
    </row>
    <row r="53" spans="1:6" ht="9.75">
      <c r="A53" s="223">
        <v>782</v>
      </c>
      <c r="B53" s="224" t="s">
        <v>650</v>
      </c>
      <c r="C53" s="286">
        <v>488</v>
      </c>
      <c r="D53" s="282"/>
      <c r="E53" s="282"/>
      <c r="F53" s="269" t="e">
        <f t="shared" si="0"/>
        <v>#DIV/0!</v>
      </c>
    </row>
    <row r="54" spans="1:6" ht="9.75">
      <c r="A54" s="223">
        <v>783</v>
      </c>
      <c r="B54" s="224" t="s">
        <v>651</v>
      </c>
      <c r="C54" s="286">
        <v>489</v>
      </c>
      <c r="D54" s="282"/>
      <c r="E54" s="282"/>
      <c r="F54" s="269" t="e">
        <f t="shared" si="1"/>
        <v>#DIV/0!</v>
      </c>
    </row>
    <row r="55" spans="1:6" ht="19.5">
      <c r="A55" s="223">
        <v>784</v>
      </c>
      <c r="B55" s="224" t="s">
        <v>652</v>
      </c>
      <c r="C55" s="286">
        <v>490</v>
      </c>
      <c r="D55" s="282"/>
      <c r="E55" s="282"/>
      <c r="F55" s="269" t="e">
        <f t="shared" si="0"/>
        <v>#DIV/0!</v>
      </c>
    </row>
    <row r="56" spans="1:6" ht="9.75">
      <c r="A56" s="223">
        <v>786</v>
      </c>
      <c r="B56" s="224" t="s">
        <v>159</v>
      </c>
      <c r="C56" s="286">
        <v>429</v>
      </c>
      <c r="D56" s="282"/>
      <c r="E56" s="282"/>
      <c r="F56" s="269" t="e">
        <f t="shared" si="0"/>
        <v>#DIV/0!</v>
      </c>
    </row>
    <row r="57" spans="1:6" ht="19.5">
      <c r="A57" s="223">
        <v>787</v>
      </c>
      <c r="B57" s="224" t="s">
        <v>653</v>
      </c>
      <c r="C57" s="286">
        <v>430</v>
      </c>
      <c r="D57" s="282"/>
      <c r="E57" s="282"/>
      <c r="F57" s="269" t="e">
        <f t="shared" si="0"/>
        <v>#DIV/0!</v>
      </c>
    </row>
    <row r="58" spans="1:6" ht="9.75">
      <c r="A58" s="223"/>
      <c r="B58" s="224"/>
      <c r="C58" s="286"/>
      <c r="D58" s="280"/>
      <c r="E58" s="280"/>
      <c r="F58" s="269"/>
    </row>
    <row r="59" spans="1:6" ht="21">
      <c r="A59" s="221"/>
      <c r="B59" s="222" t="s">
        <v>654</v>
      </c>
      <c r="C59" s="285">
        <v>431</v>
      </c>
      <c r="D59" s="279">
        <f>SUM(D60:D61)</f>
        <v>0</v>
      </c>
      <c r="E59" s="279">
        <f>SUM(E60:E61)</f>
        <v>0</v>
      </c>
      <c r="F59" s="268" t="e">
        <f t="shared" si="0"/>
        <v>#DIV/0!</v>
      </c>
    </row>
    <row r="60" spans="1:6" ht="9.75">
      <c r="A60" s="223" t="s">
        <v>561</v>
      </c>
      <c r="B60" s="224" t="s">
        <v>568</v>
      </c>
      <c r="C60" s="286">
        <v>432</v>
      </c>
      <c r="D60" s="282"/>
      <c r="E60" s="282"/>
      <c r="F60" s="269" t="e">
        <f t="shared" si="0"/>
        <v>#DIV/0!</v>
      </c>
    </row>
    <row r="61" spans="1:6" ht="9.75">
      <c r="A61" s="223" t="s">
        <v>120</v>
      </c>
      <c r="B61" s="224" t="s">
        <v>562</v>
      </c>
      <c r="C61" s="286">
        <v>433</v>
      </c>
      <c r="D61" s="282"/>
      <c r="E61" s="282"/>
      <c r="F61" s="269" t="e">
        <f t="shared" si="0"/>
        <v>#DIV/0!</v>
      </c>
    </row>
    <row r="62" spans="1:6" ht="9.75">
      <c r="A62" s="223"/>
      <c r="B62" s="224"/>
      <c r="C62" s="286"/>
      <c r="D62" s="280"/>
      <c r="E62" s="280"/>
      <c r="F62" s="269"/>
    </row>
    <row r="63" spans="1:6" ht="10.5">
      <c r="A63" s="221"/>
      <c r="B63" s="222" t="s">
        <v>655</v>
      </c>
      <c r="C63" s="285">
        <v>437</v>
      </c>
      <c r="D63" s="279">
        <f>+D65+D114</f>
        <v>0</v>
      </c>
      <c r="E63" s="279">
        <f>+E65+E114</f>
        <v>0</v>
      </c>
      <c r="F63" s="268" t="e">
        <f t="shared" si="0"/>
        <v>#DIV/0!</v>
      </c>
    </row>
    <row r="64" spans="1:6" ht="9.75">
      <c r="A64" s="223"/>
      <c r="B64" s="224"/>
      <c r="C64" s="286"/>
      <c r="D64" s="280"/>
      <c r="E64" s="280"/>
      <c r="F64" s="269"/>
    </row>
    <row r="65" spans="1:6" ht="21">
      <c r="A65" s="221"/>
      <c r="B65" s="222" t="s">
        <v>656</v>
      </c>
      <c r="C65" s="285">
        <v>438</v>
      </c>
      <c r="D65" s="279">
        <f>+D67+D76+D83+D95+D96+D97+D98+D99+D100+D102</f>
        <v>0</v>
      </c>
      <c r="E65" s="279">
        <f>+E67+E76+E83+E95+E96+E97+E98+E99+E100+E102</f>
        <v>0</v>
      </c>
      <c r="F65" s="268" t="e">
        <f t="shared" si="0"/>
        <v>#DIV/0!</v>
      </c>
    </row>
    <row r="66" spans="1:6" ht="9.75">
      <c r="A66" s="223"/>
      <c r="B66" s="224"/>
      <c r="C66" s="286"/>
      <c r="D66" s="280"/>
      <c r="E66" s="280"/>
      <c r="F66" s="269"/>
    </row>
    <row r="67" spans="1:6" ht="21">
      <c r="A67" s="223"/>
      <c r="B67" s="225" t="s">
        <v>657</v>
      </c>
      <c r="C67" s="287">
        <v>439</v>
      </c>
      <c r="D67" s="281">
        <f>SUM(D68:D74)</f>
        <v>0</v>
      </c>
      <c r="E67" s="281">
        <f>SUM(E68:E74)</f>
        <v>0</v>
      </c>
      <c r="F67" s="270" t="e">
        <f t="shared" si="0"/>
        <v>#DIV/0!</v>
      </c>
    </row>
    <row r="68" spans="1:6" ht="9.75">
      <c r="A68" s="223" t="s">
        <v>569</v>
      </c>
      <c r="B68" s="224" t="s">
        <v>108</v>
      </c>
      <c r="C68" s="286">
        <v>440</v>
      </c>
      <c r="D68" s="282"/>
      <c r="E68" s="282"/>
      <c r="F68" s="269" t="e">
        <f t="shared" si="0"/>
        <v>#DIV/0!</v>
      </c>
    </row>
    <row r="69" spans="1:6" ht="9.75">
      <c r="A69" s="223" t="s">
        <v>121</v>
      </c>
      <c r="B69" s="224" t="s">
        <v>570</v>
      </c>
      <c r="C69" s="286">
        <v>441</v>
      </c>
      <c r="D69" s="282"/>
      <c r="E69" s="282"/>
      <c r="F69" s="269" t="e">
        <f t="shared" si="0"/>
        <v>#DIV/0!</v>
      </c>
    </row>
    <row r="70" spans="1:6" ht="9.75">
      <c r="A70" s="223" t="s">
        <v>122</v>
      </c>
      <c r="B70" s="224" t="s">
        <v>634</v>
      </c>
      <c r="C70" s="286">
        <v>442</v>
      </c>
      <c r="D70" s="282"/>
      <c r="E70" s="282"/>
      <c r="F70" s="269" t="e">
        <f t="shared" si="0"/>
        <v>#DIV/0!</v>
      </c>
    </row>
    <row r="71" spans="1:6" ht="9.75">
      <c r="A71" s="223" t="s">
        <v>571</v>
      </c>
      <c r="B71" s="224" t="s">
        <v>572</v>
      </c>
      <c r="C71" s="286">
        <v>443</v>
      </c>
      <c r="D71" s="282"/>
      <c r="E71" s="282"/>
      <c r="F71" s="269" t="e">
        <f t="shared" si="0"/>
        <v>#DIV/0!</v>
      </c>
    </row>
    <row r="72" spans="1:6" ht="9.75">
      <c r="A72" s="223" t="s">
        <v>573</v>
      </c>
      <c r="B72" s="224" t="s">
        <v>574</v>
      </c>
      <c r="C72" s="286">
        <v>444</v>
      </c>
      <c r="D72" s="282"/>
      <c r="E72" s="282"/>
      <c r="F72" s="269" t="e">
        <f t="shared" si="0"/>
        <v>#DIV/0!</v>
      </c>
    </row>
    <row r="73" spans="1:6" ht="9.75">
      <c r="A73" s="223" t="s">
        <v>575</v>
      </c>
      <c r="B73" s="224" t="s">
        <v>576</v>
      </c>
      <c r="C73" s="286">
        <v>445</v>
      </c>
      <c r="D73" s="282"/>
      <c r="E73" s="282"/>
      <c r="F73" s="269" t="e">
        <f t="shared" si="0"/>
        <v>#DIV/0!</v>
      </c>
    </row>
    <row r="74" spans="1:6" ht="9.75">
      <c r="A74" s="223" t="s">
        <v>123</v>
      </c>
      <c r="B74" s="224" t="s">
        <v>577</v>
      </c>
      <c r="C74" s="286">
        <v>446</v>
      </c>
      <c r="D74" s="282"/>
      <c r="E74" s="282"/>
      <c r="F74" s="269" t="e">
        <f t="shared" si="0"/>
        <v>#DIV/0!</v>
      </c>
    </row>
    <row r="75" spans="1:6" ht="9.75">
      <c r="A75" s="223"/>
      <c r="B75" s="224"/>
      <c r="C75" s="286"/>
      <c r="D75" s="280"/>
      <c r="E75" s="280"/>
      <c r="F75" s="269"/>
    </row>
    <row r="76" spans="1:6" ht="21">
      <c r="A76" s="223"/>
      <c r="B76" s="225" t="s">
        <v>658</v>
      </c>
      <c r="C76" s="287">
        <v>447</v>
      </c>
      <c r="D76" s="281">
        <f>SUM(D77:D81)</f>
        <v>0</v>
      </c>
      <c r="E76" s="281">
        <f>SUM(E77:E81)</f>
        <v>0</v>
      </c>
      <c r="F76" s="270" t="e">
        <f t="shared" si="0"/>
        <v>#DIV/0!</v>
      </c>
    </row>
    <row r="77" spans="1:6" ht="9.75">
      <c r="A77" s="223" t="s">
        <v>124</v>
      </c>
      <c r="B77" s="224" t="s">
        <v>200</v>
      </c>
      <c r="C77" s="286">
        <v>448</v>
      </c>
      <c r="D77" s="282"/>
      <c r="E77" s="282"/>
      <c r="F77" s="269" t="e">
        <f t="shared" si="0"/>
        <v>#DIV/0!</v>
      </c>
    </row>
    <row r="78" spans="1:6" ht="9.75">
      <c r="A78" s="223" t="s">
        <v>578</v>
      </c>
      <c r="B78" s="224" t="s">
        <v>201</v>
      </c>
      <c r="C78" s="286">
        <v>449</v>
      </c>
      <c r="D78" s="282"/>
      <c r="E78" s="282"/>
      <c r="F78" s="269" t="e">
        <f t="shared" si="0"/>
        <v>#DIV/0!</v>
      </c>
    </row>
    <row r="79" spans="1:6" ht="9.75">
      <c r="A79" s="223" t="s">
        <v>125</v>
      </c>
      <c r="B79" s="224" t="s">
        <v>202</v>
      </c>
      <c r="C79" s="286">
        <v>450</v>
      </c>
      <c r="D79" s="282"/>
      <c r="E79" s="282"/>
      <c r="F79" s="269" t="e">
        <f t="shared" si="0"/>
        <v>#DIV/0!</v>
      </c>
    </row>
    <row r="80" spans="1:6" ht="9.75">
      <c r="A80" s="223" t="s">
        <v>126</v>
      </c>
      <c r="B80" s="224" t="s">
        <v>579</v>
      </c>
      <c r="C80" s="286">
        <v>451</v>
      </c>
      <c r="D80" s="282"/>
      <c r="E80" s="282"/>
      <c r="F80" s="269" t="e">
        <f t="shared" si="0"/>
        <v>#DIV/0!</v>
      </c>
    </row>
    <row r="81" spans="1:6" ht="19.5">
      <c r="A81" s="223" t="s">
        <v>580</v>
      </c>
      <c r="B81" s="224" t="s">
        <v>581</v>
      </c>
      <c r="C81" s="286">
        <v>452</v>
      </c>
      <c r="D81" s="282"/>
      <c r="E81" s="282"/>
      <c r="F81" s="269" t="e">
        <f t="shared" si="0"/>
        <v>#DIV/0!</v>
      </c>
    </row>
    <row r="82" spans="1:6" ht="9.75">
      <c r="A82" s="223"/>
      <c r="B82" s="224"/>
      <c r="C82" s="286"/>
      <c r="D82" s="280"/>
      <c r="E82" s="280"/>
      <c r="F82" s="269"/>
    </row>
    <row r="83" spans="1:6" ht="21">
      <c r="A83" s="223"/>
      <c r="B83" s="225" t="s">
        <v>659</v>
      </c>
      <c r="C83" s="287">
        <v>453</v>
      </c>
      <c r="D83" s="281">
        <f>SUM(D84:D93)</f>
        <v>0</v>
      </c>
      <c r="E83" s="281">
        <f>SUM(E84:E93)</f>
        <v>0</v>
      </c>
      <c r="F83" s="270" t="e">
        <f aca="true" t="shared" si="2" ref="F83:F117">E83/D83*100</f>
        <v>#DIV/0!</v>
      </c>
    </row>
    <row r="84" spans="1:6" ht="9.75">
      <c r="A84" s="223" t="s">
        <v>582</v>
      </c>
      <c r="B84" s="224" t="s">
        <v>131</v>
      </c>
      <c r="C84" s="286">
        <v>454</v>
      </c>
      <c r="D84" s="282"/>
      <c r="E84" s="282"/>
      <c r="F84" s="269" t="e">
        <f t="shared" si="2"/>
        <v>#DIV/0!</v>
      </c>
    </row>
    <row r="85" spans="1:6" ht="9.75">
      <c r="A85" s="223" t="s">
        <v>583</v>
      </c>
      <c r="B85" s="224" t="s">
        <v>584</v>
      </c>
      <c r="C85" s="286">
        <v>455</v>
      </c>
      <c r="D85" s="282"/>
      <c r="E85" s="282"/>
      <c r="F85" s="269" t="e">
        <f t="shared" si="2"/>
        <v>#DIV/0!</v>
      </c>
    </row>
    <row r="86" spans="1:6" ht="9.75">
      <c r="A86" s="223" t="s">
        <v>585</v>
      </c>
      <c r="B86" s="224" t="s">
        <v>586</v>
      </c>
      <c r="C86" s="286">
        <v>456</v>
      </c>
      <c r="D86" s="282"/>
      <c r="E86" s="282"/>
      <c r="F86" s="269" t="e">
        <f t="shared" si="2"/>
        <v>#DIV/0!</v>
      </c>
    </row>
    <row r="87" spans="1:6" ht="9.75">
      <c r="A87" s="223" t="s">
        <v>127</v>
      </c>
      <c r="B87" s="224" t="s">
        <v>587</v>
      </c>
      <c r="C87" s="286">
        <v>457</v>
      </c>
      <c r="D87" s="282"/>
      <c r="E87" s="282"/>
      <c r="F87" s="269" t="e">
        <f t="shared" si="2"/>
        <v>#DIV/0!</v>
      </c>
    </row>
    <row r="88" spans="1:6" ht="9.75">
      <c r="A88" s="223" t="s">
        <v>128</v>
      </c>
      <c r="B88" s="224" t="s">
        <v>588</v>
      </c>
      <c r="C88" s="286">
        <v>458</v>
      </c>
      <c r="D88" s="282"/>
      <c r="E88" s="282"/>
      <c r="F88" s="269" t="e">
        <f t="shared" si="2"/>
        <v>#DIV/0!</v>
      </c>
    </row>
    <row r="89" spans="1:6" ht="9.75">
      <c r="A89" s="223" t="s">
        <v>129</v>
      </c>
      <c r="B89" s="224" t="s">
        <v>589</v>
      </c>
      <c r="C89" s="286">
        <v>459</v>
      </c>
      <c r="D89" s="282"/>
      <c r="E89" s="282"/>
      <c r="F89" s="269" t="e">
        <f t="shared" si="2"/>
        <v>#DIV/0!</v>
      </c>
    </row>
    <row r="90" spans="1:6" ht="9.75">
      <c r="A90" s="223" t="s">
        <v>590</v>
      </c>
      <c r="B90" s="224" t="s">
        <v>160</v>
      </c>
      <c r="C90" s="286">
        <v>460</v>
      </c>
      <c r="D90" s="282"/>
      <c r="E90" s="282"/>
      <c r="F90" s="269" t="e">
        <f t="shared" si="2"/>
        <v>#DIV/0!</v>
      </c>
    </row>
    <row r="91" spans="1:6" ht="9.75">
      <c r="A91" s="223" t="s">
        <v>591</v>
      </c>
      <c r="B91" s="224" t="s">
        <v>592</v>
      </c>
      <c r="C91" s="286">
        <v>461</v>
      </c>
      <c r="D91" s="282"/>
      <c r="E91" s="282"/>
      <c r="F91" s="269" t="e">
        <f t="shared" si="2"/>
        <v>#DIV/0!</v>
      </c>
    </row>
    <row r="92" spans="1:6" ht="9.75">
      <c r="A92" s="223" t="s">
        <v>660</v>
      </c>
      <c r="B92" s="224" t="s">
        <v>661</v>
      </c>
      <c r="C92" s="286">
        <v>462</v>
      </c>
      <c r="D92" s="282"/>
      <c r="E92" s="282"/>
      <c r="F92" s="269" t="e">
        <f t="shared" si="2"/>
        <v>#DIV/0!</v>
      </c>
    </row>
    <row r="93" spans="1:6" ht="9.75">
      <c r="A93" s="223" t="s">
        <v>130</v>
      </c>
      <c r="B93" s="224" t="s">
        <v>593</v>
      </c>
      <c r="C93" s="286">
        <v>463</v>
      </c>
      <c r="D93" s="282"/>
      <c r="E93" s="282"/>
      <c r="F93" s="269" t="e">
        <f t="shared" si="2"/>
        <v>#DIV/0!</v>
      </c>
    </row>
    <row r="94" spans="1:6" ht="9.75">
      <c r="A94" s="223"/>
      <c r="B94" s="224"/>
      <c r="C94" s="286"/>
      <c r="D94" s="280"/>
      <c r="E94" s="280"/>
      <c r="F94" s="269"/>
    </row>
    <row r="95" spans="1:108" s="302" customFormat="1" ht="10.5">
      <c r="A95" s="299">
        <v>403</v>
      </c>
      <c r="B95" s="225" t="s">
        <v>594</v>
      </c>
      <c r="C95" s="287">
        <v>464</v>
      </c>
      <c r="D95" s="300"/>
      <c r="E95" s="300"/>
      <c r="F95" s="270" t="e">
        <f t="shared" si="2"/>
        <v>#DIV/0!</v>
      </c>
      <c r="G95" s="301"/>
      <c r="H95" s="301"/>
      <c r="I95" s="301"/>
      <c r="J95" s="301"/>
      <c r="K95" s="301"/>
      <c r="L95" s="301"/>
      <c r="M95" s="301"/>
      <c r="N95" s="301"/>
      <c r="O95" s="301"/>
      <c r="P95" s="301"/>
      <c r="Q95" s="301"/>
      <c r="R95" s="301"/>
      <c r="S95" s="301"/>
      <c r="T95" s="301"/>
      <c r="U95" s="301"/>
      <c r="V95" s="301"/>
      <c r="W95" s="301"/>
      <c r="X95" s="301"/>
      <c r="Y95" s="301"/>
      <c r="Z95" s="301"/>
      <c r="AA95" s="301"/>
      <c r="AB95" s="301"/>
      <c r="AC95" s="301"/>
      <c r="AD95" s="301"/>
      <c r="AE95" s="301"/>
      <c r="AF95" s="301"/>
      <c r="AG95" s="301"/>
      <c r="AH95" s="301"/>
      <c r="AI95" s="301"/>
      <c r="AJ95" s="301"/>
      <c r="AK95" s="301"/>
      <c r="AL95" s="301"/>
      <c r="AM95" s="301"/>
      <c r="AN95" s="301"/>
      <c r="AO95" s="301"/>
      <c r="AP95" s="301"/>
      <c r="AQ95" s="301"/>
      <c r="AR95" s="301"/>
      <c r="AS95" s="301"/>
      <c r="AT95" s="301"/>
      <c r="AU95" s="301"/>
      <c r="AV95" s="301"/>
      <c r="AW95" s="301"/>
      <c r="AX95" s="301"/>
      <c r="AY95" s="301"/>
      <c r="AZ95" s="301"/>
      <c r="BA95" s="301"/>
      <c r="BB95" s="301"/>
      <c r="BC95" s="301"/>
      <c r="BD95" s="301"/>
      <c r="BE95" s="301"/>
      <c r="BF95" s="301"/>
      <c r="BG95" s="301"/>
      <c r="BH95" s="301"/>
      <c r="BI95" s="301"/>
      <c r="BJ95" s="301"/>
      <c r="BK95" s="301"/>
      <c r="BL95" s="301"/>
      <c r="BM95" s="301"/>
      <c r="BN95" s="301"/>
      <c r="BO95" s="301"/>
      <c r="BP95" s="301"/>
      <c r="BQ95" s="301"/>
      <c r="BR95" s="301"/>
      <c r="BS95" s="301"/>
      <c r="BT95" s="301"/>
      <c r="BU95" s="301"/>
      <c r="BV95" s="301"/>
      <c r="BW95" s="301"/>
      <c r="BX95" s="301"/>
      <c r="BY95" s="301"/>
      <c r="BZ95" s="301"/>
      <c r="CA95" s="301"/>
      <c r="CB95" s="301"/>
      <c r="CC95" s="301"/>
      <c r="CD95" s="301"/>
      <c r="CE95" s="301"/>
      <c r="CF95" s="301"/>
      <c r="CG95" s="301"/>
      <c r="CH95" s="301"/>
      <c r="CI95" s="301"/>
      <c r="CJ95" s="301"/>
      <c r="CK95" s="301"/>
      <c r="CL95" s="301"/>
      <c r="CM95" s="301"/>
      <c r="CN95" s="301"/>
      <c r="CO95" s="301"/>
      <c r="CP95" s="301"/>
      <c r="CQ95" s="301"/>
      <c r="CR95" s="301"/>
      <c r="CS95" s="301"/>
      <c r="CT95" s="301"/>
      <c r="CU95" s="301"/>
      <c r="CV95" s="301"/>
      <c r="CW95" s="301"/>
      <c r="CX95" s="301"/>
      <c r="CY95" s="301"/>
      <c r="CZ95" s="301"/>
      <c r="DA95" s="301"/>
      <c r="DB95" s="301"/>
      <c r="DC95" s="301"/>
      <c r="DD95" s="301"/>
    </row>
    <row r="96" spans="1:108" s="302" customFormat="1" ht="10.5">
      <c r="A96" s="299">
        <v>404</v>
      </c>
      <c r="B96" s="225" t="s">
        <v>595</v>
      </c>
      <c r="C96" s="287">
        <v>465</v>
      </c>
      <c r="D96" s="300"/>
      <c r="E96" s="300"/>
      <c r="F96" s="270" t="e">
        <f t="shared" si="2"/>
        <v>#DIV/0!</v>
      </c>
      <c r="G96" s="301"/>
      <c r="H96" s="301"/>
      <c r="I96" s="301"/>
      <c r="J96" s="301"/>
      <c r="K96" s="301"/>
      <c r="L96" s="301"/>
      <c r="M96" s="301"/>
      <c r="N96" s="301"/>
      <c r="O96" s="301"/>
      <c r="P96" s="301"/>
      <c r="Q96" s="301"/>
      <c r="R96" s="301"/>
      <c r="S96" s="301"/>
      <c r="T96" s="301"/>
      <c r="U96" s="301"/>
      <c r="V96" s="301"/>
      <c r="W96" s="301"/>
      <c r="X96" s="301"/>
      <c r="Y96" s="301"/>
      <c r="Z96" s="301"/>
      <c r="AA96" s="301"/>
      <c r="AB96" s="301"/>
      <c r="AC96" s="301"/>
      <c r="AD96" s="301"/>
      <c r="AE96" s="301"/>
      <c r="AF96" s="301"/>
      <c r="AG96" s="301"/>
      <c r="AH96" s="301"/>
      <c r="AI96" s="301"/>
      <c r="AJ96" s="301"/>
      <c r="AK96" s="301"/>
      <c r="AL96" s="301"/>
      <c r="AM96" s="301"/>
      <c r="AN96" s="301"/>
      <c r="AO96" s="301"/>
      <c r="AP96" s="301"/>
      <c r="AQ96" s="301"/>
      <c r="AR96" s="301"/>
      <c r="AS96" s="301"/>
      <c r="AT96" s="301"/>
      <c r="AU96" s="301"/>
      <c r="AV96" s="301"/>
      <c r="AW96" s="301"/>
      <c r="AX96" s="301"/>
      <c r="AY96" s="301"/>
      <c r="AZ96" s="301"/>
      <c r="BA96" s="301"/>
      <c r="BB96" s="301"/>
      <c r="BC96" s="301"/>
      <c r="BD96" s="301"/>
      <c r="BE96" s="301"/>
      <c r="BF96" s="301"/>
      <c r="BG96" s="301"/>
      <c r="BH96" s="301"/>
      <c r="BI96" s="301"/>
      <c r="BJ96" s="301"/>
      <c r="BK96" s="301"/>
      <c r="BL96" s="301"/>
      <c r="BM96" s="301"/>
      <c r="BN96" s="301"/>
      <c r="BO96" s="301"/>
      <c r="BP96" s="301"/>
      <c r="BQ96" s="301"/>
      <c r="BR96" s="301"/>
      <c r="BS96" s="301"/>
      <c r="BT96" s="301"/>
      <c r="BU96" s="301"/>
      <c r="BV96" s="301"/>
      <c r="BW96" s="301"/>
      <c r="BX96" s="301"/>
      <c r="BY96" s="301"/>
      <c r="BZ96" s="301"/>
      <c r="CA96" s="301"/>
      <c r="CB96" s="301"/>
      <c r="CC96" s="301"/>
      <c r="CD96" s="301"/>
      <c r="CE96" s="301"/>
      <c r="CF96" s="301"/>
      <c r="CG96" s="301"/>
      <c r="CH96" s="301"/>
      <c r="CI96" s="301"/>
      <c r="CJ96" s="301"/>
      <c r="CK96" s="301"/>
      <c r="CL96" s="301"/>
      <c r="CM96" s="301"/>
      <c r="CN96" s="301"/>
      <c r="CO96" s="301"/>
      <c r="CP96" s="301"/>
      <c r="CQ96" s="301"/>
      <c r="CR96" s="301"/>
      <c r="CS96" s="301"/>
      <c r="CT96" s="301"/>
      <c r="CU96" s="301"/>
      <c r="CV96" s="301"/>
      <c r="CW96" s="301"/>
      <c r="CX96" s="301"/>
      <c r="CY96" s="301"/>
      <c r="CZ96" s="301"/>
      <c r="DA96" s="301"/>
      <c r="DB96" s="301"/>
      <c r="DC96" s="301"/>
      <c r="DD96" s="301"/>
    </row>
    <row r="97" spans="1:108" s="302" customFormat="1" ht="10.5">
      <c r="A97" s="299">
        <v>410</v>
      </c>
      <c r="B97" s="225" t="s">
        <v>596</v>
      </c>
      <c r="C97" s="287">
        <v>466</v>
      </c>
      <c r="D97" s="300"/>
      <c r="E97" s="300"/>
      <c r="F97" s="270" t="e">
        <f t="shared" si="2"/>
        <v>#DIV/0!</v>
      </c>
      <c r="G97" s="301"/>
      <c r="H97" s="301"/>
      <c r="I97" s="301"/>
      <c r="J97" s="301"/>
      <c r="K97" s="301"/>
      <c r="L97" s="301"/>
      <c r="M97" s="301"/>
      <c r="N97" s="301"/>
      <c r="O97" s="301"/>
      <c r="P97" s="301"/>
      <c r="Q97" s="301"/>
      <c r="R97" s="301"/>
      <c r="S97" s="301"/>
      <c r="T97" s="301"/>
      <c r="U97" s="301"/>
      <c r="V97" s="301"/>
      <c r="W97" s="301"/>
      <c r="X97" s="301"/>
      <c r="Y97" s="301"/>
      <c r="Z97" s="301"/>
      <c r="AA97" s="301"/>
      <c r="AB97" s="301"/>
      <c r="AC97" s="301"/>
      <c r="AD97" s="301"/>
      <c r="AE97" s="301"/>
      <c r="AF97" s="301"/>
      <c r="AG97" s="301"/>
      <c r="AH97" s="301"/>
      <c r="AI97" s="301"/>
      <c r="AJ97" s="301"/>
      <c r="AK97" s="301"/>
      <c r="AL97" s="301"/>
      <c r="AM97" s="301"/>
      <c r="AN97" s="301"/>
      <c r="AO97" s="301"/>
      <c r="AP97" s="301"/>
      <c r="AQ97" s="301"/>
      <c r="AR97" s="301"/>
      <c r="AS97" s="301"/>
      <c r="AT97" s="301"/>
      <c r="AU97" s="301"/>
      <c r="AV97" s="301"/>
      <c r="AW97" s="301"/>
      <c r="AX97" s="301"/>
      <c r="AY97" s="301"/>
      <c r="AZ97" s="301"/>
      <c r="BA97" s="301"/>
      <c r="BB97" s="301"/>
      <c r="BC97" s="301"/>
      <c r="BD97" s="301"/>
      <c r="BE97" s="301"/>
      <c r="BF97" s="301"/>
      <c r="BG97" s="301"/>
      <c r="BH97" s="301"/>
      <c r="BI97" s="301"/>
      <c r="BJ97" s="301"/>
      <c r="BK97" s="301"/>
      <c r="BL97" s="301"/>
      <c r="BM97" s="301"/>
      <c r="BN97" s="301"/>
      <c r="BO97" s="301"/>
      <c r="BP97" s="301"/>
      <c r="BQ97" s="301"/>
      <c r="BR97" s="301"/>
      <c r="BS97" s="301"/>
      <c r="BT97" s="301"/>
      <c r="BU97" s="301"/>
      <c r="BV97" s="301"/>
      <c r="BW97" s="301"/>
      <c r="BX97" s="301"/>
      <c r="BY97" s="301"/>
      <c r="BZ97" s="301"/>
      <c r="CA97" s="301"/>
      <c r="CB97" s="301"/>
      <c r="CC97" s="301"/>
      <c r="CD97" s="301"/>
      <c r="CE97" s="301"/>
      <c r="CF97" s="301"/>
      <c r="CG97" s="301"/>
      <c r="CH97" s="301"/>
      <c r="CI97" s="301"/>
      <c r="CJ97" s="301"/>
      <c r="CK97" s="301"/>
      <c r="CL97" s="301"/>
      <c r="CM97" s="301"/>
      <c r="CN97" s="301"/>
      <c r="CO97" s="301"/>
      <c r="CP97" s="301"/>
      <c r="CQ97" s="301"/>
      <c r="CR97" s="301"/>
      <c r="CS97" s="301"/>
      <c r="CT97" s="301"/>
      <c r="CU97" s="301"/>
      <c r="CV97" s="301"/>
      <c r="CW97" s="301"/>
      <c r="CX97" s="301"/>
      <c r="CY97" s="301"/>
      <c r="CZ97" s="301"/>
      <c r="DA97" s="301"/>
      <c r="DB97" s="301"/>
      <c r="DC97" s="301"/>
      <c r="DD97" s="301"/>
    </row>
    <row r="98" spans="1:108" s="302" customFormat="1" ht="10.5">
      <c r="A98" s="299">
        <v>411</v>
      </c>
      <c r="B98" s="225" t="s">
        <v>597</v>
      </c>
      <c r="C98" s="287">
        <v>467</v>
      </c>
      <c r="D98" s="300"/>
      <c r="E98" s="300"/>
      <c r="F98" s="270" t="e">
        <f t="shared" si="2"/>
        <v>#DIV/0!</v>
      </c>
      <c r="G98" s="301"/>
      <c r="H98" s="301"/>
      <c r="I98" s="301"/>
      <c r="J98" s="301"/>
      <c r="K98" s="301"/>
      <c r="L98" s="301"/>
      <c r="M98" s="301"/>
      <c r="N98" s="301"/>
      <c r="O98" s="301"/>
      <c r="P98" s="301"/>
      <c r="Q98" s="301"/>
      <c r="R98" s="301"/>
      <c r="S98" s="301"/>
      <c r="T98" s="301"/>
      <c r="U98" s="301"/>
      <c r="V98" s="301"/>
      <c r="W98" s="301"/>
      <c r="X98" s="301"/>
      <c r="Y98" s="301"/>
      <c r="Z98" s="301"/>
      <c r="AA98" s="301"/>
      <c r="AB98" s="301"/>
      <c r="AC98" s="301"/>
      <c r="AD98" s="301"/>
      <c r="AE98" s="301"/>
      <c r="AF98" s="301"/>
      <c r="AG98" s="301"/>
      <c r="AH98" s="301"/>
      <c r="AI98" s="301"/>
      <c r="AJ98" s="301"/>
      <c r="AK98" s="301"/>
      <c r="AL98" s="301"/>
      <c r="AM98" s="301"/>
      <c r="AN98" s="301"/>
      <c r="AO98" s="301"/>
      <c r="AP98" s="301"/>
      <c r="AQ98" s="301"/>
      <c r="AR98" s="301"/>
      <c r="AS98" s="301"/>
      <c r="AT98" s="301"/>
      <c r="AU98" s="301"/>
      <c r="AV98" s="301"/>
      <c r="AW98" s="301"/>
      <c r="AX98" s="301"/>
      <c r="AY98" s="301"/>
      <c r="AZ98" s="301"/>
      <c r="BA98" s="301"/>
      <c r="BB98" s="301"/>
      <c r="BC98" s="301"/>
      <c r="BD98" s="301"/>
      <c r="BE98" s="301"/>
      <c r="BF98" s="301"/>
      <c r="BG98" s="301"/>
      <c r="BH98" s="301"/>
      <c r="BI98" s="301"/>
      <c r="BJ98" s="301"/>
      <c r="BK98" s="301"/>
      <c r="BL98" s="301"/>
      <c r="BM98" s="301"/>
      <c r="BN98" s="301"/>
      <c r="BO98" s="301"/>
      <c r="BP98" s="301"/>
      <c r="BQ98" s="301"/>
      <c r="BR98" s="301"/>
      <c r="BS98" s="301"/>
      <c r="BT98" s="301"/>
      <c r="BU98" s="301"/>
      <c r="BV98" s="301"/>
      <c r="BW98" s="301"/>
      <c r="BX98" s="301"/>
      <c r="BY98" s="301"/>
      <c r="BZ98" s="301"/>
      <c r="CA98" s="301"/>
      <c r="CB98" s="301"/>
      <c r="CC98" s="301"/>
      <c r="CD98" s="301"/>
      <c r="CE98" s="301"/>
      <c r="CF98" s="301"/>
      <c r="CG98" s="301"/>
      <c r="CH98" s="301"/>
      <c r="CI98" s="301"/>
      <c r="CJ98" s="301"/>
      <c r="CK98" s="301"/>
      <c r="CL98" s="301"/>
      <c r="CM98" s="301"/>
      <c r="CN98" s="301"/>
      <c r="CO98" s="301"/>
      <c r="CP98" s="301"/>
      <c r="CQ98" s="301"/>
      <c r="CR98" s="301"/>
      <c r="CS98" s="301"/>
      <c r="CT98" s="301"/>
      <c r="CU98" s="301"/>
      <c r="CV98" s="301"/>
      <c r="CW98" s="301"/>
      <c r="CX98" s="301"/>
      <c r="CY98" s="301"/>
      <c r="CZ98" s="301"/>
      <c r="DA98" s="301"/>
      <c r="DB98" s="301"/>
      <c r="DC98" s="301"/>
      <c r="DD98" s="301"/>
    </row>
    <row r="99" spans="1:108" s="302" customFormat="1" ht="10.5">
      <c r="A99" s="299">
        <v>412</v>
      </c>
      <c r="B99" s="225" t="s">
        <v>598</v>
      </c>
      <c r="C99" s="287">
        <v>468</v>
      </c>
      <c r="D99" s="300"/>
      <c r="E99" s="300"/>
      <c r="F99" s="270" t="e">
        <f t="shared" si="2"/>
        <v>#DIV/0!</v>
      </c>
      <c r="G99" s="301"/>
      <c r="H99" s="301"/>
      <c r="I99" s="301"/>
      <c r="J99" s="301"/>
      <c r="K99" s="301"/>
      <c r="L99" s="301"/>
      <c r="M99" s="301"/>
      <c r="N99" s="301"/>
      <c r="O99" s="301"/>
      <c r="P99" s="301"/>
      <c r="Q99" s="301"/>
      <c r="R99" s="301"/>
      <c r="S99" s="301"/>
      <c r="T99" s="301"/>
      <c r="U99" s="301"/>
      <c r="V99" s="301"/>
      <c r="W99" s="301"/>
      <c r="X99" s="301"/>
      <c r="Y99" s="301"/>
      <c r="Z99" s="301"/>
      <c r="AA99" s="301"/>
      <c r="AB99" s="301"/>
      <c r="AC99" s="301"/>
      <c r="AD99" s="301"/>
      <c r="AE99" s="301"/>
      <c r="AF99" s="301"/>
      <c r="AG99" s="301"/>
      <c r="AH99" s="301"/>
      <c r="AI99" s="301"/>
      <c r="AJ99" s="301"/>
      <c r="AK99" s="301"/>
      <c r="AL99" s="301"/>
      <c r="AM99" s="301"/>
      <c r="AN99" s="301"/>
      <c r="AO99" s="301"/>
      <c r="AP99" s="301"/>
      <c r="AQ99" s="301"/>
      <c r="AR99" s="301"/>
      <c r="AS99" s="301"/>
      <c r="AT99" s="301"/>
      <c r="AU99" s="301"/>
      <c r="AV99" s="301"/>
      <c r="AW99" s="301"/>
      <c r="AX99" s="301"/>
      <c r="AY99" s="301"/>
      <c r="AZ99" s="301"/>
      <c r="BA99" s="301"/>
      <c r="BB99" s="301"/>
      <c r="BC99" s="301"/>
      <c r="BD99" s="301"/>
      <c r="BE99" s="301"/>
      <c r="BF99" s="301"/>
      <c r="BG99" s="301"/>
      <c r="BH99" s="301"/>
      <c r="BI99" s="301"/>
      <c r="BJ99" s="301"/>
      <c r="BK99" s="301"/>
      <c r="BL99" s="301"/>
      <c r="BM99" s="301"/>
      <c r="BN99" s="301"/>
      <c r="BO99" s="301"/>
      <c r="BP99" s="301"/>
      <c r="BQ99" s="301"/>
      <c r="BR99" s="301"/>
      <c r="BS99" s="301"/>
      <c r="BT99" s="301"/>
      <c r="BU99" s="301"/>
      <c r="BV99" s="301"/>
      <c r="BW99" s="301"/>
      <c r="BX99" s="301"/>
      <c r="BY99" s="301"/>
      <c r="BZ99" s="301"/>
      <c r="CA99" s="301"/>
      <c r="CB99" s="301"/>
      <c r="CC99" s="301"/>
      <c r="CD99" s="301"/>
      <c r="CE99" s="301"/>
      <c r="CF99" s="301"/>
      <c r="CG99" s="301"/>
      <c r="CH99" s="301"/>
      <c r="CI99" s="301"/>
      <c r="CJ99" s="301"/>
      <c r="CK99" s="301"/>
      <c r="CL99" s="301"/>
      <c r="CM99" s="301"/>
      <c r="CN99" s="301"/>
      <c r="CO99" s="301"/>
      <c r="CP99" s="301"/>
      <c r="CQ99" s="301"/>
      <c r="CR99" s="301"/>
      <c r="CS99" s="301"/>
      <c r="CT99" s="301"/>
      <c r="CU99" s="301"/>
      <c r="CV99" s="301"/>
      <c r="CW99" s="301"/>
      <c r="CX99" s="301"/>
      <c r="CY99" s="301"/>
      <c r="CZ99" s="301"/>
      <c r="DA99" s="301"/>
      <c r="DB99" s="301"/>
      <c r="DC99" s="301"/>
      <c r="DD99" s="301"/>
    </row>
    <row r="100" spans="1:108" s="302" customFormat="1" ht="10.5">
      <c r="A100" s="299">
        <v>413</v>
      </c>
      <c r="B100" s="225" t="s">
        <v>599</v>
      </c>
      <c r="C100" s="287">
        <v>469</v>
      </c>
      <c r="D100" s="300"/>
      <c r="E100" s="300"/>
      <c r="F100" s="270" t="e">
        <f t="shared" si="2"/>
        <v>#DIV/0!</v>
      </c>
      <c r="G100" s="301"/>
      <c r="H100" s="301"/>
      <c r="I100" s="301"/>
      <c r="J100" s="301"/>
      <c r="K100" s="301"/>
      <c r="L100" s="301"/>
      <c r="M100" s="301"/>
      <c r="N100" s="301"/>
      <c r="O100" s="301"/>
      <c r="P100" s="301"/>
      <c r="Q100" s="301"/>
      <c r="R100" s="301"/>
      <c r="S100" s="301"/>
      <c r="T100" s="301"/>
      <c r="U100" s="301"/>
      <c r="V100" s="301"/>
      <c r="W100" s="301"/>
      <c r="X100" s="301"/>
      <c r="Y100" s="301"/>
      <c r="Z100" s="301"/>
      <c r="AA100" s="301"/>
      <c r="AB100" s="301"/>
      <c r="AC100" s="301"/>
      <c r="AD100" s="301"/>
      <c r="AE100" s="301"/>
      <c r="AF100" s="301"/>
      <c r="AG100" s="301"/>
      <c r="AH100" s="301"/>
      <c r="AI100" s="301"/>
      <c r="AJ100" s="301"/>
      <c r="AK100" s="301"/>
      <c r="AL100" s="301"/>
      <c r="AM100" s="301"/>
      <c r="AN100" s="301"/>
      <c r="AO100" s="301"/>
      <c r="AP100" s="301"/>
      <c r="AQ100" s="301"/>
      <c r="AR100" s="301"/>
      <c r="AS100" s="301"/>
      <c r="AT100" s="301"/>
      <c r="AU100" s="301"/>
      <c r="AV100" s="301"/>
      <c r="AW100" s="301"/>
      <c r="AX100" s="301"/>
      <c r="AY100" s="301"/>
      <c r="AZ100" s="301"/>
      <c r="BA100" s="301"/>
      <c r="BB100" s="301"/>
      <c r="BC100" s="301"/>
      <c r="BD100" s="301"/>
      <c r="BE100" s="301"/>
      <c r="BF100" s="301"/>
      <c r="BG100" s="301"/>
      <c r="BH100" s="301"/>
      <c r="BI100" s="301"/>
      <c r="BJ100" s="301"/>
      <c r="BK100" s="301"/>
      <c r="BL100" s="301"/>
      <c r="BM100" s="301"/>
      <c r="BN100" s="301"/>
      <c r="BO100" s="301"/>
      <c r="BP100" s="301"/>
      <c r="BQ100" s="301"/>
      <c r="BR100" s="301"/>
      <c r="BS100" s="301"/>
      <c r="BT100" s="301"/>
      <c r="BU100" s="301"/>
      <c r="BV100" s="301"/>
      <c r="BW100" s="301"/>
      <c r="BX100" s="301"/>
      <c r="BY100" s="301"/>
      <c r="BZ100" s="301"/>
      <c r="CA100" s="301"/>
      <c r="CB100" s="301"/>
      <c r="CC100" s="301"/>
      <c r="CD100" s="301"/>
      <c r="CE100" s="301"/>
      <c r="CF100" s="301"/>
      <c r="CG100" s="301"/>
      <c r="CH100" s="301"/>
      <c r="CI100" s="301"/>
      <c r="CJ100" s="301"/>
      <c r="CK100" s="301"/>
      <c r="CL100" s="301"/>
      <c r="CM100" s="301"/>
      <c r="CN100" s="301"/>
      <c r="CO100" s="301"/>
      <c r="CP100" s="301"/>
      <c r="CQ100" s="301"/>
      <c r="CR100" s="301"/>
      <c r="CS100" s="301"/>
      <c r="CT100" s="301"/>
      <c r="CU100" s="301"/>
      <c r="CV100" s="301"/>
      <c r="CW100" s="301"/>
      <c r="CX100" s="301"/>
      <c r="CY100" s="301"/>
      <c r="CZ100" s="301"/>
      <c r="DA100" s="301"/>
      <c r="DB100" s="301"/>
      <c r="DC100" s="301"/>
      <c r="DD100" s="301"/>
    </row>
    <row r="101" spans="1:6" ht="9.75">
      <c r="A101" s="223"/>
      <c r="B101" s="224"/>
      <c r="C101" s="286"/>
      <c r="D101" s="280"/>
      <c r="E101" s="280"/>
      <c r="F101" s="269"/>
    </row>
    <row r="102" spans="1:6" ht="21">
      <c r="A102" s="223"/>
      <c r="B102" s="225" t="s">
        <v>662</v>
      </c>
      <c r="C102" s="287">
        <v>470</v>
      </c>
      <c r="D102" s="281">
        <f>D103+D104+D105+D106+D107+D108+D109+D110+D111+D112</f>
        <v>0</v>
      </c>
      <c r="E102" s="281">
        <f>E103+E104+E105+E106+E107+E108+E109+E110+E111+E112</f>
        <v>0</v>
      </c>
      <c r="F102" s="270" t="e">
        <f t="shared" si="2"/>
        <v>#DIV/0!</v>
      </c>
    </row>
    <row r="103" spans="1:6" ht="9.75">
      <c r="A103" s="223">
        <v>4200</v>
      </c>
      <c r="B103" s="224" t="s">
        <v>600</v>
      </c>
      <c r="C103" s="286">
        <v>471</v>
      </c>
      <c r="D103" s="282"/>
      <c r="E103" s="282"/>
      <c r="F103" s="269" t="e">
        <f t="shared" si="2"/>
        <v>#DIV/0!</v>
      </c>
    </row>
    <row r="104" spans="1:6" ht="9.75">
      <c r="A104" s="223">
        <v>4201</v>
      </c>
      <c r="B104" s="224" t="s">
        <v>601</v>
      </c>
      <c r="C104" s="286">
        <v>472</v>
      </c>
      <c r="D104" s="282"/>
      <c r="E104" s="282"/>
      <c r="F104" s="269" t="e">
        <f t="shared" si="2"/>
        <v>#DIV/0!</v>
      </c>
    </row>
    <row r="105" spans="1:6" ht="9.75">
      <c r="A105" s="223">
        <v>4202</v>
      </c>
      <c r="B105" s="224" t="s">
        <v>602</v>
      </c>
      <c r="C105" s="286">
        <v>473</v>
      </c>
      <c r="D105" s="282"/>
      <c r="E105" s="282"/>
      <c r="F105" s="269" t="e">
        <f t="shared" si="2"/>
        <v>#DIV/0!</v>
      </c>
    </row>
    <row r="106" spans="1:6" ht="9.75">
      <c r="A106" s="223">
        <v>4203</v>
      </c>
      <c r="B106" s="224" t="s">
        <v>115</v>
      </c>
      <c r="C106" s="286">
        <v>474</v>
      </c>
      <c r="D106" s="282"/>
      <c r="E106" s="282"/>
      <c r="F106" s="269" t="e">
        <f t="shared" si="2"/>
        <v>#DIV/0!</v>
      </c>
    </row>
    <row r="107" spans="1:6" ht="9.75">
      <c r="A107" s="223">
        <v>4204</v>
      </c>
      <c r="B107" s="224" t="s">
        <v>663</v>
      </c>
      <c r="C107" s="286">
        <v>475</v>
      </c>
      <c r="D107" s="282"/>
      <c r="E107" s="282"/>
      <c r="F107" s="269" t="e">
        <f t="shared" si="2"/>
        <v>#DIV/0!</v>
      </c>
    </row>
    <row r="108" spans="1:6" ht="9.75">
      <c r="A108" s="223">
        <v>4205</v>
      </c>
      <c r="B108" s="224" t="s">
        <v>603</v>
      </c>
      <c r="C108" s="286">
        <v>476</v>
      </c>
      <c r="D108" s="282"/>
      <c r="E108" s="282"/>
      <c r="F108" s="269" t="e">
        <f t="shared" si="2"/>
        <v>#DIV/0!</v>
      </c>
    </row>
    <row r="109" spans="1:6" ht="9.75">
      <c r="A109" s="223">
        <v>4206</v>
      </c>
      <c r="B109" s="224" t="s">
        <v>604</v>
      </c>
      <c r="C109" s="286">
        <v>477</v>
      </c>
      <c r="D109" s="282"/>
      <c r="E109" s="282"/>
      <c r="F109" s="269" t="e">
        <f t="shared" si="2"/>
        <v>#DIV/0!</v>
      </c>
    </row>
    <row r="110" spans="1:6" ht="9.75">
      <c r="A110" s="223">
        <v>4207</v>
      </c>
      <c r="B110" s="224" t="s">
        <v>605</v>
      </c>
      <c r="C110" s="286">
        <v>478</v>
      </c>
      <c r="D110" s="282"/>
      <c r="E110" s="282"/>
      <c r="F110" s="269" t="e">
        <f t="shared" si="2"/>
        <v>#DIV/0!</v>
      </c>
    </row>
    <row r="111" spans="1:6" ht="19.5">
      <c r="A111" s="223">
        <v>4208</v>
      </c>
      <c r="B111" s="224" t="s">
        <v>606</v>
      </c>
      <c r="C111" s="286">
        <v>479</v>
      </c>
      <c r="D111" s="282"/>
      <c r="E111" s="282"/>
      <c r="F111" s="269" t="e">
        <f t="shared" si="2"/>
        <v>#DIV/0!</v>
      </c>
    </row>
    <row r="112" spans="1:6" ht="9.75">
      <c r="A112" s="223">
        <v>4209</v>
      </c>
      <c r="B112" s="224" t="s">
        <v>664</v>
      </c>
      <c r="C112" s="286">
        <v>480</v>
      </c>
      <c r="D112" s="282"/>
      <c r="E112" s="282"/>
      <c r="F112" s="269" t="e">
        <f t="shared" si="2"/>
        <v>#DIV/0!</v>
      </c>
    </row>
    <row r="113" spans="1:6" ht="9.75">
      <c r="A113" s="223"/>
      <c r="B113" s="224"/>
      <c r="C113" s="286"/>
      <c r="D113" s="280"/>
      <c r="E113" s="280"/>
      <c r="F113" s="269"/>
    </row>
    <row r="114" spans="1:6" ht="21">
      <c r="A114" s="227"/>
      <c r="B114" s="222" t="s">
        <v>665</v>
      </c>
      <c r="C114" s="285">
        <v>481</v>
      </c>
      <c r="D114" s="279">
        <f>+D115+D116+D117</f>
        <v>0</v>
      </c>
      <c r="E114" s="279">
        <f>+E115+E116+E117</f>
        <v>0</v>
      </c>
      <c r="F114" s="268" t="e">
        <f t="shared" si="2"/>
        <v>#DIV/0!</v>
      </c>
    </row>
    <row r="115" spans="1:6" ht="19.5">
      <c r="A115" s="223" t="s">
        <v>607</v>
      </c>
      <c r="B115" s="224" t="s">
        <v>666</v>
      </c>
      <c r="C115" s="286">
        <v>482</v>
      </c>
      <c r="D115" s="282"/>
      <c r="E115" s="282"/>
      <c r="F115" s="269" t="e">
        <f t="shared" si="2"/>
        <v>#DIV/0!</v>
      </c>
    </row>
    <row r="116" spans="1:6" ht="19.5">
      <c r="A116" s="223" t="s">
        <v>608</v>
      </c>
      <c r="B116" s="224" t="s">
        <v>667</v>
      </c>
      <c r="C116" s="286">
        <v>483</v>
      </c>
      <c r="D116" s="282"/>
      <c r="E116" s="282"/>
      <c r="F116" s="269" t="e">
        <f t="shared" si="2"/>
        <v>#DIV/0!</v>
      </c>
    </row>
    <row r="117" spans="1:6" ht="19.5">
      <c r="A117" s="223" t="s">
        <v>132</v>
      </c>
      <c r="B117" s="224" t="s">
        <v>668</v>
      </c>
      <c r="C117" s="286">
        <v>484</v>
      </c>
      <c r="D117" s="282"/>
      <c r="E117" s="282"/>
      <c r="F117" s="269" t="e">
        <f t="shared" si="2"/>
        <v>#DIV/0!</v>
      </c>
    </row>
    <row r="118" spans="1:6" ht="9.75">
      <c r="A118" s="223"/>
      <c r="B118" s="224"/>
      <c r="C118" s="286"/>
      <c r="D118" s="280"/>
      <c r="E118" s="280"/>
      <c r="F118" s="269"/>
    </row>
    <row r="119" spans="1:6" ht="21" thickBot="1">
      <c r="A119" s="228"/>
      <c r="B119" s="229" t="s">
        <v>669</v>
      </c>
      <c r="C119" s="288" t="s">
        <v>635</v>
      </c>
      <c r="D119" s="283">
        <f>+D16-D63</f>
        <v>0</v>
      </c>
      <c r="E119" s="283">
        <f>+E16-E63</f>
        <v>0</v>
      </c>
      <c r="F119" s="271"/>
    </row>
    <row r="120" spans="1:6" ht="9.75">
      <c r="A120" s="212"/>
      <c r="B120" s="213"/>
      <c r="C120" s="213"/>
      <c r="D120" s="213"/>
      <c r="E120" s="213"/>
      <c r="F120" s="243"/>
    </row>
    <row r="121" spans="1:6" ht="9.75">
      <c r="A121" s="212"/>
      <c r="B121" s="213"/>
      <c r="C121" s="213"/>
      <c r="D121" s="213"/>
      <c r="E121" s="213"/>
      <c r="F121" s="243"/>
    </row>
    <row r="122" spans="1:6" ht="10.5">
      <c r="A122" s="363" t="s">
        <v>609</v>
      </c>
      <c r="B122" s="363"/>
      <c r="C122" s="278"/>
      <c r="D122" s="230"/>
      <c r="E122" s="230"/>
      <c r="F122" s="244"/>
    </row>
    <row r="123" spans="1:6" ht="10.5" thickBot="1">
      <c r="A123" s="212"/>
      <c r="B123" s="213"/>
      <c r="C123" s="213"/>
      <c r="D123" s="213"/>
      <c r="E123" s="213"/>
      <c r="F123" s="243"/>
    </row>
    <row r="124" spans="1:6" ht="11.25" customHeight="1">
      <c r="A124" s="360"/>
      <c r="B124" s="351" t="s">
        <v>547</v>
      </c>
      <c r="C124" s="351" t="s">
        <v>633</v>
      </c>
      <c r="D124" s="351" t="s">
        <v>678</v>
      </c>
      <c r="E124" s="351" t="s">
        <v>679</v>
      </c>
      <c r="F124" s="354" t="s">
        <v>680</v>
      </c>
    </row>
    <row r="125" spans="1:6" ht="11.25" customHeight="1">
      <c r="A125" s="361"/>
      <c r="B125" s="358"/>
      <c r="C125" s="352"/>
      <c r="D125" s="352"/>
      <c r="E125" s="352"/>
      <c r="F125" s="355"/>
    </row>
    <row r="126" spans="1:6" ht="11.25" customHeight="1">
      <c r="A126" s="361"/>
      <c r="B126" s="358"/>
      <c r="C126" s="352"/>
      <c r="D126" s="352"/>
      <c r="E126" s="352"/>
      <c r="F126" s="355"/>
    </row>
    <row r="127" spans="1:6" ht="12" customHeight="1" thickBot="1">
      <c r="A127" s="362"/>
      <c r="B127" s="359"/>
      <c r="C127" s="353"/>
      <c r="D127" s="353"/>
      <c r="E127" s="353"/>
      <c r="F127" s="356"/>
    </row>
    <row r="128" spans="1:6" ht="11.25" customHeight="1">
      <c r="A128" s="231"/>
      <c r="B128" s="232"/>
      <c r="C128" s="289"/>
      <c r="D128" s="233" t="s">
        <v>548</v>
      </c>
      <c r="E128" s="233" t="s">
        <v>549</v>
      </c>
      <c r="F128" s="253" t="s">
        <v>550</v>
      </c>
    </row>
    <row r="129" spans="1:6" ht="21">
      <c r="A129" s="175">
        <v>75</v>
      </c>
      <c r="B129" s="176" t="s">
        <v>628</v>
      </c>
      <c r="C129" s="290"/>
      <c r="D129" s="177">
        <f>+D131+D132+D133</f>
        <v>0</v>
      </c>
      <c r="E129" s="177">
        <f>+E131+E132+E133</f>
        <v>0</v>
      </c>
      <c r="F129" s="178" t="e">
        <f>E129/D129*100</f>
        <v>#DIV/0!</v>
      </c>
    </row>
    <row r="130" spans="1:6" ht="9.75">
      <c r="A130" s="164"/>
      <c r="B130" s="165"/>
      <c r="C130" s="291"/>
      <c r="D130" s="167"/>
      <c r="E130" s="167"/>
      <c r="F130" s="248"/>
    </row>
    <row r="131" spans="1:6" ht="9.75">
      <c r="A131" s="164">
        <v>750</v>
      </c>
      <c r="B131" s="165" t="s">
        <v>610</v>
      </c>
      <c r="C131" s="291">
        <v>500</v>
      </c>
      <c r="D131" s="166"/>
      <c r="E131" s="166"/>
      <c r="F131" s="248" t="e">
        <f>E131/D131*100</f>
        <v>#DIV/0!</v>
      </c>
    </row>
    <row r="132" spans="1:6" ht="9.75">
      <c r="A132" s="164">
        <v>751</v>
      </c>
      <c r="B132" s="165" t="s">
        <v>611</v>
      </c>
      <c r="C132" s="291">
        <v>511</v>
      </c>
      <c r="D132" s="166"/>
      <c r="E132" s="166"/>
      <c r="F132" s="248" t="e">
        <f>E132/D132*100</f>
        <v>#DIV/0!</v>
      </c>
    </row>
    <row r="133" spans="1:6" ht="9.75">
      <c r="A133" s="164">
        <v>752</v>
      </c>
      <c r="B133" s="165" t="s">
        <v>612</v>
      </c>
      <c r="C133" s="291"/>
      <c r="D133" s="166"/>
      <c r="E133" s="166"/>
      <c r="F133" s="248" t="e">
        <f>E133/D133*100</f>
        <v>#DIV/0!</v>
      </c>
    </row>
    <row r="134" spans="1:6" ht="9.75">
      <c r="A134" s="168"/>
      <c r="B134" s="169"/>
      <c r="C134" s="292"/>
      <c r="D134" s="234"/>
      <c r="E134" s="234"/>
      <c r="F134" s="254"/>
    </row>
    <row r="135" spans="1:6" ht="21">
      <c r="A135" s="175">
        <v>44</v>
      </c>
      <c r="B135" s="176" t="s">
        <v>629</v>
      </c>
      <c r="C135" s="290"/>
      <c r="D135" s="177">
        <f>+D137+D138+D139+D140</f>
        <v>0</v>
      </c>
      <c r="E135" s="177">
        <f>+E137+E138+E139+E140</f>
        <v>0</v>
      </c>
      <c r="F135" s="178" t="e">
        <f>E135/D135*100</f>
        <v>#DIV/0!</v>
      </c>
    </row>
    <row r="136" spans="1:6" ht="9.75">
      <c r="A136" s="164"/>
      <c r="B136" s="165"/>
      <c r="C136" s="291"/>
      <c r="D136" s="167"/>
      <c r="E136" s="167"/>
      <c r="F136" s="248"/>
    </row>
    <row r="137" spans="1:6" ht="9.75">
      <c r="A137" s="164">
        <v>440</v>
      </c>
      <c r="B137" s="165" t="s">
        <v>613</v>
      </c>
      <c r="C137" s="291">
        <v>512</v>
      </c>
      <c r="D137" s="166"/>
      <c r="E137" s="166"/>
      <c r="F137" s="248" t="e">
        <f>E137/D137*100</f>
        <v>#DIV/0!</v>
      </c>
    </row>
    <row r="138" spans="1:6" ht="9.75">
      <c r="A138" s="164">
        <v>441</v>
      </c>
      <c r="B138" s="165" t="s">
        <v>614</v>
      </c>
      <c r="C138" s="291">
        <v>523</v>
      </c>
      <c r="D138" s="166"/>
      <c r="E138" s="166"/>
      <c r="F138" s="248" t="e">
        <f>E138/D138*100</f>
        <v>#DIV/0!</v>
      </c>
    </row>
    <row r="139" spans="1:6" ht="9.75">
      <c r="A139" s="164">
        <v>442</v>
      </c>
      <c r="B139" s="165" t="s">
        <v>615</v>
      </c>
      <c r="C139" s="291"/>
      <c r="D139" s="166"/>
      <c r="E139" s="166"/>
      <c r="F139" s="248" t="e">
        <f>E139/D139*100</f>
        <v>#DIV/0!</v>
      </c>
    </row>
    <row r="140" spans="1:6" ht="30">
      <c r="A140" s="164">
        <v>443</v>
      </c>
      <c r="B140" s="165" t="s">
        <v>616</v>
      </c>
      <c r="C140" s="291"/>
      <c r="D140" s="166"/>
      <c r="E140" s="166"/>
      <c r="F140" s="248" t="e">
        <f>E140/D140*100</f>
        <v>#DIV/0!</v>
      </c>
    </row>
    <row r="141" spans="1:6" ht="10.5" thickBot="1">
      <c r="A141" s="170"/>
      <c r="B141" s="171"/>
      <c r="C141" s="293"/>
      <c r="D141" s="235"/>
      <c r="E141" s="235"/>
      <c r="F141" s="251"/>
    </row>
    <row r="142" spans="1:6" ht="21" thickBot="1">
      <c r="A142" s="179"/>
      <c r="B142" s="180" t="s">
        <v>617</v>
      </c>
      <c r="C142" s="294"/>
      <c r="D142" s="181">
        <f>+D129-D135</f>
        <v>0</v>
      </c>
      <c r="E142" s="181">
        <f>+E129-E135</f>
        <v>0</v>
      </c>
      <c r="F142" s="255"/>
    </row>
    <row r="143" spans="1:6" ht="9.75">
      <c r="A143" s="236"/>
      <c r="B143" s="236"/>
      <c r="C143" s="236"/>
      <c r="D143" s="236"/>
      <c r="E143" s="236"/>
      <c r="F143" s="245"/>
    </row>
    <row r="144" spans="1:6" ht="10.5">
      <c r="A144" s="363" t="s">
        <v>618</v>
      </c>
      <c r="B144" s="363"/>
      <c r="C144" s="278"/>
      <c r="D144" s="230"/>
      <c r="E144" s="230"/>
      <c r="F144" s="244"/>
    </row>
    <row r="145" spans="1:6" ht="10.5" thickBot="1">
      <c r="A145" s="212"/>
      <c r="B145" s="213"/>
      <c r="C145" s="213"/>
      <c r="D145" s="213"/>
      <c r="E145" s="213"/>
      <c r="F145" s="243"/>
    </row>
    <row r="146" spans="1:6" ht="11.25" customHeight="1">
      <c r="A146" s="360"/>
      <c r="B146" s="351" t="s">
        <v>547</v>
      </c>
      <c r="C146" s="351" t="s">
        <v>633</v>
      </c>
      <c r="D146" s="351" t="s">
        <v>678</v>
      </c>
      <c r="E146" s="351" t="s">
        <v>679</v>
      </c>
      <c r="F146" s="354" t="s">
        <v>680</v>
      </c>
    </row>
    <row r="147" spans="1:6" ht="11.25" customHeight="1">
      <c r="A147" s="361"/>
      <c r="B147" s="358"/>
      <c r="C147" s="352"/>
      <c r="D147" s="352"/>
      <c r="E147" s="352"/>
      <c r="F147" s="355"/>
    </row>
    <row r="148" spans="1:6" ht="11.25" customHeight="1">
      <c r="A148" s="361"/>
      <c r="B148" s="358"/>
      <c r="C148" s="352"/>
      <c r="D148" s="352"/>
      <c r="E148" s="352"/>
      <c r="F148" s="355"/>
    </row>
    <row r="149" spans="1:6" ht="12" customHeight="1" thickBot="1">
      <c r="A149" s="362"/>
      <c r="B149" s="359"/>
      <c r="C149" s="353"/>
      <c r="D149" s="353"/>
      <c r="E149" s="353"/>
      <c r="F149" s="356"/>
    </row>
    <row r="150" spans="1:6" ht="9.75">
      <c r="A150" s="218"/>
      <c r="B150" s="219"/>
      <c r="C150" s="284"/>
      <c r="D150" s="220" t="s">
        <v>548</v>
      </c>
      <c r="E150" s="220" t="s">
        <v>549</v>
      </c>
      <c r="F150" s="247" t="s">
        <v>550</v>
      </c>
    </row>
    <row r="151" spans="1:6" ht="10.5">
      <c r="A151" s="175">
        <v>50</v>
      </c>
      <c r="B151" s="176" t="s">
        <v>630</v>
      </c>
      <c r="C151" s="290">
        <v>550</v>
      </c>
      <c r="D151" s="177">
        <f>+D153+D154</f>
        <v>0</v>
      </c>
      <c r="E151" s="177">
        <f>+E153+E154</f>
        <v>0</v>
      </c>
      <c r="F151" s="178" t="e">
        <f>E151/D151*100</f>
        <v>#DIV/0!</v>
      </c>
    </row>
    <row r="152" spans="1:6" ht="9.75">
      <c r="A152" s="164"/>
      <c r="B152" s="165"/>
      <c r="C152" s="291"/>
      <c r="D152" s="167"/>
      <c r="E152" s="167"/>
      <c r="F152" s="248"/>
    </row>
    <row r="153" spans="1:6" ht="10.5">
      <c r="A153" s="163">
        <v>500</v>
      </c>
      <c r="B153" s="165" t="s">
        <v>619</v>
      </c>
      <c r="C153" s="291">
        <v>551</v>
      </c>
      <c r="D153" s="239"/>
      <c r="E153" s="239"/>
      <c r="F153" s="267" t="e">
        <f>E153/D153*100</f>
        <v>#DIV/0!</v>
      </c>
    </row>
    <row r="154" spans="1:6" ht="10.5">
      <c r="A154" s="163">
        <v>501</v>
      </c>
      <c r="B154" s="165" t="s">
        <v>620</v>
      </c>
      <c r="C154" s="291">
        <v>559</v>
      </c>
      <c r="D154" s="239"/>
      <c r="E154" s="239"/>
      <c r="F154" s="267" t="e">
        <f>E154/D154*100</f>
        <v>#DIV/0!</v>
      </c>
    </row>
    <row r="155" spans="1:6" ht="9.75">
      <c r="A155" s="172"/>
      <c r="B155" s="173"/>
      <c r="C155" s="295"/>
      <c r="D155" s="237"/>
      <c r="E155" s="237"/>
      <c r="F155" s="249"/>
    </row>
    <row r="156" spans="1:6" ht="10.5">
      <c r="A156" s="175">
        <v>55</v>
      </c>
      <c r="B156" s="176" t="s">
        <v>631</v>
      </c>
      <c r="C156" s="290">
        <v>560</v>
      </c>
      <c r="D156" s="177">
        <f>+D158+D159</f>
        <v>0</v>
      </c>
      <c r="E156" s="177">
        <f>+E158+E159</f>
        <v>0</v>
      </c>
      <c r="F156" s="178" t="e">
        <f>E156/D156*100</f>
        <v>#DIV/0!</v>
      </c>
    </row>
    <row r="157" spans="1:6" ht="9.75">
      <c r="A157" s="164"/>
      <c r="B157" s="174"/>
      <c r="C157" s="296"/>
      <c r="D157" s="238"/>
      <c r="E157" s="238"/>
      <c r="F157" s="250"/>
    </row>
    <row r="158" spans="1:6" ht="10.5">
      <c r="A158" s="163">
        <v>550</v>
      </c>
      <c r="B158" s="165" t="s">
        <v>621</v>
      </c>
      <c r="C158" s="291">
        <v>561</v>
      </c>
      <c r="D158" s="239"/>
      <c r="E158" s="239"/>
      <c r="F158" s="267" t="e">
        <f>E158/D158*100</f>
        <v>#DIV/0!</v>
      </c>
    </row>
    <row r="159" spans="1:6" ht="10.5">
      <c r="A159" s="163">
        <v>551</v>
      </c>
      <c r="B159" s="165" t="s">
        <v>622</v>
      </c>
      <c r="C159" s="291">
        <v>569</v>
      </c>
      <c r="D159" s="239"/>
      <c r="E159" s="239"/>
      <c r="F159" s="267" t="e">
        <f>E159/D159*100</f>
        <v>#DIV/0!</v>
      </c>
    </row>
    <row r="160" spans="1:6" ht="10.5" thickBot="1">
      <c r="A160" s="170"/>
      <c r="B160" s="171"/>
      <c r="C160" s="293"/>
      <c r="D160" s="235"/>
      <c r="E160" s="235"/>
      <c r="F160" s="251"/>
    </row>
    <row r="161" spans="1:6" ht="10.5" thickBot="1">
      <c r="A161" s="182"/>
      <c r="B161" s="183" t="s">
        <v>623</v>
      </c>
      <c r="C161" s="297">
        <v>570</v>
      </c>
      <c r="D161" s="184">
        <f>+D151-D156</f>
        <v>0</v>
      </c>
      <c r="E161" s="184">
        <f>+E151-E156</f>
        <v>0</v>
      </c>
      <c r="F161" s="185"/>
    </row>
    <row r="162" spans="1:6" ht="21" thickBot="1">
      <c r="A162" s="182"/>
      <c r="B162" s="186" t="s">
        <v>632</v>
      </c>
      <c r="C162" s="298" t="s">
        <v>636</v>
      </c>
      <c r="D162" s="187">
        <f>D16+D129+D151-D63-D135-D156</f>
        <v>0</v>
      </c>
      <c r="E162" s="187">
        <f>E16+E129+E151-E63-E135-E156</f>
        <v>0</v>
      </c>
      <c r="F162" s="252"/>
    </row>
    <row r="163" spans="1:6" ht="10.5" thickBot="1">
      <c r="A163" s="182"/>
      <c r="B163" s="183" t="s">
        <v>624</v>
      </c>
      <c r="C163" s="297"/>
      <c r="D163" s="184">
        <f>+D142+D151-D156-D162</f>
        <v>0</v>
      </c>
      <c r="E163" s="184">
        <f>+E142+E151-E156-E162</f>
        <v>0</v>
      </c>
      <c r="F163" s="185"/>
    </row>
  </sheetData>
  <sheetProtection password="E494" sheet="1" selectLockedCells="1"/>
  <mergeCells count="23">
    <mergeCell ref="F146:F149"/>
    <mergeCell ref="C124:C127"/>
    <mergeCell ref="C146:C149"/>
    <mergeCell ref="A122:B122"/>
    <mergeCell ref="A146:A149"/>
    <mergeCell ref="B146:B149"/>
    <mergeCell ref="A144:B144"/>
    <mergeCell ref="C11:C14"/>
    <mergeCell ref="B124:B127"/>
    <mergeCell ref="A124:A127"/>
    <mergeCell ref="B11:B14"/>
    <mergeCell ref="D146:D149"/>
    <mergeCell ref="E146:E149"/>
    <mergeCell ref="A5:F5"/>
    <mergeCell ref="A6:F6"/>
    <mergeCell ref="A7:F7"/>
    <mergeCell ref="D124:D127"/>
    <mergeCell ref="E124:E127"/>
    <mergeCell ref="F124:F127"/>
    <mergeCell ref="A9:F9"/>
    <mergeCell ref="F11:F14"/>
    <mergeCell ref="D11:D14"/>
    <mergeCell ref="E11:E14"/>
  </mergeCells>
  <printOptions horizontalCentered="1"/>
  <pageMargins left="0.7480314960629921" right="0.7480314960629921" top="0.1968503937007874" bottom="0.1968503937007874" header="0" footer="0"/>
  <pageSetup horizontalDpi="600" verticalDpi="600" orientation="portrait" paperSize="9" scale="74" r:id="rId1"/>
  <rowBreaks count="1" manualBreakCount="1">
    <brk id="83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329"/>
  <sheetViews>
    <sheetView zoomScalePageLayoutView="0" workbookViewId="0" topLeftCell="A1">
      <selection activeCell="A1" sqref="A1:B1"/>
    </sheetView>
  </sheetViews>
  <sheetFormatPr defaultColWidth="9.00390625" defaultRowHeight="12.75"/>
  <sheetData>
    <row r="1" spans="1:2" ht="12">
      <c r="A1" s="28" t="s">
        <v>224</v>
      </c>
      <c r="B1" s="28" t="s">
        <v>225</v>
      </c>
    </row>
    <row r="2" spans="1:13" ht="12">
      <c r="A2" s="27" t="s">
        <v>226</v>
      </c>
      <c r="B2" s="26">
        <v>3611878</v>
      </c>
      <c r="C2" s="26">
        <v>3862724</v>
      </c>
      <c r="D2" s="26">
        <v>0</v>
      </c>
      <c r="E2" s="26">
        <v>0</v>
      </c>
      <c r="F2" s="26">
        <v>0</v>
      </c>
      <c r="G2" s="26">
        <v>0</v>
      </c>
      <c r="H2" s="26">
        <v>0</v>
      </c>
      <c r="I2" s="26">
        <v>0</v>
      </c>
      <c r="J2" s="26">
        <v>0</v>
      </c>
      <c r="K2" s="26">
        <v>0</v>
      </c>
      <c r="L2" s="26">
        <v>0</v>
      </c>
      <c r="M2" s="26">
        <v>0</v>
      </c>
    </row>
    <row r="3" spans="1:13" ht="12">
      <c r="A3" s="27" t="s">
        <v>227</v>
      </c>
      <c r="B3" s="26">
        <v>72970</v>
      </c>
      <c r="C3" s="26">
        <v>36920</v>
      </c>
      <c r="D3" s="26">
        <v>0</v>
      </c>
      <c r="E3" s="26">
        <v>0</v>
      </c>
      <c r="F3" s="26">
        <v>0</v>
      </c>
      <c r="G3" s="26">
        <v>0</v>
      </c>
      <c r="H3" s="26">
        <v>0</v>
      </c>
      <c r="I3" s="26">
        <v>0</v>
      </c>
      <c r="J3" s="26">
        <v>0</v>
      </c>
      <c r="K3" s="26">
        <v>0</v>
      </c>
      <c r="L3" s="26">
        <v>0</v>
      </c>
      <c r="M3" s="26">
        <v>0</v>
      </c>
    </row>
    <row r="4" spans="1:13" ht="12">
      <c r="A4" s="27" t="s">
        <v>228</v>
      </c>
      <c r="B4" s="26">
        <v>18524</v>
      </c>
      <c r="C4" s="26">
        <v>10238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  <c r="M4" s="26">
        <v>0</v>
      </c>
    </row>
    <row r="5" spans="1:13" ht="12">
      <c r="A5" s="27" t="s">
        <v>229</v>
      </c>
      <c r="B5" s="26">
        <v>5284334</v>
      </c>
      <c r="C5" s="26">
        <v>5095545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</row>
    <row r="6" spans="1:13" ht="12">
      <c r="A6" s="27" t="s">
        <v>230</v>
      </c>
      <c r="B6" s="26">
        <v>3059280</v>
      </c>
      <c r="C6" s="26">
        <v>2953028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</row>
    <row r="7" spans="1:13" ht="12">
      <c r="A7" s="27" t="s">
        <v>231</v>
      </c>
      <c r="B7" s="26">
        <v>5286174</v>
      </c>
      <c r="C7" s="26">
        <v>5185339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</row>
    <row r="8" spans="1:13" ht="12">
      <c r="A8" s="27" t="s">
        <v>232</v>
      </c>
      <c r="B8" s="26">
        <v>3974619</v>
      </c>
      <c r="C8" s="26">
        <v>3513228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</row>
    <row r="9" spans="1:13" ht="12">
      <c r="A9" s="27" t="s">
        <v>233</v>
      </c>
      <c r="B9" s="26">
        <v>20823</v>
      </c>
      <c r="C9" s="26">
        <v>20823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</row>
    <row r="10" spans="1:13" ht="12">
      <c r="A10" s="27" t="s">
        <v>234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</row>
    <row r="11" spans="1:13" ht="12">
      <c r="A11" s="27" t="s">
        <v>235</v>
      </c>
      <c r="B11" s="26">
        <v>0</v>
      </c>
      <c r="C11" s="26">
        <v>591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</row>
    <row r="12" spans="1:13" ht="12">
      <c r="A12" s="27" t="s">
        <v>236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</row>
    <row r="13" spans="1:13" ht="12">
      <c r="A13" s="27" t="s">
        <v>237</v>
      </c>
      <c r="B13" s="26">
        <v>1085920</v>
      </c>
      <c r="C13" s="26">
        <v>820293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</row>
    <row r="14" spans="1:13" ht="12">
      <c r="A14" s="27" t="s">
        <v>238</v>
      </c>
      <c r="B14" s="26">
        <v>250</v>
      </c>
      <c r="C14" s="26">
        <v>239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</row>
    <row r="15" spans="1:13" ht="12">
      <c r="A15" s="27" t="s">
        <v>239</v>
      </c>
      <c r="B15" s="26">
        <v>160869</v>
      </c>
      <c r="C15" s="26">
        <v>75416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 ht="12">
      <c r="A16" s="27" t="s">
        <v>240</v>
      </c>
      <c r="B16" s="26">
        <v>276522</v>
      </c>
      <c r="C16" s="26">
        <v>174788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</row>
    <row r="17" spans="1:13" ht="12">
      <c r="A17" s="27" t="s">
        <v>241</v>
      </c>
      <c r="B17" s="26">
        <v>1488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</row>
    <row r="18" spans="1:13" ht="12">
      <c r="A18" s="27" t="s">
        <v>242</v>
      </c>
      <c r="B18" s="26">
        <v>613030</v>
      </c>
      <c r="C18" s="26">
        <v>500461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</row>
    <row r="19" spans="1:13" ht="12">
      <c r="A19" s="27" t="s">
        <v>243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</row>
    <row r="20" spans="1:13" ht="12">
      <c r="A20" s="27" t="s">
        <v>244</v>
      </c>
      <c r="B20" s="26">
        <v>2722</v>
      </c>
      <c r="C20" s="26">
        <v>741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</row>
    <row r="21" spans="1:13" ht="12">
      <c r="A21" s="27" t="s">
        <v>245</v>
      </c>
      <c r="B21" s="26">
        <v>25402</v>
      </c>
      <c r="C21" s="26">
        <v>32969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</row>
    <row r="22" spans="1:13" ht="12">
      <c r="A22" s="27" t="s">
        <v>246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</row>
    <row r="23" spans="1:13" ht="12">
      <c r="A23" s="27" t="s">
        <v>247</v>
      </c>
      <c r="B23" s="26">
        <v>5637</v>
      </c>
      <c r="C23" s="26">
        <v>35679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</row>
    <row r="24" spans="1:13" ht="12">
      <c r="A24" s="27" t="s">
        <v>248</v>
      </c>
      <c r="B24" s="26">
        <v>70515</v>
      </c>
      <c r="C24" s="26">
        <v>76953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</row>
    <row r="25" spans="1:13" ht="12">
      <c r="A25" s="27" t="s">
        <v>249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</row>
    <row r="26" spans="1:13" ht="12">
      <c r="A26" s="27" t="s">
        <v>250</v>
      </c>
      <c r="B26" s="26">
        <v>70515</v>
      </c>
      <c r="C26" s="26">
        <v>76953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</row>
    <row r="27" spans="1:13" ht="12">
      <c r="A27" s="27" t="s">
        <v>251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</row>
    <row r="28" spans="1:13" ht="12">
      <c r="A28" s="27" t="s">
        <v>252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</row>
    <row r="29" spans="1:13" ht="12">
      <c r="A29" s="27" t="s">
        <v>253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</row>
    <row r="30" spans="1:13" ht="12">
      <c r="A30" s="27" t="s">
        <v>254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</row>
    <row r="31" spans="1:13" ht="12">
      <c r="A31" s="27" t="s">
        <v>255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</row>
    <row r="32" spans="1:13" ht="12">
      <c r="A32" s="27" t="s">
        <v>256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</row>
    <row r="33" spans="1:13" ht="12">
      <c r="A33" s="27" t="s">
        <v>257</v>
      </c>
      <c r="B33" s="26">
        <v>4768313</v>
      </c>
      <c r="C33" s="26">
        <v>4759970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</row>
    <row r="34" spans="1:13" ht="12">
      <c r="A34" s="27" t="s">
        <v>258</v>
      </c>
      <c r="B34" s="26">
        <v>7</v>
      </c>
      <c r="C34" s="26">
        <v>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</row>
    <row r="35" spans="1:13" ht="12">
      <c r="A35" s="27" t="s">
        <v>259</v>
      </c>
      <c r="B35" s="26">
        <v>1371122</v>
      </c>
      <c r="C35" s="26">
        <v>1133028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</row>
    <row r="36" spans="1:13" ht="12">
      <c r="A36" s="27" t="s">
        <v>260</v>
      </c>
      <c r="B36" s="26">
        <v>76</v>
      </c>
      <c r="C36" s="26">
        <v>59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</row>
    <row r="37" spans="1:13" ht="12">
      <c r="A37" s="27" t="s">
        <v>261</v>
      </c>
      <c r="B37" s="26">
        <v>388267</v>
      </c>
      <c r="C37" s="26">
        <v>423357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</row>
    <row r="38" spans="1:13" ht="12">
      <c r="A38" s="27" t="s">
        <v>262</v>
      </c>
      <c r="B38" s="26">
        <v>617250</v>
      </c>
      <c r="C38" s="26">
        <v>387248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</row>
    <row r="39" spans="1:13" ht="12">
      <c r="A39" s="27" t="s">
        <v>263</v>
      </c>
      <c r="B39" s="26">
        <v>135247</v>
      </c>
      <c r="C39" s="26">
        <v>154127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</row>
    <row r="40" spans="1:13" ht="12">
      <c r="A40" s="27" t="s">
        <v>264</v>
      </c>
      <c r="B40" s="26">
        <v>229916</v>
      </c>
      <c r="C40" s="26">
        <v>168225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</row>
    <row r="41" spans="1:13" ht="12">
      <c r="A41" s="27" t="s">
        <v>265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</row>
    <row r="42" spans="1:13" ht="12">
      <c r="A42" s="27" t="s">
        <v>266</v>
      </c>
      <c r="B42" s="26">
        <v>366</v>
      </c>
      <c r="C42" s="26">
        <v>12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</row>
    <row r="43" spans="1:13" ht="12">
      <c r="A43" s="27" t="s">
        <v>267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</row>
    <row r="44" spans="1:13" ht="12">
      <c r="A44" s="27" t="s">
        <v>268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</row>
    <row r="45" spans="1:13" ht="12">
      <c r="A45" s="27" t="s">
        <v>269</v>
      </c>
      <c r="B45" s="26">
        <v>3397191</v>
      </c>
      <c r="C45" s="26">
        <v>3626942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</row>
    <row r="46" spans="1:13" ht="12">
      <c r="A46" s="27" t="s">
        <v>270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</row>
    <row r="47" spans="1:13" ht="12">
      <c r="A47" s="27" t="s">
        <v>271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</row>
    <row r="48" spans="1:13" ht="12">
      <c r="A48" s="27" t="s">
        <v>272</v>
      </c>
      <c r="B48" s="26">
        <v>768473</v>
      </c>
      <c r="C48" s="26">
        <v>919297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</row>
    <row r="49" spans="1:13" ht="12">
      <c r="A49" s="27" t="s">
        <v>273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</row>
    <row r="50" spans="1:13" ht="12">
      <c r="A50" s="27" t="s">
        <v>274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</row>
    <row r="51" spans="1:13" ht="12">
      <c r="A51" s="27" t="s">
        <v>275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</row>
    <row r="52" spans="1:13" ht="12">
      <c r="A52" s="27" t="s">
        <v>276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</row>
    <row r="53" spans="1:13" ht="12">
      <c r="A53" s="27" t="s">
        <v>277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</row>
    <row r="54" spans="1:13" ht="12">
      <c r="A54" s="27" t="s">
        <v>278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</row>
    <row r="55" spans="1:13" ht="12">
      <c r="A55" s="27" t="s">
        <v>279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</row>
    <row r="56" spans="1:13" ht="12">
      <c r="A56" s="27" t="s">
        <v>280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</row>
    <row r="57" spans="1:13" ht="12">
      <c r="A57" s="27" t="s">
        <v>281</v>
      </c>
      <c r="B57" s="26">
        <v>2565191</v>
      </c>
      <c r="C57" s="26">
        <v>2684572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</row>
    <row r="58" spans="1:13" ht="12">
      <c r="A58" s="27" t="s">
        <v>282</v>
      </c>
      <c r="B58" s="26">
        <v>20823</v>
      </c>
      <c r="C58" s="26">
        <v>20823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</row>
    <row r="59" spans="1:13" ht="12">
      <c r="A59" s="27" t="s">
        <v>283</v>
      </c>
      <c r="B59" s="26">
        <v>42704</v>
      </c>
      <c r="C59" s="26">
        <v>2250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</row>
    <row r="60" spans="1:13" ht="12">
      <c r="A60" s="27" t="s">
        <v>284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</row>
    <row r="61" spans="1:13" ht="12">
      <c r="A61" s="27" t="s">
        <v>285</v>
      </c>
      <c r="B61" s="26">
        <v>4768313</v>
      </c>
      <c r="C61" s="26">
        <v>4759970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</row>
    <row r="62" spans="1:13" ht="12">
      <c r="A62" s="27" t="s">
        <v>286</v>
      </c>
      <c r="B62" s="26">
        <v>7</v>
      </c>
      <c r="C62" s="26">
        <v>7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</row>
    <row r="63" spans="1:13" ht="12">
      <c r="A63" s="27" t="s">
        <v>287</v>
      </c>
      <c r="B63" s="26">
        <v>9667465</v>
      </c>
      <c r="C63" s="26">
        <v>9794211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</row>
    <row r="64" spans="1:13" ht="12">
      <c r="A64" s="27" t="s">
        <v>288</v>
      </c>
      <c r="B64" s="26">
        <v>9363840</v>
      </c>
      <c r="C64" s="26">
        <v>9496878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</row>
    <row r="65" spans="1:13" ht="12">
      <c r="A65" s="27" t="s">
        <v>109</v>
      </c>
      <c r="B65" s="26">
        <v>8356648</v>
      </c>
      <c r="C65" s="26">
        <v>8490948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</row>
    <row r="66" spans="1:13" ht="12">
      <c r="A66" s="27" t="s">
        <v>110</v>
      </c>
      <c r="B66" s="26">
        <v>15398</v>
      </c>
      <c r="C66" s="26">
        <v>30649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</row>
    <row r="67" spans="1:13" ht="12">
      <c r="A67" s="27" t="s">
        <v>289</v>
      </c>
      <c r="B67" s="26">
        <v>15398</v>
      </c>
      <c r="C67" s="26">
        <v>25135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</row>
    <row r="68" spans="1:13" ht="12">
      <c r="A68" s="27" t="s">
        <v>290</v>
      </c>
      <c r="B68" s="26">
        <v>0</v>
      </c>
      <c r="C68" s="26">
        <v>5514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</row>
    <row r="69" spans="1:13" ht="12">
      <c r="A69" s="27" t="s">
        <v>291</v>
      </c>
      <c r="B69" s="26"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</row>
    <row r="70" spans="1:13" ht="12">
      <c r="A70" s="27" t="s">
        <v>292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</row>
    <row r="71" spans="1:13" ht="12">
      <c r="A71" s="27" t="s">
        <v>293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</row>
    <row r="72" spans="1:13" ht="12">
      <c r="A72" s="27" t="s">
        <v>111</v>
      </c>
      <c r="B72" s="26">
        <v>8224123</v>
      </c>
      <c r="C72" s="26">
        <v>8429054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</row>
    <row r="73" spans="1:13" ht="12">
      <c r="A73" s="27" t="s">
        <v>112</v>
      </c>
      <c r="B73" s="26">
        <v>8224123</v>
      </c>
      <c r="C73" s="26">
        <v>8429054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</row>
    <row r="74" spans="1:13" ht="12">
      <c r="A74" s="27" t="s">
        <v>113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</row>
    <row r="75" spans="1:13" ht="12">
      <c r="A75" s="27" t="s">
        <v>114</v>
      </c>
      <c r="B75" s="26">
        <v>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</row>
    <row r="76" spans="1:13" ht="12">
      <c r="A76" s="27" t="s">
        <v>294</v>
      </c>
      <c r="B76" s="26">
        <v>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</row>
    <row r="77" spans="1:13" ht="12">
      <c r="A77" s="27" t="s">
        <v>295</v>
      </c>
      <c r="B77" s="26">
        <v>0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</row>
    <row r="78" spans="1:13" ht="12">
      <c r="A78" s="27" t="s">
        <v>296</v>
      </c>
      <c r="B78" s="26">
        <v>0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</row>
    <row r="79" spans="1:13" ht="12">
      <c r="A79" s="27" t="s">
        <v>297</v>
      </c>
      <c r="B79" s="26">
        <v>0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</row>
    <row r="80" spans="1:13" ht="12">
      <c r="A80" s="27" t="s">
        <v>298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</row>
    <row r="81" spans="1:13" ht="12">
      <c r="A81" s="27" t="s">
        <v>299</v>
      </c>
      <c r="B81" s="26">
        <v>117127</v>
      </c>
      <c r="C81" s="26">
        <v>31245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</row>
    <row r="82" spans="1:13" ht="12">
      <c r="A82" s="27" t="s">
        <v>300</v>
      </c>
      <c r="B82" s="26">
        <v>1007192</v>
      </c>
      <c r="C82" s="26">
        <v>1005930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</row>
    <row r="83" spans="1:13" ht="12">
      <c r="A83" s="27" t="s">
        <v>301</v>
      </c>
      <c r="B83" s="26">
        <v>37806</v>
      </c>
      <c r="C83" s="26">
        <v>10736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</row>
    <row r="84" spans="1:13" ht="12">
      <c r="A84" s="27" t="s">
        <v>302</v>
      </c>
      <c r="B84" s="26">
        <v>1262</v>
      </c>
      <c r="C84" s="26">
        <v>576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</row>
    <row r="85" spans="1:13" ht="12">
      <c r="A85" s="27" t="s">
        <v>303</v>
      </c>
      <c r="B85" s="26">
        <v>0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</row>
    <row r="86" spans="1:13" ht="12">
      <c r="A86" s="27" t="s">
        <v>304</v>
      </c>
      <c r="B86" s="26">
        <v>923602</v>
      </c>
      <c r="C86" s="26">
        <v>966391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</row>
    <row r="87" spans="1:13" ht="12">
      <c r="A87" s="27" t="s">
        <v>305</v>
      </c>
      <c r="B87" s="26">
        <v>1383</v>
      </c>
      <c r="C87" s="26">
        <v>2097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</row>
    <row r="88" spans="1:13" ht="12">
      <c r="A88" s="27" t="s">
        <v>306</v>
      </c>
      <c r="B88" s="26">
        <v>43139</v>
      </c>
      <c r="C88" s="26">
        <v>26130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</row>
    <row r="89" spans="1:13" ht="12">
      <c r="A89" s="27" t="s">
        <v>307</v>
      </c>
      <c r="B89" s="26">
        <v>0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</row>
    <row r="90" spans="1:13" ht="12">
      <c r="A90" s="27" t="s">
        <v>308</v>
      </c>
      <c r="B90" s="26">
        <v>0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</row>
    <row r="91" spans="1:13" ht="12">
      <c r="A91" s="27" t="s">
        <v>309</v>
      </c>
      <c r="B91" s="26">
        <v>0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</row>
    <row r="92" spans="1:13" ht="12">
      <c r="A92" s="27" t="s">
        <v>310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</row>
    <row r="93" spans="1:13" ht="12">
      <c r="A93" s="27" t="s">
        <v>311</v>
      </c>
      <c r="B93" s="26">
        <v>303625</v>
      </c>
      <c r="C93" s="26">
        <v>297333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</row>
    <row r="94" spans="1:13" ht="12">
      <c r="A94" s="27" t="s">
        <v>312</v>
      </c>
      <c r="B94" s="26">
        <v>269970</v>
      </c>
      <c r="C94" s="26">
        <v>255827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</row>
    <row r="95" spans="1:13" ht="12">
      <c r="A95" s="27" t="s">
        <v>313</v>
      </c>
      <c r="B95" s="26">
        <v>0</v>
      </c>
      <c r="C95" s="26">
        <v>385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</row>
    <row r="96" spans="1:13" ht="12">
      <c r="A96" s="27" t="s">
        <v>314</v>
      </c>
      <c r="B96" s="26">
        <v>33655</v>
      </c>
      <c r="C96" s="26">
        <v>41121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</row>
    <row r="97" spans="1:13" ht="12">
      <c r="A97" s="27" t="s">
        <v>315</v>
      </c>
      <c r="B97" s="26">
        <v>0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</row>
    <row r="98" spans="1:13" ht="12">
      <c r="A98" s="27" t="s">
        <v>316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</row>
    <row r="99" spans="1:13" ht="12">
      <c r="A99" s="27" t="s">
        <v>317</v>
      </c>
      <c r="B99" s="26">
        <v>9824056</v>
      </c>
      <c r="C99" s="26">
        <v>9609891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</row>
    <row r="100" spans="1:13" ht="12">
      <c r="A100" s="27" t="s">
        <v>318</v>
      </c>
      <c r="B100" s="26">
        <v>9569275</v>
      </c>
      <c r="C100" s="26">
        <v>9338008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</row>
    <row r="101" spans="1:13" ht="12">
      <c r="A101" s="27" t="s">
        <v>319</v>
      </c>
      <c r="B101" s="26">
        <v>4889362</v>
      </c>
      <c r="C101" s="26">
        <v>4864722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</row>
    <row r="102" spans="1:13" ht="12">
      <c r="A102" s="27" t="s">
        <v>147</v>
      </c>
      <c r="B102" s="26">
        <v>3766329</v>
      </c>
      <c r="C102" s="26">
        <v>3751389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</row>
    <row r="103" spans="1:13" ht="12">
      <c r="A103" s="27" t="s">
        <v>148</v>
      </c>
      <c r="B103" s="26">
        <v>157342</v>
      </c>
      <c r="C103" s="26">
        <v>155397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</row>
    <row r="104" spans="1:13" ht="12">
      <c r="A104" s="27" t="s">
        <v>320</v>
      </c>
      <c r="B104" s="26">
        <v>418222</v>
      </c>
      <c r="C104" s="26">
        <v>379521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</row>
    <row r="105" spans="1:13" ht="12">
      <c r="A105" s="27" t="s">
        <v>321</v>
      </c>
      <c r="B105" s="26">
        <v>55868</v>
      </c>
      <c r="C105" s="26">
        <v>0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</row>
    <row r="106" spans="1:13" ht="12">
      <c r="A106" s="27" t="s">
        <v>322</v>
      </c>
      <c r="B106" s="26">
        <v>401645</v>
      </c>
      <c r="C106" s="26">
        <v>510173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</row>
    <row r="107" spans="1:13" ht="12">
      <c r="A107" s="27" t="s">
        <v>323</v>
      </c>
      <c r="B107" s="26">
        <v>0</v>
      </c>
      <c r="C107" s="26">
        <v>0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</row>
    <row r="108" spans="1:13" ht="12">
      <c r="A108" s="27" t="s">
        <v>324</v>
      </c>
      <c r="B108" s="26">
        <v>89956</v>
      </c>
      <c r="C108" s="26">
        <v>68242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</row>
    <row r="109" spans="1:13" ht="12">
      <c r="A109" s="27" t="s">
        <v>325</v>
      </c>
      <c r="B109" s="26">
        <v>825781</v>
      </c>
      <c r="C109" s="26">
        <v>797791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</row>
    <row r="110" spans="1:13" ht="12">
      <c r="A110" s="27" t="s">
        <v>326</v>
      </c>
      <c r="B110" s="26">
        <v>409846</v>
      </c>
      <c r="C110" s="26">
        <v>397126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</row>
    <row r="111" spans="1:13" ht="12">
      <c r="A111" s="27" t="s">
        <v>327</v>
      </c>
      <c r="B111" s="26">
        <v>308888</v>
      </c>
      <c r="C111" s="26">
        <v>309271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</row>
    <row r="112" spans="1:13" ht="12">
      <c r="A112" s="27" t="s">
        <v>328</v>
      </c>
      <c r="B112" s="26">
        <v>2597</v>
      </c>
      <c r="C112" s="26">
        <v>2603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</row>
    <row r="113" spans="1:13" ht="12">
      <c r="A113" s="27" t="s">
        <v>329</v>
      </c>
      <c r="B113" s="26">
        <v>4329</v>
      </c>
      <c r="C113" s="26">
        <v>4338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</row>
    <row r="114" spans="1:13" ht="12">
      <c r="A114" s="27" t="s">
        <v>330</v>
      </c>
      <c r="B114" s="26">
        <v>100121</v>
      </c>
      <c r="C114" s="26">
        <v>84453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</row>
    <row r="115" spans="1:13" ht="12">
      <c r="A115" s="27" t="s">
        <v>331</v>
      </c>
      <c r="B115" s="26">
        <v>3412840</v>
      </c>
      <c r="C115" s="26">
        <v>3073493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</row>
    <row r="116" spans="1:13" ht="12">
      <c r="A116" s="27" t="s">
        <v>332</v>
      </c>
      <c r="B116" s="26">
        <v>353793</v>
      </c>
      <c r="C116" s="26">
        <v>306476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</row>
    <row r="117" spans="1:13" ht="12">
      <c r="A117" s="27" t="s">
        <v>333</v>
      </c>
      <c r="B117" s="26">
        <v>1692811</v>
      </c>
      <c r="C117" s="26">
        <v>1582221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</row>
    <row r="118" spans="1:13" ht="12">
      <c r="A118" s="27" t="s">
        <v>334</v>
      </c>
      <c r="B118" s="26">
        <v>295464</v>
      </c>
      <c r="C118" s="26">
        <v>279307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</row>
    <row r="119" spans="1:13" ht="12">
      <c r="A119" s="27" t="s">
        <v>335</v>
      </c>
      <c r="B119" s="26">
        <v>12556</v>
      </c>
      <c r="C119" s="26">
        <v>13290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</row>
    <row r="120" spans="1:13" ht="12">
      <c r="A120" s="27" t="s">
        <v>336</v>
      </c>
      <c r="B120" s="26">
        <v>11170</v>
      </c>
      <c r="C120" s="26">
        <v>7794</v>
      </c>
      <c r="D120" s="26">
        <v>0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</row>
    <row r="121" spans="1:13" ht="12">
      <c r="A121" s="27" t="s">
        <v>337</v>
      </c>
      <c r="B121" s="26">
        <v>172969</v>
      </c>
      <c r="C121" s="26">
        <v>152351</v>
      </c>
      <c r="D121" s="26">
        <v>0</v>
      </c>
      <c r="E121" s="26">
        <v>0</v>
      </c>
      <c r="F121" s="26">
        <v>0</v>
      </c>
      <c r="G121" s="26">
        <v>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</row>
    <row r="122" spans="1:13" ht="12">
      <c r="A122" s="27" t="s">
        <v>94</v>
      </c>
      <c r="B122" s="26">
        <v>27025</v>
      </c>
      <c r="C122" s="26">
        <v>45870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</row>
    <row r="123" spans="1:13" ht="12">
      <c r="A123" s="27" t="s">
        <v>96</v>
      </c>
      <c r="B123" s="26">
        <v>4500</v>
      </c>
      <c r="C123" s="26">
        <v>3000</v>
      </c>
      <c r="D123" s="26">
        <v>0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</row>
    <row r="124" spans="1:13" ht="12">
      <c r="A124" s="27" t="s">
        <v>102</v>
      </c>
      <c r="B124" s="26">
        <v>0</v>
      </c>
      <c r="C124" s="26">
        <v>0</v>
      </c>
      <c r="D124" s="26">
        <v>0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</row>
    <row r="125" spans="1:13" ht="12">
      <c r="A125" s="27" t="s">
        <v>103</v>
      </c>
      <c r="B125" s="26">
        <v>842552</v>
      </c>
      <c r="C125" s="26">
        <v>683184</v>
      </c>
      <c r="D125" s="26">
        <v>0</v>
      </c>
      <c r="E125" s="26">
        <v>0</v>
      </c>
      <c r="F125" s="26">
        <v>0</v>
      </c>
      <c r="G125" s="26">
        <v>0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</row>
    <row r="126" spans="1:13" ht="12">
      <c r="A126" s="27" t="s">
        <v>338</v>
      </c>
      <c r="B126" s="26">
        <v>0</v>
      </c>
      <c r="C126" s="26">
        <v>0</v>
      </c>
      <c r="D126" s="26">
        <v>0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</row>
    <row r="127" spans="1:13" ht="12">
      <c r="A127" s="27" t="s">
        <v>339</v>
      </c>
      <c r="B127" s="26">
        <v>0</v>
      </c>
      <c r="C127" s="26">
        <v>0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</row>
    <row r="128" spans="1:13" ht="12">
      <c r="A128" s="27" t="s">
        <v>340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</row>
    <row r="129" spans="1:13" ht="12">
      <c r="A129" s="27" t="s">
        <v>194</v>
      </c>
      <c r="B129" s="26">
        <v>0</v>
      </c>
      <c r="C129" s="26"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</row>
    <row r="130" spans="1:13" ht="12">
      <c r="A130" s="27" t="s">
        <v>196</v>
      </c>
      <c r="B130" s="26">
        <v>0</v>
      </c>
      <c r="C130" s="26">
        <v>0</v>
      </c>
      <c r="D130" s="26">
        <v>0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</row>
    <row r="131" spans="1:13" ht="12">
      <c r="A131" s="27" t="s">
        <v>341</v>
      </c>
      <c r="B131" s="26">
        <v>0</v>
      </c>
      <c r="C131" s="26"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</row>
    <row r="132" spans="1:13" ht="12">
      <c r="A132" s="27" t="s">
        <v>342</v>
      </c>
      <c r="B132" s="26">
        <v>441292</v>
      </c>
      <c r="C132" s="26">
        <v>602002</v>
      </c>
      <c r="D132" s="26">
        <v>0</v>
      </c>
      <c r="E132" s="26">
        <v>0</v>
      </c>
      <c r="F132" s="26">
        <v>0</v>
      </c>
      <c r="G132" s="26">
        <v>0</v>
      </c>
      <c r="H132" s="26">
        <v>0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</row>
    <row r="133" spans="1:13" ht="12">
      <c r="A133" s="27" t="s">
        <v>343</v>
      </c>
      <c r="B133" s="26">
        <v>0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</row>
    <row r="134" spans="1:13" ht="12">
      <c r="A134" s="27" t="s">
        <v>344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</row>
    <row r="135" spans="1:13" ht="12">
      <c r="A135" s="27" t="s">
        <v>345</v>
      </c>
      <c r="B135" s="26">
        <v>204002</v>
      </c>
      <c r="C135" s="26">
        <v>398874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</row>
    <row r="136" spans="1:13" ht="12">
      <c r="A136" s="27" t="s">
        <v>346</v>
      </c>
      <c r="B136" s="26">
        <v>0</v>
      </c>
      <c r="C136" s="26">
        <v>0</v>
      </c>
      <c r="D136" s="26">
        <v>0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</row>
    <row r="137" spans="1:13" ht="12">
      <c r="A137" s="27" t="s">
        <v>347</v>
      </c>
      <c r="B137" s="26">
        <v>134576</v>
      </c>
      <c r="C137" s="26">
        <v>52859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</row>
    <row r="138" spans="1:13" ht="12">
      <c r="A138" s="27" t="s">
        <v>348</v>
      </c>
      <c r="B138" s="26">
        <v>102714</v>
      </c>
      <c r="C138" s="26">
        <v>65092</v>
      </c>
      <c r="D138" s="26">
        <v>0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</row>
    <row r="139" spans="1:13" ht="12">
      <c r="A139" s="27" t="s">
        <v>349</v>
      </c>
      <c r="B139" s="26">
        <v>0</v>
      </c>
      <c r="C139" s="26">
        <v>0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</row>
    <row r="140" spans="1:13" ht="12">
      <c r="A140" s="27" t="s">
        <v>350</v>
      </c>
      <c r="B140" s="26">
        <v>0</v>
      </c>
      <c r="C140" s="26">
        <v>85177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</row>
    <row r="141" spans="1:13" ht="12">
      <c r="A141" s="27" t="s">
        <v>351</v>
      </c>
      <c r="B141" s="26">
        <v>0</v>
      </c>
      <c r="C141" s="26">
        <v>0</v>
      </c>
      <c r="D141" s="26">
        <v>0</v>
      </c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  <c r="L141" s="26">
        <v>0</v>
      </c>
      <c r="M141" s="26">
        <v>0</v>
      </c>
    </row>
    <row r="142" spans="1:13" ht="12">
      <c r="A142" s="27" t="s">
        <v>352</v>
      </c>
      <c r="B142" s="26">
        <v>0</v>
      </c>
      <c r="C142" s="26">
        <v>0</v>
      </c>
      <c r="D142" s="26">
        <v>0</v>
      </c>
      <c r="E142" s="26">
        <v>0</v>
      </c>
      <c r="F142" s="26">
        <v>0</v>
      </c>
      <c r="G142" s="26">
        <v>0</v>
      </c>
      <c r="H142" s="26">
        <v>0</v>
      </c>
      <c r="I142" s="26">
        <v>0</v>
      </c>
      <c r="J142" s="26">
        <v>0</v>
      </c>
      <c r="K142" s="26">
        <v>0</v>
      </c>
      <c r="L142" s="26">
        <v>0</v>
      </c>
      <c r="M142" s="26">
        <v>0</v>
      </c>
    </row>
    <row r="143" spans="1:13" ht="12">
      <c r="A143" s="27" t="s">
        <v>353</v>
      </c>
      <c r="B143" s="26">
        <v>254781</v>
      </c>
      <c r="C143" s="26">
        <v>271883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26">
        <v>0</v>
      </c>
      <c r="J143" s="26">
        <v>0</v>
      </c>
      <c r="K143" s="26">
        <v>0</v>
      </c>
      <c r="L143" s="26">
        <v>0</v>
      </c>
      <c r="M143" s="26">
        <v>0</v>
      </c>
    </row>
    <row r="144" spans="1:13" ht="12">
      <c r="A144" s="27" t="s">
        <v>354</v>
      </c>
      <c r="B144" s="26">
        <v>165810</v>
      </c>
      <c r="C144" s="26">
        <v>170180</v>
      </c>
      <c r="D144" s="26">
        <v>0</v>
      </c>
      <c r="E144" s="26">
        <v>0</v>
      </c>
      <c r="F144" s="26">
        <v>0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</row>
    <row r="145" spans="1:13" ht="12">
      <c r="A145" s="27" t="s">
        <v>355</v>
      </c>
      <c r="B145" s="26">
        <v>13260</v>
      </c>
      <c r="C145" s="26">
        <v>13151</v>
      </c>
      <c r="D145" s="26">
        <v>0</v>
      </c>
      <c r="E145" s="26">
        <v>0</v>
      </c>
      <c r="F145" s="26">
        <v>0</v>
      </c>
      <c r="G145" s="26"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</row>
    <row r="146" spans="1:13" ht="12">
      <c r="A146" s="27" t="s">
        <v>356</v>
      </c>
      <c r="B146" s="26">
        <v>75711</v>
      </c>
      <c r="C146" s="26">
        <v>88552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</row>
    <row r="147" spans="1:13" ht="12">
      <c r="A147" s="27" t="s">
        <v>357</v>
      </c>
      <c r="B147" s="26">
        <v>0</v>
      </c>
      <c r="C147" s="26">
        <v>184320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26">
        <v>0</v>
      </c>
      <c r="M147" s="26">
        <v>0</v>
      </c>
    </row>
    <row r="148" spans="1:13" ht="12">
      <c r="A148" s="27" t="s">
        <v>358</v>
      </c>
      <c r="B148" s="26">
        <v>156591</v>
      </c>
      <c r="C148" s="26">
        <v>0</v>
      </c>
      <c r="D148" s="26">
        <v>0</v>
      </c>
      <c r="E148" s="26">
        <v>0</v>
      </c>
      <c r="F148" s="26">
        <v>0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  <c r="L148" s="26">
        <v>0</v>
      </c>
      <c r="M148" s="26">
        <v>0</v>
      </c>
    </row>
    <row r="149" spans="1:13" ht="12">
      <c r="A149" s="27" t="s">
        <v>149</v>
      </c>
      <c r="B149" s="26">
        <v>0</v>
      </c>
      <c r="C149" s="26">
        <v>0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26">
        <v>0</v>
      </c>
      <c r="M149" s="26">
        <v>0</v>
      </c>
    </row>
    <row r="150" spans="1:13" ht="12">
      <c r="A150" s="27" t="s">
        <v>150</v>
      </c>
      <c r="B150" s="26">
        <v>0</v>
      </c>
      <c r="C150" s="26">
        <v>0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I150" s="26">
        <v>0</v>
      </c>
      <c r="J150" s="26">
        <v>0</v>
      </c>
      <c r="K150" s="26">
        <v>0</v>
      </c>
      <c r="L150" s="26">
        <v>0</v>
      </c>
      <c r="M150" s="26">
        <v>0</v>
      </c>
    </row>
    <row r="151" spans="1:13" ht="12">
      <c r="A151" s="27" t="s">
        <v>359</v>
      </c>
      <c r="B151" s="26">
        <v>0</v>
      </c>
      <c r="C151" s="26">
        <v>0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0</v>
      </c>
      <c r="K151" s="26">
        <v>0</v>
      </c>
      <c r="L151" s="26">
        <v>0</v>
      </c>
      <c r="M151" s="26">
        <v>0</v>
      </c>
    </row>
    <row r="152" spans="1:13" ht="12">
      <c r="A152" s="27" t="s">
        <v>360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</row>
    <row r="153" spans="1:13" ht="12">
      <c r="A153" s="27" t="s">
        <v>361</v>
      </c>
      <c r="B153" s="26">
        <v>0</v>
      </c>
      <c r="C153" s="26">
        <v>0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26">
        <v>0</v>
      </c>
      <c r="K153" s="26">
        <v>0</v>
      </c>
      <c r="L153" s="26">
        <v>0</v>
      </c>
      <c r="M153" s="26">
        <v>0</v>
      </c>
    </row>
    <row r="154" spans="1:13" ht="12">
      <c r="A154" s="27" t="s">
        <v>362</v>
      </c>
      <c r="B154" s="26">
        <v>0</v>
      </c>
      <c r="C154" s="26">
        <v>0</v>
      </c>
      <c r="D154" s="26">
        <v>0</v>
      </c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  <c r="L154" s="26">
        <v>0</v>
      </c>
      <c r="M154" s="26">
        <v>0</v>
      </c>
    </row>
    <row r="155" spans="1:13" ht="12">
      <c r="A155" s="27" t="s">
        <v>363</v>
      </c>
      <c r="B155" s="26">
        <v>0</v>
      </c>
      <c r="C155" s="26">
        <v>0</v>
      </c>
      <c r="D155" s="26">
        <v>0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6">
        <v>0</v>
      </c>
      <c r="K155" s="26">
        <v>0</v>
      </c>
      <c r="L155" s="26">
        <v>0</v>
      </c>
      <c r="M155" s="26">
        <v>0</v>
      </c>
    </row>
    <row r="156" spans="1:13" ht="12">
      <c r="A156" s="27" t="s">
        <v>364</v>
      </c>
      <c r="B156" s="26">
        <v>0</v>
      </c>
      <c r="C156" s="26">
        <v>0</v>
      </c>
      <c r="D156" s="26">
        <v>0</v>
      </c>
      <c r="E156" s="26">
        <v>0</v>
      </c>
      <c r="F156" s="26">
        <v>0</v>
      </c>
      <c r="G156" s="26">
        <v>0</v>
      </c>
      <c r="H156" s="26">
        <v>0</v>
      </c>
      <c r="I156" s="26">
        <v>0</v>
      </c>
      <c r="J156" s="26">
        <v>0</v>
      </c>
      <c r="K156" s="26">
        <v>0</v>
      </c>
      <c r="L156" s="26">
        <v>0</v>
      </c>
      <c r="M156" s="26">
        <v>0</v>
      </c>
    </row>
    <row r="157" spans="1:13" ht="12">
      <c r="A157" s="27" t="s">
        <v>365</v>
      </c>
      <c r="B157" s="26">
        <v>0</v>
      </c>
      <c r="C157" s="26">
        <v>0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26">
        <v>0</v>
      </c>
      <c r="J157" s="26">
        <v>0</v>
      </c>
      <c r="K157" s="26">
        <v>0</v>
      </c>
      <c r="L157" s="26">
        <v>0</v>
      </c>
      <c r="M157" s="26">
        <v>0</v>
      </c>
    </row>
    <row r="158" spans="1:13" ht="12">
      <c r="A158" s="27" t="s">
        <v>366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</row>
    <row r="159" spans="1:13" ht="12">
      <c r="A159" s="27" t="s">
        <v>367</v>
      </c>
      <c r="B159" s="26">
        <v>0</v>
      </c>
      <c r="C159" s="26">
        <v>0</v>
      </c>
      <c r="D159" s="26">
        <v>0</v>
      </c>
      <c r="E159" s="26">
        <v>0</v>
      </c>
      <c r="F159" s="26">
        <v>0</v>
      </c>
      <c r="G159" s="26">
        <v>0</v>
      </c>
      <c r="H159" s="26">
        <v>0</v>
      </c>
      <c r="I159" s="26">
        <v>0</v>
      </c>
      <c r="J159" s="26">
        <v>0</v>
      </c>
      <c r="K159" s="26">
        <v>0</v>
      </c>
      <c r="L159" s="26">
        <v>0</v>
      </c>
      <c r="M159" s="26">
        <v>0</v>
      </c>
    </row>
    <row r="160" spans="1:13" ht="12">
      <c r="A160" s="27" t="s">
        <v>368</v>
      </c>
      <c r="B160" s="26">
        <v>0</v>
      </c>
      <c r="C160" s="26">
        <v>0</v>
      </c>
      <c r="D160" s="26">
        <v>0</v>
      </c>
      <c r="E160" s="26">
        <v>0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  <c r="K160" s="26">
        <v>0</v>
      </c>
      <c r="L160" s="26">
        <v>0</v>
      </c>
      <c r="M160" s="26">
        <v>0</v>
      </c>
    </row>
    <row r="161" spans="1:13" ht="12">
      <c r="A161" s="27" t="s">
        <v>369</v>
      </c>
      <c r="B161" s="26">
        <v>0</v>
      </c>
      <c r="C161" s="26">
        <v>0</v>
      </c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</row>
    <row r="162" spans="1:13" ht="12">
      <c r="A162" s="27" t="s">
        <v>370</v>
      </c>
      <c r="B162" s="26">
        <v>0</v>
      </c>
      <c r="C162" s="26">
        <v>0</v>
      </c>
      <c r="D162" s="26">
        <v>0</v>
      </c>
      <c r="E162" s="26">
        <v>0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</row>
    <row r="163" spans="1:13" ht="12">
      <c r="A163" s="27" t="s">
        <v>371</v>
      </c>
      <c r="B163" s="26">
        <v>0</v>
      </c>
      <c r="C163" s="26">
        <v>0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</row>
    <row r="164" spans="1:13" ht="12">
      <c r="A164" s="27" t="s">
        <v>372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</row>
    <row r="165" spans="1:13" ht="12">
      <c r="A165" s="27" t="s">
        <v>373</v>
      </c>
      <c r="B165" s="26">
        <v>0</v>
      </c>
      <c r="C165" s="26">
        <v>0</v>
      </c>
      <c r="D165" s="26">
        <v>0</v>
      </c>
      <c r="E165" s="26">
        <v>0</v>
      </c>
      <c r="F165" s="26">
        <v>0</v>
      </c>
      <c r="G165" s="26">
        <v>0</v>
      </c>
      <c r="H165" s="26">
        <v>0</v>
      </c>
      <c r="I165" s="26">
        <v>0</v>
      </c>
      <c r="J165" s="26">
        <v>0</v>
      </c>
      <c r="K165" s="26">
        <v>0</v>
      </c>
      <c r="L165" s="26">
        <v>0</v>
      </c>
      <c r="M165" s="26">
        <v>0</v>
      </c>
    </row>
    <row r="166" spans="1:13" ht="12">
      <c r="A166" s="27" t="s">
        <v>374</v>
      </c>
      <c r="B166" s="26">
        <v>0</v>
      </c>
      <c r="C166" s="26">
        <v>0</v>
      </c>
      <c r="D166" s="26">
        <v>0</v>
      </c>
      <c r="E166" s="26">
        <v>0</v>
      </c>
      <c r="F166" s="26">
        <v>0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  <c r="M166" s="26">
        <v>0</v>
      </c>
    </row>
    <row r="167" spans="1:13" ht="12">
      <c r="A167" s="27" t="s">
        <v>375</v>
      </c>
      <c r="B167" s="26">
        <v>0</v>
      </c>
      <c r="C167" s="26">
        <v>0</v>
      </c>
      <c r="D167" s="26">
        <v>0</v>
      </c>
      <c r="E167" s="26">
        <v>0</v>
      </c>
      <c r="F167" s="26">
        <v>0</v>
      </c>
      <c r="G167" s="26">
        <v>0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26">
        <v>0</v>
      </c>
    </row>
    <row r="168" spans="1:13" ht="12">
      <c r="A168" s="27" t="s">
        <v>376</v>
      </c>
      <c r="B168" s="26">
        <v>0</v>
      </c>
      <c r="C168" s="26">
        <v>0</v>
      </c>
      <c r="D168" s="26">
        <v>0</v>
      </c>
      <c r="E168" s="26">
        <v>0</v>
      </c>
      <c r="F168" s="26">
        <v>0</v>
      </c>
      <c r="G168" s="26">
        <v>0</v>
      </c>
      <c r="H168" s="26">
        <v>0</v>
      </c>
      <c r="I168" s="26">
        <v>0</v>
      </c>
      <c r="J168" s="26">
        <v>0</v>
      </c>
      <c r="K168" s="26">
        <v>0</v>
      </c>
      <c r="L168" s="26">
        <v>0</v>
      </c>
      <c r="M168" s="26">
        <v>0</v>
      </c>
    </row>
    <row r="169" spans="1:13" ht="12">
      <c r="A169" s="27" t="s">
        <v>377</v>
      </c>
      <c r="B169" s="26">
        <v>0</v>
      </c>
      <c r="C169" s="26">
        <v>0</v>
      </c>
      <c r="D169" s="26">
        <v>0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6">
        <v>0</v>
      </c>
    </row>
    <row r="170" spans="1:13" ht="12">
      <c r="A170" s="27" t="s">
        <v>378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</row>
    <row r="171" spans="1:13" ht="12">
      <c r="A171" s="27" t="s">
        <v>379</v>
      </c>
      <c r="B171" s="26">
        <v>0</v>
      </c>
      <c r="C171" s="26">
        <v>0</v>
      </c>
      <c r="D171" s="26">
        <v>0</v>
      </c>
      <c r="E171" s="26">
        <v>0</v>
      </c>
      <c r="F171" s="26">
        <v>0</v>
      </c>
      <c r="G171" s="26">
        <v>0</v>
      </c>
      <c r="H171" s="26">
        <v>0</v>
      </c>
      <c r="I171" s="26">
        <v>0</v>
      </c>
      <c r="J171" s="26">
        <v>0</v>
      </c>
      <c r="K171" s="26">
        <v>0</v>
      </c>
      <c r="L171" s="26">
        <v>0</v>
      </c>
      <c r="M171" s="26">
        <v>0</v>
      </c>
    </row>
    <row r="172" spans="1:13" ht="12">
      <c r="A172" s="27" t="s">
        <v>380</v>
      </c>
      <c r="B172" s="26">
        <v>0</v>
      </c>
      <c r="C172" s="26">
        <v>0</v>
      </c>
      <c r="D172" s="26">
        <v>0</v>
      </c>
      <c r="E172" s="26">
        <v>0</v>
      </c>
      <c r="F172" s="26">
        <v>0</v>
      </c>
      <c r="G172" s="26">
        <v>0</v>
      </c>
      <c r="H172" s="26">
        <v>0</v>
      </c>
      <c r="I172" s="26">
        <v>0</v>
      </c>
      <c r="J172" s="26">
        <v>0</v>
      </c>
      <c r="K172" s="26">
        <v>0</v>
      </c>
      <c r="L172" s="26">
        <v>0</v>
      </c>
      <c r="M172" s="26">
        <v>0</v>
      </c>
    </row>
    <row r="173" spans="1:13" ht="12">
      <c r="A173" s="27" t="s">
        <v>381</v>
      </c>
      <c r="B173" s="26">
        <v>0</v>
      </c>
      <c r="C173" s="26">
        <v>0</v>
      </c>
      <c r="D173" s="26">
        <v>0</v>
      </c>
      <c r="E173" s="26">
        <v>0</v>
      </c>
      <c r="F173" s="26">
        <v>0</v>
      </c>
      <c r="G173" s="26">
        <v>0</v>
      </c>
      <c r="H173" s="26">
        <v>0</v>
      </c>
      <c r="I173" s="26">
        <v>0</v>
      </c>
      <c r="J173" s="26">
        <v>0</v>
      </c>
      <c r="K173" s="26">
        <v>0</v>
      </c>
      <c r="L173" s="26">
        <v>0</v>
      </c>
      <c r="M173" s="26">
        <v>0</v>
      </c>
    </row>
    <row r="174" spans="1:13" ht="12">
      <c r="A174" s="27" t="s">
        <v>382</v>
      </c>
      <c r="B174" s="26">
        <v>0</v>
      </c>
      <c r="C174" s="26">
        <v>0</v>
      </c>
      <c r="D174" s="26">
        <v>0</v>
      </c>
      <c r="E174" s="26">
        <v>0</v>
      </c>
      <c r="F174" s="26">
        <v>0</v>
      </c>
      <c r="G174" s="26">
        <v>0</v>
      </c>
      <c r="H174" s="26">
        <v>0</v>
      </c>
      <c r="I174" s="26">
        <v>0</v>
      </c>
      <c r="J174" s="26">
        <v>0</v>
      </c>
      <c r="K174" s="26">
        <v>0</v>
      </c>
      <c r="L174" s="26">
        <v>0</v>
      </c>
      <c r="M174" s="26">
        <v>0</v>
      </c>
    </row>
    <row r="175" spans="1:13" ht="12">
      <c r="A175" s="27" t="s">
        <v>151</v>
      </c>
      <c r="B175" s="26">
        <v>0</v>
      </c>
      <c r="C175" s="26">
        <v>0</v>
      </c>
      <c r="D175" s="26">
        <v>0</v>
      </c>
      <c r="E175" s="26">
        <v>0</v>
      </c>
      <c r="F175" s="26">
        <v>0</v>
      </c>
      <c r="G175" s="26">
        <v>0</v>
      </c>
      <c r="H175" s="26">
        <v>0</v>
      </c>
      <c r="I175" s="26">
        <v>0</v>
      </c>
      <c r="J175" s="26">
        <v>0</v>
      </c>
      <c r="K175" s="26">
        <v>0</v>
      </c>
      <c r="L175" s="26">
        <v>0</v>
      </c>
      <c r="M175" s="26">
        <v>0</v>
      </c>
    </row>
    <row r="176" spans="1:13" ht="12">
      <c r="A176" s="27" t="s">
        <v>152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</row>
    <row r="177" spans="1:13" ht="12">
      <c r="A177" s="27" t="s">
        <v>383</v>
      </c>
      <c r="B177" s="26">
        <v>0</v>
      </c>
      <c r="C177" s="26">
        <v>0</v>
      </c>
      <c r="D177" s="26">
        <v>0</v>
      </c>
      <c r="E177" s="26">
        <v>0</v>
      </c>
      <c r="F177" s="26">
        <v>0</v>
      </c>
      <c r="G177" s="26">
        <v>0</v>
      </c>
      <c r="H177" s="26">
        <v>0</v>
      </c>
      <c r="I177" s="26">
        <v>0</v>
      </c>
      <c r="J177" s="26">
        <v>0</v>
      </c>
      <c r="K177" s="26">
        <v>0</v>
      </c>
      <c r="L177" s="26">
        <v>0</v>
      </c>
      <c r="M177" s="26">
        <v>0</v>
      </c>
    </row>
    <row r="178" spans="1:13" ht="12">
      <c r="A178" s="27" t="s">
        <v>384</v>
      </c>
      <c r="B178" s="26">
        <v>0</v>
      </c>
      <c r="C178" s="26">
        <v>0</v>
      </c>
      <c r="D178" s="26">
        <v>0</v>
      </c>
      <c r="E178" s="26">
        <v>0</v>
      </c>
      <c r="F178" s="26">
        <v>0</v>
      </c>
      <c r="G178" s="26">
        <v>0</v>
      </c>
      <c r="H178" s="26">
        <v>0</v>
      </c>
      <c r="I178" s="26">
        <v>0</v>
      </c>
      <c r="J178" s="26">
        <v>0</v>
      </c>
      <c r="K178" s="26">
        <v>0</v>
      </c>
      <c r="L178" s="26">
        <v>0</v>
      </c>
      <c r="M178" s="26">
        <v>0</v>
      </c>
    </row>
    <row r="179" spans="1:13" ht="12">
      <c r="A179" s="27" t="s">
        <v>385</v>
      </c>
      <c r="B179" s="26">
        <v>0</v>
      </c>
      <c r="C179" s="26">
        <v>0</v>
      </c>
      <c r="D179" s="26">
        <v>0</v>
      </c>
      <c r="E179" s="26">
        <v>0</v>
      </c>
      <c r="F179" s="26">
        <v>0</v>
      </c>
      <c r="G179" s="26">
        <v>0</v>
      </c>
      <c r="H179" s="26">
        <v>0</v>
      </c>
      <c r="I179" s="26">
        <v>0</v>
      </c>
      <c r="J179" s="26">
        <v>0</v>
      </c>
      <c r="K179" s="26">
        <v>0</v>
      </c>
      <c r="L179" s="26">
        <v>0</v>
      </c>
      <c r="M179" s="26">
        <v>0</v>
      </c>
    </row>
    <row r="180" spans="1:13" ht="12">
      <c r="A180" s="27" t="s">
        <v>386</v>
      </c>
      <c r="B180" s="26">
        <v>0</v>
      </c>
      <c r="C180" s="26">
        <v>0</v>
      </c>
      <c r="D180" s="26">
        <v>0</v>
      </c>
      <c r="E180" s="26">
        <v>0</v>
      </c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26">
        <v>0</v>
      </c>
      <c r="L180" s="26">
        <v>0</v>
      </c>
      <c r="M180" s="26">
        <v>0</v>
      </c>
    </row>
    <row r="181" spans="1:13" ht="12">
      <c r="A181" s="27" t="s">
        <v>387</v>
      </c>
      <c r="B181" s="26">
        <v>0</v>
      </c>
      <c r="C181" s="26">
        <v>0</v>
      </c>
      <c r="D181" s="26">
        <v>0</v>
      </c>
      <c r="E181" s="26">
        <v>0</v>
      </c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26">
        <v>0</v>
      </c>
      <c r="L181" s="26">
        <v>0</v>
      </c>
      <c r="M181" s="26">
        <v>0</v>
      </c>
    </row>
    <row r="182" spans="1:13" ht="12">
      <c r="A182" s="27" t="s">
        <v>388</v>
      </c>
      <c r="B182" s="26">
        <v>0</v>
      </c>
      <c r="C182" s="26">
        <v>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</row>
    <row r="183" spans="1:13" ht="12">
      <c r="A183" s="27" t="s">
        <v>389</v>
      </c>
      <c r="B183" s="26">
        <v>0</v>
      </c>
      <c r="C183" s="26">
        <v>0</v>
      </c>
      <c r="D183" s="26">
        <v>0</v>
      </c>
      <c r="E183" s="26">
        <v>0</v>
      </c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26">
        <v>0</v>
      </c>
      <c r="L183" s="26">
        <v>0</v>
      </c>
      <c r="M183" s="26">
        <v>0</v>
      </c>
    </row>
    <row r="184" spans="1:13" ht="12">
      <c r="A184" s="27" t="s">
        <v>390</v>
      </c>
      <c r="B184" s="26">
        <v>0</v>
      </c>
      <c r="C184" s="26">
        <v>0</v>
      </c>
      <c r="D184" s="26">
        <v>0</v>
      </c>
      <c r="E184" s="26">
        <v>0</v>
      </c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26">
        <v>0</v>
      </c>
      <c r="L184" s="26">
        <v>0</v>
      </c>
      <c r="M184" s="26">
        <v>0</v>
      </c>
    </row>
    <row r="185" spans="1:13" ht="12">
      <c r="A185" s="27" t="s">
        <v>391</v>
      </c>
      <c r="B185" s="26">
        <v>0</v>
      </c>
      <c r="C185" s="26">
        <v>0</v>
      </c>
      <c r="D185" s="26">
        <v>0</v>
      </c>
      <c r="E185" s="26">
        <v>0</v>
      </c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26">
        <v>0</v>
      </c>
      <c r="L185" s="26">
        <v>0</v>
      </c>
      <c r="M185" s="26">
        <v>0</v>
      </c>
    </row>
    <row r="186" spans="1:13" ht="12">
      <c r="A186" s="27" t="s">
        <v>392</v>
      </c>
      <c r="B186" s="26">
        <v>0</v>
      </c>
      <c r="C186" s="26">
        <v>0</v>
      </c>
      <c r="D186" s="26">
        <v>0</v>
      </c>
      <c r="E186" s="26">
        <v>0</v>
      </c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26">
        <v>0</v>
      </c>
      <c r="L186" s="26">
        <v>0</v>
      </c>
      <c r="M186" s="26">
        <v>0</v>
      </c>
    </row>
    <row r="187" spans="1:13" ht="12">
      <c r="A187" s="27" t="s">
        <v>393</v>
      </c>
      <c r="B187" s="26">
        <v>0</v>
      </c>
      <c r="C187" s="26">
        <v>0</v>
      </c>
      <c r="D187" s="26">
        <v>0</v>
      </c>
      <c r="E187" s="26">
        <v>0</v>
      </c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26">
        <v>0</v>
      </c>
      <c r="L187" s="26">
        <v>0</v>
      </c>
      <c r="M187" s="26">
        <v>0</v>
      </c>
    </row>
    <row r="188" spans="1:13" ht="12">
      <c r="A188" s="27" t="s">
        <v>394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</row>
    <row r="189" spans="1:13" ht="12">
      <c r="A189" s="27" t="s">
        <v>395</v>
      </c>
      <c r="B189" s="26">
        <v>0</v>
      </c>
      <c r="C189" s="26">
        <v>0</v>
      </c>
      <c r="D189" s="26">
        <v>0</v>
      </c>
      <c r="E189" s="26">
        <v>0</v>
      </c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26">
        <v>0</v>
      </c>
      <c r="L189" s="26">
        <v>0</v>
      </c>
      <c r="M189" s="26">
        <v>0</v>
      </c>
    </row>
    <row r="190" spans="1:13" ht="12">
      <c r="A190" s="27" t="s">
        <v>396</v>
      </c>
      <c r="B190" s="26">
        <v>0</v>
      </c>
      <c r="C190" s="26">
        <v>0</v>
      </c>
      <c r="D190" s="26">
        <v>0</v>
      </c>
      <c r="E190" s="26">
        <v>0</v>
      </c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26">
        <v>0</v>
      </c>
      <c r="L190" s="26">
        <v>0</v>
      </c>
      <c r="M190" s="26">
        <v>0</v>
      </c>
    </row>
    <row r="191" spans="1:13" ht="12">
      <c r="A191" s="27" t="s">
        <v>397</v>
      </c>
      <c r="B191" s="26">
        <v>0</v>
      </c>
      <c r="C191" s="26">
        <v>0</v>
      </c>
      <c r="D191" s="26">
        <v>0</v>
      </c>
      <c r="E191" s="26">
        <v>0</v>
      </c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26">
        <v>0</v>
      </c>
    </row>
    <row r="192" spans="1:13" ht="12">
      <c r="A192" s="27" t="s">
        <v>398</v>
      </c>
      <c r="B192" s="26">
        <v>0</v>
      </c>
      <c r="C192" s="26">
        <v>0</v>
      </c>
      <c r="D192" s="26">
        <v>0</v>
      </c>
      <c r="E192" s="26">
        <v>0</v>
      </c>
      <c r="F192" s="26">
        <v>0</v>
      </c>
      <c r="G192" s="26">
        <v>0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26">
        <v>0</v>
      </c>
    </row>
    <row r="193" spans="1:13" ht="12">
      <c r="A193" s="27" t="s">
        <v>399</v>
      </c>
      <c r="B193" s="26">
        <v>0</v>
      </c>
      <c r="C193" s="26">
        <v>0</v>
      </c>
      <c r="D193" s="26">
        <v>0</v>
      </c>
      <c r="E193" s="26">
        <v>0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</row>
    <row r="194" spans="1:13" ht="12">
      <c r="A194" s="27" t="s">
        <v>400</v>
      </c>
      <c r="B194" s="26">
        <v>0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</row>
    <row r="195" spans="1:13" ht="12">
      <c r="A195" s="27" t="s">
        <v>401</v>
      </c>
      <c r="B195" s="26">
        <v>0</v>
      </c>
      <c r="C195" s="26">
        <v>0</v>
      </c>
      <c r="D195" s="26">
        <v>0</v>
      </c>
      <c r="E195" s="26">
        <v>0</v>
      </c>
      <c r="F195" s="26">
        <v>0</v>
      </c>
      <c r="G195" s="26">
        <v>0</v>
      </c>
      <c r="H195" s="26">
        <v>0</v>
      </c>
      <c r="I195" s="26">
        <v>0</v>
      </c>
      <c r="J195" s="26">
        <v>0</v>
      </c>
      <c r="K195" s="26">
        <v>0</v>
      </c>
      <c r="L195" s="26">
        <v>0</v>
      </c>
      <c r="M195" s="26">
        <v>0</v>
      </c>
    </row>
    <row r="196" spans="1:13" ht="12">
      <c r="A196" s="27" t="s">
        <v>402</v>
      </c>
      <c r="B196" s="26">
        <v>0</v>
      </c>
      <c r="C196" s="26">
        <v>0</v>
      </c>
      <c r="D196" s="26">
        <v>0</v>
      </c>
      <c r="E196" s="26">
        <v>0</v>
      </c>
      <c r="F196" s="26">
        <v>0</v>
      </c>
      <c r="G196" s="26">
        <v>0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  <c r="M196" s="26">
        <v>0</v>
      </c>
    </row>
    <row r="197" spans="1:13" ht="12">
      <c r="A197" s="27" t="s">
        <v>403</v>
      </c>
      <c r="B197" s="26">
        <v>0</v>
      </c>
      <c r="C197" s="26">
        <v>184320</v>
      </c>
      <c r="D197" s="26">
        <v>0</v>
      </c>
      <c r="E197" s="26">
        <v>0</v>
      </c>
      <c r="F197" s="26">
        <v>0</v>
      </c>
      <c r="G197" s="26">
        <v>0</v>
      </c>
      <c r="H197" s="26">
        <v>0</v>
      </c>
      <c r="I197" s="26">
        <v>0</v>
      </c>
      <c r="J197" s="26">
        <v>0</v>
      </c>
      <c r="K197" s="26">
        <v>0</v>
      </c>
      <c r="L197" s="26">
        <v>0</v>
      </c>
      <c r="M197" s="26">
        <v>0</v>
      </c>
    </row>
    <row r="198" spans="1:13" ht="12">
      <c r="A198" s="27" t="s">
        <v>404</v>
      </c>
      <c r="B198" s="26">
        <v>156591</v>
      </c>
      <c r="C198" s="26">
        <v>0</v>
      </c>
      <c r="D198" s="26">
        <v>0</v>
      </c>
      <c r="E198" s="26">
        <v>0</v>
      </c>
      <c r="F198" s="26">
        <v>0</v>
      </c>
      <c r="G198" s="26">
        <v>0</v>
      </c>
      <c r="H198" s="26">
        <v>0</v>
      </c>
      <c r="I198" s="26">
        <v>0</v>
      </c>
      <c r="J198" s="26">
        <v>0</v>
      </c>
      <c r="K198" s="26">
        <v>0</v>
      </c>
      <c r="L198" s="26">
        <v>0</v>
      </c>
      <c r="M198" s="26">
        <v>0</v>
      </c>
    </row>
    <row r="199" spans="1:13" ht="12">
      <c r="A199" s="27" t="s">
        <v>405</v>
      </c>
      <c r="B199" s="26">
        <v>9673281</v>
      </c>
      <c r="C199" s="26">
        <v>328555</v>
      </c>
      <c r="D199" s="26">
        <v>0</v>
      </c>
      <c r="E199" s="26">
        <v>0</v>
      </c>
      <c r="F199" s="26">
        <v>0</v>
      </c>
      <c r="G199" s="26">
        <v>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26">
        <v>0</v>
      </c>
    </row>
    <row r="200" spans="1:13" ht="12">
      <c r="A200" s="27" t="s">
        <v>406</v>
      </c>
      <c r="B200" s="26">
        <v>9673281</v>
      </c>
      <c r="C200" s="26">
        <v>328555</v>
      </c>
      <c r="D200" s="26">
        <v>0</v>
      </c>
      <c r="E200" s="26">
        <v>0</v>
      </c>
      <c r="F200" s="26">
        <v>0</v>
      </c>
      <c r="G200" s="26">
        <v>0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26">
        <v>0</v>
      </c>
    </row>
    <row r="201" spans="1:13" ht="12">
      <c r="A201" s="27" t="s">
        <v>407</v>
      </c>
      <c r="B201" s="26">
        <v>0</v>
      </c>
      <c r="C201" s="26">
        <v>0</v>
      </c>
      <c r="D201" s="26">
        <v>0</v>
      </c>
      <c r="E201" s="26">
        <v>0</v>
      </c>
      <c r="F201" s="26">
        <v>0</v>
      </c>
      <c r="G201" s="26"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26">
        <v>0</v>
      </c>
    </row>
    <row r="202" spans="1:13" ht="12">
      <c r="A202" s="27" t="s">
        <v>408</v>
      </c>
      <c r="B202" s="26">
        <v>0</v>
      </c>
      <c r="C202" s="26">
        <v>0</v>
      </c>
      <c r="D202" s="26">
        <v>0</v>
      </c>
      <c r="E202" s="26">
        <v>0</v>
      </c>
      <c r="F202" s="26">
        <v>0</v>
      </c>
      <c r="G202" s="26">
        <v>0</v>
      </c>
      <c r="H202" s="26">
        <v>0</v>
      </c>
      <c r="I202" s="26">
        <v>0</v>
      </c>
      <c r="J202" s="26">
        <v>0</v>
      </c>
      <c r="K202" s="26">
        <v>0</v>
      </c>
      <c r="L202" s="26">
        <v>0</v>
      </c>
      <c r="M202" s="26">
        <v>0</v>
      </c>
    </row>
    <row r="203" spans="1:13" ht="12">
      <c r="A203" s="27" t="s">
        <v>409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</row>
    <row r="204" spans="1:13" ht="12">
      <c r="A204" s="27" t="s">
        <v>410</v>
      </c>
      <c r="B204" s="26">
        <v>1267</v>
      </c>
      <c r="C204" s="26">
        <v>2213</v>
      </c>
      <c r="D204" s="26">
        <v>0</v>
      </c>
      <c r="E204" s="26">
        <v>0</v>
      </c>
      <c r="F204" s="26">
        <v>0</v>
      </c>
      <c r="G204" s="26">
        <v>0</v>
      </c>
      <c r="H204" s="26">
        <v>0</v>
      </c>
      <c r="I204" s="26">
        <v>0</v>
      </c>
      <c r="J204" s="26">
        <v>0</v>
      </c>
      <c r="K204" s="26">
        <v>0</v>
      </c>
      <c r="L204" s="26">
        <v>0</v>
      </c>
      <c r="M204" s="26">
        <v>0</v>
      </c>
    </row>
    <row r="205" spans="1:13" ht="12">
      <c r="A205" s="27" t="s">
        <v>411</v>
      </c>
      <c r="B205" s="26">
        <v>85449</v>
      </c>
      <c r="C205" s="26">
        <v>12</v>
      </c>
      <c r="D205" s="26">
        <v>0</v>
      </c>
      <c r="E205" s="26">
        <v>0</v>
      </c>
      <c r="F205" s="26">
        <v>0</v>
      </c>
      <c r="G205" s="26">
        <v>0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26">
        <v>0</v>
      </c>
    </row>
    <row r="206" spans="1:13" ht="12">
      <c r="A206" s="27" t="s">
        <v>412</v>
      </c>
      <c r="B206" s="26">
        <v>0</v>
      </c>
      <c r="C206" s="26">
        <v>0</v>
      </c>
      <c r="D206" s="26">
        <v>0</v>
      </c>
      <c r="E206" s="26">
        <v>0</v>
      </c>
      <c r="F206" s="26">
        <v>0</v>
      </c>
      <c r="G206" s="26">
        <v>0</v>
      </c>
      <c r="H206" s="26">
        <v>0</v>
      </c>
      <c r="I206" s="26">
        <v>0</v>
      </c>
      <c r="J206" s="26">
        <v>0</v>
      </c>
      <c r="K206" s="26">
        <v>0</v>
      </c>
      <c r="L206" s="26">
        <v>0</v>
      </c>
      <c r="M206" s="26">
        <v>0</v>
      </c>
    </row>
    <row r="207" spans="1:13" ht="12">
      <c r="A207" s="27" t="s">
        <v>413</v>
      </c>
      <c r="B207" s="26">
        <v>0</v>
      </c>
      <c r="C207" s="26">
        <v>0</v>
      </c>
      <c r="D207" s="26">
        <v>0</v>
      </c>
      <c r="E207" s="26">
        <v>0</v>
      </c>
      <c r="F207" s="26">
        <v>0</v>
      </c>
      <c r="G207" s="26">
        <v>0</v>
      </c>
      <c r="H207" s="26">
        <v>0</v>
      </c>
      <c r="I207" s="26">
        <v>0</v>
      </c>
      <c r="J207" s="26">
        <v>0</v>
      </c>
      <c r="K207" s="26">
        <v>0</v>
      </c>
      <c r="L207" s="26">
        <v>0</v>
      </c>
      <c r="M207" s="26">
        <v>0</v>
      </c>
    </row>
    <row r="208" spans="1:13" ht="12">
      <c r="A208" s="27" t="s">
        <v>414</v>
      </c>
      <c r="B208" s="26">
        <v>0</v>
      </c>
      <c r="C208" s="26">
        <v>0</v>
      </c>
      <c r="D208" s="26">
        <v>0</v>
      </c>
      <c r="E208" s="26">
        <v>0</v>
      </c>
      <c r="F208" s="26">
        <v>0</v>
      </c>
      <c r="G208" s="26">
        <v>0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26">
        <v>0</v>
      </c>
    </row>
    <row r="209" spans="1:13" ht="12">
      <c r="A209" s="27" t="s">
        <v>415</v>
      </c>
      <c r="B209" s="26">
        <v>9759997</v>
      </c>
      <c r="C209" s="26">
        <v>330780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</row>
    <row r="210" spans="1:13" ht="12">
      <c r="A210" s="27" t="s">
        <v>416</v>
      </c>
      <c r="B210" s="26">
        <v>3754637</v>
      </c>
      <c r="C210" s="26">
        <v>98257</v>
      </c>
      <c r="D210" s="26">
        <v>0</v>
      </c>
      <c r="E210" s="26">
        <v>0</v>
      </c>
      <c r="F210" s="26">
        <v>0</v>
      </c>
      <c r="G210" s="26">
        <v>0</v>
      </c>
      <c r="H210" s="26">
        <v>0</v>
      </c>
      <c r="I210" s="26">
        <v>0</v>
      </c>
      <c r="J210" s="26">
        <v>0</v>
      </c>
      <c r="K210" s="26">
        <v>0</v>
      </c>
      <c r="L210" s="26">
        <v>0</v>
      </c>
      <c r="M210" s="26">
        <v>0</v>
      </c>
    </row>
    <row r="211" spans="1:13" ht="12">
      <c r="A211" s="27" t="s">
        <v>417</v>
      </c>
      <c r="B211" s="26">
        <v>0</v>
      </c>
      <c r="C211" s="26">
        <v>0</v>
      </c>
      <c r="D211" s="26">
        <v>0</v>
      </c>
      <c r="E211" s="26">
        <v>0</v>
      </c>
      <c r="F211" s="26">
        <v>0</v>
      </c>
      <c r="G211" s="26">
        <v>0</v>
      </c>
      <c r="H211" s="26">
        <v>0</v>
      </c>
      <c r="I211" s="26">
        <v>0</v>
      </c>
      <c r="J211" s="26">
        <v>0</v>
      </c>
      <c r="K211" s="26">
        <v>0</v>
      </c>
      <c r="L211" s="26">
        <v>0</v>
      </c>
      <c r="M211" s="26">
        <v>0</v>
      </c>
    </row>
    <row r="212" spans="1:13" ht="12">
      <c r="A212" s="27" t="s">
        <v>418</v>
      </c>
      <c r="B212" s="26">
        <v>1931437</v>
      </c>
      <c r="C212" s="26">
        <v>71715</v>
      </c>
      <c r="D212" s="26">
        <v>0</v>
      </c>
      <c r="E212" s="26">
        <v>0</v>
      </c>
      <c r="F212" s="26">
        <v>0</v>
      </c>
      <c r="G212" s="26">
        <v>0</v>
      </c>
      <c r="H212" s="26">
        <v>0</v>
      </c>
      <c r="I212" s="26">
        <v>0</v>
      </c>
      <c r="J212" s="26">
        <v>0</v>
      </c>
      <c r="K212" s="26">
        <v>0</v>
      </c>
      <c r="L212" s="26">
        <v>0</v>
      </c>
      <c r="M212" s="26">
        <v>0</v>
      </c>
    </row>
    <row r="213" spans="1:13" ht="12">
      <c r="A213" s="27" t="s">
        <v>419</v>
      </c>
      <c r="B213" s="26">
        <v>1823200</v>
      </c>
      <c r="C213" s="26">
        <v>26542</v>
      </c>
      <c r="D213" s="26">
        <v>0</v>
      </c>
      <c r="E213" s="26">
        <v>0</v>
      </c>
      <c r="F213" s="26">
        <v>0</v>
      </c>
      <c r="G213" s="26">
        <v>0</v>
      </c>
      <c r="H213" s="26">
        <v>0</v>
      </c>
      <c r="I213" s="26">
        <v>0</v>
      </c>
      <c r="J213" s="26">
        <v>0</v>
      </c>
      <c r="K213" s="26">
        <v>0</v>
      </c>
      <c r="L213" s="26">
        <v>0</v>
      </c>
      <c r="M213" s="26">
        <v>0</v>
      </c>
    </row>
    <row r="214" spans="1:13" ht="12">
      <c r="A214" s="27" t="s">
        <v>420</v>
      </c>
      <c r="B214" s="26">
        <v>5641700</v>
      </c>
      <c r="C214" s="26">
        <v>191205</v>
      </c>
      <c r="D214" s="26">
        <v>0</v>
      </c>
      <c r="E214" s="26">
        <v>0</v>
      </c>
      <c r="F214" s="26">
        <v>0</v>
      </c>
      <c r="G214" s="26">
        <v>0</v>
      </c>
      <c r="H214" s="26">
        <v>0</v>
      </c>
      <c r="I214" s="26">
        <v>0</v>
      </c>
      <c r="J214" s="26">
        <v>0</v>
      </c>
      <c r="K214" s="26">
        <v>0</v>
      </c>
      <c r="L214" s="26">
        <v>0</v>
      </c>
      <c r="M214" s="26">
        <v>0</v>
      </c>
    </row>
    <row r="215" spans="1:13" ht="12">
      <c r="A215" s="27" t="s">
        <v>421</v>
      </c>
      <c r="B215" s="26">
        <v>4242617</v>
      </c>
      <c r="C215" s="26">
        <v>143788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</row>
    <row r="216" spans="1:13" ht="12">
      <c r="A216" s="27" t="s">
        <v>422</v>
      </c>
      <c r="B216" s="26">
        <v>685906</v>
      </c>
      <c r="C216" s="26">
        <v>23246</v>
      </c>
      <c r="D216" s="26">
        <v>0</v>
      </c>
      <c r="E216" s="26">
        <v>0</v>
      </c>
      <c r="F216" s="26">
        <v>0</v>
      </c>
      <c r="G216" s="26">
        <v>0</v>
      </c>
      <c r="H216" s="26">
        <v>0</v>
      </c>
      <c r="I216" s="26">
        <v>0</v>
      </c>
      <c r="J216" s="26">
        <v>0</v>
      </c>
      <c r="K216" s="26">
        <v>0</v>
      </c>
      <c r="L216" s="26">
        <v>0</v>
      </c>
      <c r="M216" s="26">
        <v>0</v>
      </c>
    </row>
    <row r="217" spans="1:13" ht="12">
      <c r="A217" s="27" t="s">
        <v>423</v>
      </c>
      <c r="B217" s="26">
        <v>713177</v>
      </c>
      <c r="C217" s="26">
        <v>24171</v>
      </c>
      <c r="D217" s="26">
        <v>0</v>
      </c>
      <c r="E217" s="26">
        <v>0</v>
      </c>
      <c r="F217" s="26">
        <v>0</v>
      </c>
      <c r="G217" s="26">
        <v>0</v>
      </c>
      <c r="H217" s="26">
        <v>0</v>
      </c>
      <c r="I217" s="26">
        <v>0</v>
      </c>
      <c r="J217" s="26">
        <v>0</v>
      </c>
      <c r="K217" s="26">
        <v>0</v>
      </c>
      <c r="L217" s="26">
        <v>0</v>
      </c>
      <c r="M217" s="26">
        <v>0</v>
      </c>
    </row>
    <row r="218" spans="1:13" ht="12">
      <c r="A218" s="27" t="s">
        <v>424</v>
      </c>
      <c r="B218" s="26">
        <v>307836</v>
      </c>
      <c r="C218" s="26">
        <v>10433</v>
      </c>
      <c r="D218" s="26">
        <v>0</v>
      </c>
      <c r="E218" s="26">
        <v>0</v>
      </c>
      <c r="F218" s="26">
        <v>0</v>
      </c>
      <c r="G218" s="26">
        <v>0</v>
      </c>
      <c r="H218" s="26">
        <v>0</v>
      </c>
      <c r="I218" s="26">
        <v>0</v>
      </c>
      <c r="J218" s="26">
        <v>0</v>
      </c>
      <c r="K218" s="26">
        <v>0</v>
      </c>
      <c r="L218" s="26">
        <v>0</v>
      </c>
      <c r="M218" s="26">
        <v>0</v>
      </c>
    </row>
    <row r="219" spans="1:13" ht="12">
      <c r="A219" s="27" t="s">
        <v>425</v>
      </c>
      <c r="B219" s="26">
        <v>0</v>
      </c>
      <c r="C219" s="26">
        <v>0</v>
      </c>
      <c r="D219" s="26">
        <v>0</v>
      </c>
      <c r="E219" s="26">
        <v>0</v>
      </c>
      <c r="F219" s="26">
        <v>0</v>
      </c>
      <c r="G219" s="26">
        <v>0</v>
      </c>
      <c r="H219" s="26">
        <v>0</v>
      </c>
      <c r="I219" s="26">
        <v>0</v>
      </c>
      <c r="J219" s="26">
        <v>0</v>
      </c>
      <c r="K219" s="26">
        <v>0</v>
      </c>
      <c r="L219" s="26">
        <v>0</v>
      </c>
      <c r="M219" s="26">
        <v>0</v>
      </c>
    </row>
    <row r="220" spans="1:13" ht="12">
      <c r="A220" s="27" t="s">
        <v>426</v>
      </c>
      <c r="B220" s="26">
        <v>28463</v>
      </c>
      <c r="C220" s="26">
        <v>965</v>
      </c>
      <c r="D220" s="26">
        <v>0</v>
      </c>
      <c r="E220" s="26">
        <v>0</v>
      </c>
      <c r="F220" s="26">
        <v>0</v>
      </c>
      <c r="G220" s="26"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  <c r="M220" s="26">
        <v>0</v>
      </c>
    </row>
    <row r="221" spans="1:13" ht="12">
      <c r="A221" s="27" t="s">
        <v>427</v>
      </c>
      <c r="B221" s="26">
        <v>3758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</row>
    <row r="222" spans="1:13" ht="12">
      <c r="A222" s="27" t="s">
        <v>428</v>
      </c>
      <c r="B222" s="26">
        <v>4504</v>
      </c>
      <c r="C222" s="26">
        <v>0</v>
      </c>
      <c r="D222" s="26">
        <v>0</v>
      </c>
      <c r="E222" s="26">
        <v>0</v>
      </c>
      <c r="F222" s="26">
        <v>0</v>
      </c>
      <c r="G222" s="26">
        <v>0</v>
      </c>
      <c r="H222" s="26">
        <v>0</v>
      </c>
      <c r="I222" s="26">
        <v>0</v>
      </c>
      <c r="J222" s="26">
        <v>0</v>
      </c>
      <c r="K222" s="26">
        <v>0</v>
      </c>
      <c r="L222" s="26">
        <v>0</v>
      </c>
      <c r="M222" s="26">
        <v>0</v>
      </c>
    </row>
    <row r="223" spans="1:13" ht="12">
      <c r="A223" s="27" t="s">
        <v>429</v>
      </c>
      <c r="B223" s="26">
        <v>8564</v>
      </c>
      <c r="C223" s="26">
        <v>0</v>
      </c>
      <c r="D223" s="26">
        <v>0</v>
      </c>
      <c r="E223" s="26">
        <v>0</v>
      </c>
      <c r="F223" s="26">
        <v>0</v>
      </c>
      <c r="G223" s="26">
        <v>0</v>
      </c>
      <c r="H223" s="26">
        <v>0</v>
      </c>
      <c r="I223" s="26">
        <v>0</v>
      </c>
      <c r="J223" s="26">
        <v>0</v>
      </c>
      <c r="K223" s="26">
        <v>0</v>
      </c>
      <c r="L223" s="26">
        <v>0</v>
      </c>
      <c r="M223" s="26">
        <v>0</v>
      </c>
    </row>
    <row r="224" spans="1:13" ht="12">
      <c r="A224" s="27" t="s">
        <v>430</v>
      </c>
      <c r="B224" s="26">
        <v>0</v>
      </c>
      <c r="C224" s="26">
        <v>0</v>
      </c>
      <c r="D224" s="26">
        <v>0</v>
      </c>
      <c r="E224" s="26">
        <v>0</v>
      </c>
      <c r="F224" s="26">
        <v>0</v>
      </c>
      <c r="G224" s="26">
        <v>0</v>
      </c>
      <c r="H224" s="26">
        <v>0</v>
      </c>
      <c r="I224" s="26">
        <v>0</v>
      </c>
      <c r="J224" s="26">
        <v>0</v>
      </c>
      <c r="K224" s="26">
        <v>0</v>
      </c>
      <c r="L224" s="26">
        <v>0</v>
      </c>
      <c r="M224" s="26">
        <v>0</v>
      </c>
    </row>
    <row r="225" spans="1:13" ht="12">
      <c r="A225" s="27" t="s">
        <v>431</v>
      </c>
      <c r="B225" s="26">
        <v>8564</v>
      </c>
      <c r="C225" s="26">
        <v>0</v>
      </c>
      <c r="D225" s="26">
        <v>0</v>
      </c>
      <c r="E225" s="26">
        <v>0</v>
      </c>
      <c r="F225" s="26">
        <v>0</v>
      </c>
      <c r="G225" s="26">
        <v>0</v>
      </c>
      <c r="H225" s="26">
        <v>0</v>
      </c>
      <c r="I225" s="26">
        <v>0</v>
      </c>
      <c r="J225" s="26">
        <v>0</v>
      </c>
      <c r="K225" s="26">
        <v>0</v>
      </c>
      <c r="L225" s="26">
        <v>0</v>
      </c>
      <c r="M225" s="26">
        <v>0</v>
      </c>
    </row>
    <row r="226" spans="1:13" ht="12">
      <c r="A226" s="27" t="s">
        <v>432</v>
      </c>
      <c r="B226" s="26">
        <v>9749462</v>
      </c>
      <c r="C226" s="26">
        <v>300860</v>
      </c>
      <c r="D226" s="26">
        <v>0</v>
      </c>
      <c r="E226" s="26">
        <v>0</v>
      </c>
      <c r="F226" s="26">
        <v>0</v>
      </c>
      <c r="G226" s="26">
        <v>0</v>
      </c>
      <c r="H226" s="26">
        <v>0</v>
      </c>
      <c r="I226" s="26">
        <v>0</v>
      </c>
      <c r="J226" s="26">
        <v>0</v>
      </c>
      <c r="K226" s="26">
        <v>0</v>
      </c>
      <c r="L226" s="26">
        <v>0</v>
      </c>
      <c r="M226" s="26">
        <v>0</v>
      </c>
    </row>
    <row r="227" spans="1:13" ht="12">
      <c r="A227" s="27" t="s">
        <v>433</v>
      </c>
      <c r="B227" s="26">
        <v>10535</v>
      </c>
      <c r="C227" s="26">
        <v>29920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</row>
    <row r="228" spans="1:13" ht="12">
      <c r="A228" s="27" t="s">
        <v>434</v>
      </c>
      <c r="B228" s="26">
        <v>0</v>
      </c>
      <c r="C228" s="26">
        <v>0</v>
      </c>
      <c r="D228" s="26">
        <v>0</v>
      </c>
      <c r="E228" s="26">
        <v>0</v>
      </c>
      <c r="F228" s="26">
        <v>0</v>
      </c>
      <c r="G228" s="26">
        <v>0</v>
      </c>
      <c r="H228" s="26">
        <v>0</v>
      </c>
      <c r="I228" s="26">
        <v>0</v>
      </c>
      <c r="J228" s="26">
        <v>0</v>
      </c>
      <c r="K228" s="26">
        <v>0</v>
      </c>
      <c r="L228" s="26">
        <v>0</v>
      </c>
      <c r="M228" s="26">
        <v>0</v>
      </c>
    </row>
    <row r="229" spans="1:13" ht="12">
      <c r="A229" s="27" t="s">
        <v>435</v>
      </c>
      <c r="B229" s="26">
        <v>0</v>
      </c>
      <c r="C229" s="26">
        <v>0</v>
      </c>
      <c r="D229" s="26">
        <v>0</v>
      </c>
      <c r="E229" s="26">
        <v>0</v>
      </c>
      <c r="F229" s="26">
        <v>0</v>
      </c>
      <c r="G229" s="26"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26">
        <v>0</v>
      </c>
    </row>
    <row r="230" spans="1:13" ht="12">
      <c r="A230" s="27" t="s">
        <v>436</v>
      </c>
      <c r="B230" s="26">
        <v>10535</v>
      </c>
      <c r="C230" s="26">
        <v>29920</v>
      </c>
      <c r="D230" s="26">
        <v>0</v>
      </c>
      <c r="E230" s="26">
        <v>0</v>
      </c>
      <c r="F230" s="26">
        <v>0</v>
      </c>
      <c r="G230" s="26">
        <v>0</v>
      </c>
      <c r="H230" s="26">
        <v>0</v>
      </c>
      <c r="I230" s="26">
        <v>0</v>
      </c>
      <c r="J230" s="26">
        <v>0</v>
      </c>
      <c r="K230" s="26">
        <v>0</v>
      </c>
      <c r="L230" s="26">
        <v>0</v>
      </c>
      <c r="M230" s="26">
        <v>0</v>
      </c>
    </row>
    <row r="231" spans="1:13" ht="12">
      <c r="A231" s="27" t="s">
        <v>437</v>
      </c>
      <c r="B231" s="26">
        <v>0</v>
      </c>
      <c r="C231" s="26">
        <v>0</v>
      </c>
      <c r="D231" s="26">
        <v>0</v>
      </c>
      <c r="E231" s="26">
        <v>0</v>
      </c>
      <c r="F231" s="26">
        <v>0</v>
      </c>
      <c r="G231" s="26">
        <v>0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26">
        <v>0</v>
      </c>
    </row>
    <row r="232" spans="1:13" ht="12">
      <c r="A232" s="27" t="s">
        <v>438</v>
      </c>
      <c r="B232" s="26">
        <v>0</v>
      </c>
      <c r="C232" s="26">
        <v>0</v>
      </c>
      <c r="D232" s="26">
        <v>0</v>
      </c>
      <c r="E232" s="26">
        <v>0</v>
      </c>
      <c r="F232" s="26">
        <v>0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26">
        <v>0</v>
      </c>
    </row>
    <row r="233" spans="1:13" ht="12">
      <c r="A233" s="27" t="s">
        <v>439</v>
      </c>
      <c r="B233" s="26">
        <v>10137956</v>
      </c>
      <c r="C233" s="26">
        <v>6345634</v>
      </c>
      <c r="D233" s="26">
        <v>394230</v>
      </c>
      <c r="E233" s="26">
        <v>0</v>
      </c>
      <c r="F233" s="26">
        <v>68624</v>
      </c>
      <c r="G233" s="26">
        <v>68624</v>
      </c>
      <c r="H233" s="26">
        <v>632438</v>
      </c>
      <c r="I233" s="26">
        <v>3554114</v>
      </c>
      <c r="J233" s="26">
        <v>0</v>
      </c>
      <c r="K233" s="26">
        <v>0</v>
      </c>
      <c r="L233" s="26">
        <v>0</v>
      </c>
      <c r="M233" s="26">
        <v>0</v>
      </c>
    </row>
    <row r="234" spans="1:13" ht="12">
      <c r="A234" s="27" t="s">
        <v>440</v>
      </c>
      <c r="B234" s="26">
        <v>0</v>
      </c>
      <c r="C234" s="26">
        <v>0</v>
      </c>
      <c r="D234" s="26">
        <v>0</v>
      </c>
      <c r="E234" s="26">
        <v>0</v>
      </c>
      <c r="F234" s="26">
        <v>0</v>
      </c>
      <c r="G234" s="26">
        <v>0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  <c r="M234" s="26">
        <v>0</v>
      </c>
    </row>
    <row r="235" spans="1:13" ht="12">
      <c r="A235" s="27" t="s">
        <v>441</v>
      </c>
      <c r="B235" s="26">
        <v>35045</v>
      </c>
      <c r="C235" s="26">
        <v>10238</v>
      </c>
      <c r="D235" s="26">
        <v>35982</v>
      </c>
      <c r="E235" s="26">
        <v>0</v>
      </c>
      <c r="F235" s="26">
        <v>0</v>
      </c>
      <c r="G235" s="26">
        <v>0</v>
      </c>
      <c r="H235" s="26">
        <v>8286</v>
      </c>
      <c r="I235" s="26">
        <v>52503</v>
      </c>
      <c r="J235" s="26">
        <v>0</v>
      </c>
      <c r="K235" s="26">
        <v>0</v>
      </c>
      <c r="L235" s="26">
        <v>0</v>
      </c>
      <c r="M235" s="26">
        <v>0</v>
      </c>
    </row>
    <row r="236" spans="1:13" ht="12">
      <c r="A236" s="27" t="s">
        <v>442</v>
      </c>
      <c r="B236" s="26">
        <v>0</v>
      </c>
      <c r="C236" s="26">
        <v>0</v>
      </c>
      <c r="D236" s="26">
        <v>0</v>
      </c>
      <c r="E236" s="26">
        <v>0</v>
      </c>
      <c r="F236" s="26">
        <v>0</v>
      </c>
      <c r="G236" s="26">
        <v>0</v>
      </c>
      <c r="H236" s="26">
        <v>0</v>
      </c>
      <c r="I236" s="26">
        <v>0</v>
      </c>
      <c r="J236" s="26">
        <v>0</v>
      </c>
      <c r="K236" s="26">
        <v>0</v>
      </c>
      <c r="L236" s="26">
        <v>0</v>
      </c>
      <c r="M236" s="26">
        <v>0</v>
      </c>
    </row>
    <row r="237" spans="1:13" ht="12">
      <c r="A237" s="27" t="s">
        <v>443</v>
      </c>
      <c r="B237" s="26">
        <v>133103</v>
      </c>
      <c r="C237" s="26">
        <v>0</v>
      </c>
      <c r="D237" s="26">
        <v>0</v>
      </c>
      <c r="E237" s="26">
        <v>0</v>
      </c>
      <c r="F237" s="26">
        <v>0</v>
      </c>
      <c r="G237" s="26">
        <v>0</v>
      </c>
      <c r="H237" s="26">
        <v>0</v>
      </c>
      <c r="I237" s="26">
        <v>133103</v>
      </c>
      <c r="J237" s="26">
        <v>0</v>
      </c>
      <c r="K237" s="26">
        <v>0</v>
      </c>
      <c r="L237" s="26">
        <v>0</v>
      </c>
      <c r="M237" s="26">
        <v>0</v>
      </c>
    </row>
    <row r="238" spans="1:13" ht="12">
      <c r="A238" s="27" t="s">
        <v>444</v>
      </c>
      <c r="B238" s="26">
        <v>4962442</v>
      </c>
      <c r="C238" s="26">
        <v>2953028</v>
      </c>
      <c r="D238" s="26">
        <v>188789</v>
      </c>
      <c r="E238" s="26">
        <v>0</v>
      </c>
      <c r="F238" s="26">
        <v>0</v>
      </c>
      <c r="G238" s="26">
        <v>0</v>
      </c>
      <c r="H238" s="26">
        <v>106252</v>
      </c>
      <c r="I238" s="26">
        <v>2091951</v>
      </c>
      <c r="J238" s="26">
        <v>0</v>
      </c>
      <c r="K238" s="26">
        <v>0</v>
      </c>
      <c r="L238" s="26">
        <v>0</v>
      </c>
      <c r="M238" s="26">
        <v>0</v>
      </c>
    </row>
    <row r="239" spans="1:13" ht="12">
      <c r="A239" s="27" t="s">
        <v>445</v>
      </c>
      <c r="B239" s="26">
        <v>5007347</v>
      </c>
      <c r="C239" s="26">
        <v>3382368</v>
      </c>
      <c r="D239" s="26">
        <v>169459</v>
      </c>
      <c r="E239" s="26">
        <v>0</v>
      </c>
      <c r="F239" s="26">
        <v>68624</v>
      </c>
      <c r="G239" s="26">
        <v>68624</v>
      </c>
      <c r="H239" s="26">
        <v>517900</v>
      </c>
      <c r="I239" s="26">
        <v>1276538</v>
      </c>
      <c r="J239" s="26">
        <v>0</v>
      </c>
      <c r="K239" s="26">
        <v>0</v>
      </c>
      <c r="L239" s="26">
        <v>0</v>
      </c>
      <c r="M239" s="26">
        <v>0</v>
      </c>
    </row>
    <row r="240" spans="1:13" ht="12">
      <c r="A240" s="27" t="s">
        <v>446</v>
      </c>
      <c r="B240" s="26">
        <v>19</v>
      </c>
      <c r="C240" s="26">
        <v>0</v>
      </c>
      <c r="D240" s="26">
        <v>0</v>
      </c>
      <c r="E240" s="26">
        <v>0</v>
      </c>
      <c r="F240" s="26">
        <v>0</v>
      </c>
      <c r="G240" s="26">
        <v>0</v>
      </c>
      <c r="H240" s="26">
        <v>0</v>
      </c>
      <c r="I240" s="26">
        <v>19</v>
      </c>
      <c r="J240" s="26">
        <v>0</v>
      </c>
      <c r="K240" s="26">
        <v>0</v>
      </c>
      <c r="L240" s="26">
        <v>0</v>
      </c>
      <c r="M240" s="26">
        <v>0</v>
      </c>
    </row>
    <row r="241" spans="1:13" ht="12">
      <c r="A241" s="27" t="s">
        <v>447</v>
      </c>
      <c r="B241" s="26">
        <v>0</v>
      </c>
      <c r="C241" s="26">
        <v>0</v>
      </c>
      <c r="D241" s="26">
        <v>0</v>
      </c>
      <c r="E241" s="26">
        <v>0</v>
      </c>
      <c r="F241" s="26">
        <v>0</v>
      </c>
      <c r="G241" s="26">
        <v>0</v>
      </c>
      <c r="H241" s="26">
        <v>0</v>
      </c>
      <c r="I241" s="26">
        <v>0</v>
      </c>
      <c r="J241" s="26">
        <v>0</v>
      </c>
      <c r="K241" s="26">
        <v>0</v>
      </c>
      <c r="L241" s="26">
        <v>0</v>
      </c>
      <c r="M241" s="26">
        <v>0</v>
      </c>
    </row>
    <row r="242" spans="1:13" ht="12">
      <c r="A242" s="27" t="s">
        <v>448</v>
      </c>
      <c r="B242" s="26">
        <v>0</v>
      </c>
      <c r="C242" s="26">
        <v>0</v>
      </c>
      <c r="D242" s="26">
        <v>0</v>
      </c>
      <c r="E242" s="26">
        <v>0</v>
      </c>
      <c r="F242" s="26">
        <v>0</v>
      </c>
      <c r="G242" s="26">
        <v>0</v>
      </c>
      <c r="H242" s="26">
        <v>0</v>
      </c>
      <c r="I242" s="26">
        <v>0</v>
      </c>
      <c r="J242" s="26">
        <v>0</v>
      </c>
      <c r="K242" s="26">
        <v>0</v>
      </c>
      <c r="L242" s="26">
        <v>0</v>
      </c>
      <c r="M242" s="26">
        <v>0</v>
      </c>
    </row>
    <row r="243" spans="1:13" ht="12">
      <c r="A243" s="27" t="s">
        <v>449</v>
      </c>
      <c r="B243" s="26">
        <v>0</v>
      </c>
      <c r="C243" s="26">
        <v>0</v>
      </c>
      <c r="D243" s="26">
        <v>0</v>
      </c>
      <c r="E243" s="26">
        <v>0</v>
      </c>
      <c r="F243" s="26">
        <v>0</v>
      </c>
      <c r="G243" s="26">
        <v>0</v>
      </c>
      <c r="H243" s="26">
        <v>0</v>
      </c>
      <c r="I243" s="26">
        <v>0</v>
      </c>
      <c r="J243" s="26">
        <v>0</v>
      </c>
      <c r="K243" s="26">
        <v>0</v>
      </c>
      <c r="L243" s="26">
        <v>0</v>
      </c>
      <c r="M243" s="26">
        <v>0</v>
      </c>
    </row>
    <row r="244" spans="1:13" ht="12">
      <c r="A244" s="27" t="s">
        <v>450</v>
      </c>
      <c r="B244" s="26">
        <v>0</v>
      </c>
      <c r="C244" s="26">
        <v>0</v>
      </c>
      <c r="D244" s="26">
        <v>0</v>
      </c>
      <c r="E244" s="26">
        <v>0</v>
      </c>
      <c r="F244" s="26">
        <v>0</v>
      </c>
      <c r="G244" s="26">
        <v>0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26">
        <v>0</v>
      </c>
    </row>
    <row r="245" spans="1:13" ht="12">
      <c r="A245" s="27" t="s">
        <v>451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</row>
    <row r="246" spans="1:13" ht="12">
      <c r="A246" s="27" t="s">
        <v>452</v>
      </c>
      <c r="B246" s="26">
        <v>0</v>
      </c>
      <c r="C246" s="26">
        <v>0</v>
      </c>
      <c r="D246" s="26">
        <v>0</v>
      </c>
      <c r="E246" s="26">
        <v>0</v>
      </c>
      <c r="F246" s="26">
        <v>0</v>
      </c>
      <c r="G246" s="26">
        <v>0</v>
      </c>
      <c r="H246" s="26">
        <v>0</v>
      </c>
      <c r="I246" s="26">
        <v>0</v>
      </c>
      <c r="J246" s="26">
        <v>0</v>
      </c>
      <c r="K246" s="26">
        <v>0</v>
      </c>
      <c r="L246" s="26">
        <v>0</v>
      </c>
      <c r="M246" s="26">
        <v>0</v>
      </c>
    </row>
    <row r="247" spans="1:13" ht="12">
      <c r="A247" s="27" t="s">
        <v>453</v>
      </c>
      <c r="B247" s="26">
        <v>0</v>
      </c>
      <c r="C247" s="26">
        <v>0</v>
      </c>
      <c r="D247" s="26">
        <v>0</v>
      </c>
      <c r="E247" s="26">
        <v>0</v>
      </c>
      <c r="F247" s="26">
        <v>0</v>
      </c>
      <c r="G247" s="26">
        <v>0</v>
      </c>
      <c r="H247" s="26">
        <v>0</v>
      </c>
      <c r="I247" s="26">
        <v>0</v>
      </c>
      <c r="J247" s="26">
        <v>0</v>
      </c>
      <c r="K247" s="26">
        <v>0</v>
      </c>
      <c r="L247" s="26">
        <v>0</v>
      </c>
      <c r="M247" s="26">
        <v>0</v>
      </c>
    </row>
    <row r="248" spans="1:13" ht="12">
      <c r="A248" s="27" t="s">
        <v>454</v>
      </c>
      <c r="B248" s="26">
        <v>0</v>
      </c>
      <c r="C248" s="26">
        <v>0</v>
      </c>
      <c r="D248" s="26">
        <v>0</v>
      </c>
      <c r="E248" s="26">
        <v>0</v>
      </c>
      <c r="F248" s="26">
        <v>0</v>
      </c>
      <c r="G248" s="26">
        <v>0</v>
      </c>
      <c r="H248" s="26">
        <v>0</v>
      </c>
      <c r="I248" s="26">
        <v>0</v>
      </c>
      <c r="J248" s="26">
        <v>0</v>
      </c>
      <c r="K248" s="26">
        <v>0</v>
      </c>
      <c r="L248" s="26">
        <v>0</v>
      </c>
      <c r="M248" s="26">
        <v>0</v>
      </c>
    </row>
    <row r="249" spans="1:13" ht="12">
      <c r="A249" s="27" t="s">
        <v>455</v>
      </c>
      <c r="B249" s="26">
        <v>177972</v>
      </c>
      <c r="C249" s="26">
        <v>130859</v>
      </c>
      <c r="D249" s="26">
        <v>0</v>
      </c>
      <c r="E249" s="26">
        <v>0</v>
      </c>
      <c r="F249" s="26">
        <v>0</v>
      </c>
      <c r="G249" s="26">
        <v>0</v>
      </c>
      <c r="H249" s="26">
        <v>12115</v>
      </c>
      <c r="I249" s="26">
        <v>34998</v>
      </c>
      <c r="J249" s="26">
        <v>0</v>
      </c>
      <c r="K249" s="26">
        <v>0</v>
      </c>
      <c r="L249" s="26">
        <v>0</v>
      </c>
      <c r="M249" s="26">
        <v>0</v>
      </c>
    </row>
    <row r="250" spans="1:13" ht="12">
      <c r="A250" s="27" t="s">
        <v>456</v>
      </c>
      <c r="B250" s="26">
        <v>0</v>
      </c>
      <c r="C250" s="26">
        <v>0</v>
      </c>
      <c r="D250" s="26">
        <v>0</v>
      </c>
      <c r="E250" s="26">
        <v>0</v>
      </c>
      <c r="F250" s="26">
        <v>0</v>
      </c>
      <c r="G250" s="26">
        <v>0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26">
        <v>0</v>
      </c>
    </row>
    <row r="251" spans="1:13" ht="12">
      <c r="A251" s="27" t="s">
        <v>457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</row>
    <row r="252" spans="1:13" ht="12">
      <c r="A252" s="27" t="s">
        <v>458</v>
      </c>
      <c r="B252" s="26">
        <v>0</v>
      </c>
      <c r="C252" s="26">
        <v>0</v>
      </c>
      <c r="D252" s="26">
        <v>0</v>
      </c>
      <c r="E252" s="26">
        <v>0</v>
      </c>
      <c r="F252" s="26">
        <v>0</v>
      </c>
      <c r="G252" s="26">
        <v>0</v>
      </c>
      <c r="H252" s="26">
        <v>0</v>
      </c>
      <c r="I252" s="26">
        <v>0</v>
      </c>
      <c r="J252" s="26">
        <v>0</v>
      </c>
      <c r="K252" s="26">
        <v>0</v>
      </c>
      <c r="L252" s="26">
        <v>0</v>
      </c>
      <c r="M252" s="26">
        <v>0</v>
      </c>
    </row>
    <row r="253" spans="1:13" ht="12">
      <c r="A253" s="27" t="s">
        <v>459</v>
      </c>
      <c r="B253" s="26">
        <v>0</v>
      </c>
      <c r="C253" s="26">
        <v>0</v>
      </c>
      <c r="D253" s="26">
        <v>0</v>
      </c>
      <c r="E253" s="26">
        <v>0</v>
      </c>
      <c r="F253" s="26">
        <v>0</v>
      </c>
      <c r="G253" s="26">
        <v>0</v>
      </c>
      <c r="H253" s="26">
        <v>0</v>
      </c>
      <c r="I253" s="26">
        <v>0</v>
      </c>
      <c r="J253" s="26">
        <v>0</v>
      </c>
      <c r="K253" s="26">
        <v>0</v>
      </c>
      <c r="L253" s="26">
        <v>0</v>
      </c>
      <c r="M253" s="26">
        <v>0</v>
      </c>
    </row>
    <row r="254" spans="1:13" ht="12">
      <c r="A254" s="27" t="s">
        <v>460</v>
      </c>
      <c r="B254" s="26">
        <v>0</v>
      </c>
      <c r="C254" s="26">
        <v>0</v>
      </c>
      <c r="D254" s="26">
        <v>0</v>
      </c>
      <c r="E254" s="26">
        <v>0</v>
      </c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26">
        <v>0</v>
      </c>
      <c r="L254" s="26">
        <v>0</v>
      </c>
      <c r="M254" s="26">
        <v>0</v>
      </c>
    </row>
    <row r="255" spans="1:13" ht="12">
      <c r="A255" s="27" t="s">
        <v>461</v>
      </c>
      <c r="B255" s="26">
        <v>177972</v>
      </c>
      <c r="C255" s="26">
        <v>130859</v>
      </c>
      <c r="D255" s="26">
        <v>0</v>
      </c>
      <c r="E255" s="26">
        <v>0</v>
      </c>
      <c r="F255" s="26">
        <v>0</v>
      </c>
      <c r="G255" s="26">
        <v>0</v>
      </c>
      <c r="H255" s="26">
        <v>12115</v>
      </c>
      <c r="I255" s="26">
        <v>34998</v>
      </c>
      <c r="J255" s="26">
        <v>0</v>
      </c>
      <c r="K255" s="26">
        <v>0</v>
      </c>
      <c r="L255" s="26">
        <v>0</v>
      </c>
      <c r="M255" s="26">
        <v>0</v>
      </c>
    </row>
    <row r="256" spans="1:13" ht="12">
      <c r="A256" s="27" t="s">
        <v>462</v>
      </c>
      <c r="B256" s="26">
        <v>0</v>
      </c>
      <c r="C256" s="26">
        <v>0</v>
      </c>
      <c r="D256" s="26">
        <v>0</v>
      </c>
      <c r="E256" s="26">
        <v>0</v>
      </c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26">
        <v>0</v>
      </c>
    </row>
    <row r="257" spans="1:13" ht="12">
      <c r="A257" s="27" t="s">
        <v>463</v>
      </c>
      <c r="B257" s="26">
        <v>20823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20823</v>
      </c>
      <c r="I257" s="26">
        <v>0</v>
      </c>
      <c r="J257" s="26">
        <v>20823</v>
      </c>
      <c r="K257" s="26">
        <v>0</v>
      </c>
      <c r="L257" s="26">
        <v>0</v>
      </c>
      <c r="M257" s="26">
        <v>0</v>
      </c>
    </row>
    <row r="258" spans="1:13" ht="12">
      <c r="A258" s="27" t="s">
        <v>464</v>
      </c>
      <c r="B258" s="26">
        <v>20823</v>
      </c>
      <c r="C258" s="26">
        <v>0</v>
      </c>
      <c r="D258" s="26">
        <v>0</v>
      </c>
      <c r="E258" s="26">
        <v>0</v>
      </c>
      <c r="F258" s="26">
        <v>0</v>
      </c>
      <c r="G258" s="26">
        <v>0</v>
      </c>
      <c r="H258" s="26">
        <v>20823</v>
      </c>
      <c r="I258" s="26">
        <v>0</v>
      </c>
      <c r="J258" s="26">
        <v>20823</v>
      </c>
      <c r="K258" s="26">
        <v>0</v>
      </c>
      <c r="L258" s="26">
        <v>0</v>
      </c>
      <c r="M258" s="26">
        <v>0</v>
      </c>
    </row>
    <row r="259" spans="1:13" ht="12">
      <c r="A259" s="27" t="s">
        <v>465</v>
      </c>
      <c r="B259" s="26">
        <v>20823</v>
      </c>
      <c r="C259" s="26">
        <v>0</v>
      </c>
      <c r="D259" s="26">
        <v>0</v>
      </c>
      <c r="E259" s="26">
        <v>0</v>
      </c>
      <c r="F259" s="26">
        <v>0</v>
      </c>
      <c r="G259" s="26">
        <v>0</v>
      </c>
      <c r="H259" s="26">
        <v>20823</v>
      </c>
      <c r="I259" s="26">
        <v>0</v>
      </c>
      <c r="J259" s="26">
        <v>20823</v>
      </c>
      <c r="K259" s="26">
        <v>0</v>
      </c>
      <c r="L259" s="26">
        <v>0</v>
      </c>
      <c r="M259" s="26">
        <v>0</v>
      </c>
    </row>
    <row r="260" spans="1:13" ht="12">
      <c r="A260" s="27" t="s">
        <v>466</v>
      </c>
      <c r="B260" s="26">
        <v>0</v>
      </c>
      <c r="C260" s="26">
        <v>0</v>
      </c>
      <c r="D260" s="26">
        <v>0</v>
      </c>
      <c r="E260" s="26">
        <v>0</v>
      </c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26">
        <v>0</v>
      </c>
    </row>
    <row r="261" spans="1:13" ht="12">
      <c r="A261" s="27" t="s">
        <v>467</v>
      </c>
      <c r="B261" s="26">
        <v>0</v>
      </c>
      <c r="C261" s="26">
        <v>0</v>
      </c>
      <c r="D261" s="26">
        <v>0</v>
      </c>
      <c r="E261" s="26">
        <v>0</v>
      </c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26">
        <v>0</v>
      </c>
      <c r="L261" s="26">
        <v>0</v>
      </c>
      <c r="M261" s="26">
        <v>0</v>
      </c>
    </row>
    <row r="262" spans="1:13" ht="12">
      <c r="A262" s="27" t="s">
        <v>468</v>
      </c>
      <c r="B262" s="26">
        <v>0</v>
      </c>
      <c r="C262" s="26">
        <v>0</v>
      </c>
      <c r="D262" s="26">
        <v>0</v>
      </c>
      <c r="E262" s="26">
        <v>0</v>
      </c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26">
        <v>0</v>
      </c>
      <c r="L262" s="26">
        <v>0</v>
      </c>
      <c r="M262" s="26">
        <v>0</v>
      </c>
    </row>
    <row r="263" spans="1:13" ht="12">
      <c r="A263" s="27" t="s">
        <v>469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</row>
    <row r="264" spans="1:13" ht="12">
      <c r="A264" s="27" t="s">
        <v>470</v>
      </c>
      <c r="B264" s="26">
        <v>0</v>
      </c>
      <c r="C264" s="26">
        <v>0</v>
      </c>
      <c r="D264" s="26">
        <v>0</v>
      </c>
      <c r="E264" s="26">
        <v>0</v>
      </c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26">
        <v>0</v>
      </c>
    </row>
    <row r="265" spans="1:13" ht="12">
      <c r="A265" s="27" t="s">
        <v>471</v>
      </c>
      <c r="B265" s="26">
        <v>0</v>
      </c>
      <c r="C265" s="26">
        <v>0</v>
      </c>
      <c r="D265" s="26">
        <v>0</v>
      </c>
      <c r="E265" s="26">
        <v>0</v>
      </c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26">
        <v>0</v>
      </c>
      <c r="L265" s="26">
        <v>0</v>
      </c>
      <c r="M265" s="26">
        <v>0</v>
      </c>
    </row>
    <row r="266" spans="1:13" ht="12">
      <c r="A266" s="27" t="s">
        <v>472</v>
      </c>
      <c r="B266" s="26">
        <v>0</v>
      </c>
      <c r="C266" s="26">
        <v>0</v>
      </c>
      <c r="D266" s="26">
        <v>0</v>
      </c>
      <c r="E266" s="26">
        <v>0</v>
      </c>
      <c r="F266" s="26">
        <v>0</v>
      </c>
      <c r="G266" s="26">
        <v>0</v>
      </c>
      <c r="H266" s="26">
        <v>0</v>
      </c>
      <c r="I266" s="26">
        <v>0</v>
      </c>
      <c r="J266" s="26">
        <v>0</v>
      </c>
      <c r="K266" s="26">
        <v>0</v>
      </c>
      <c r="L266" s="26">
        <v>0</v>
      </c>
      <c r="M266" s="26">
        <v>0</v>
      </c>
    </row>
    <row r="267" spans="1:13" ht="12">
      <c r="A267" s="27" t="s">
        <v>473</v>
      </c>
      <c r="B267" s="26">
        <v>0</v>
      </c>
      <c r="C267" s="26">
        <v>0</v>
      </c>
      <c r="D267" s="26">
        <v>0</v>
      </c>
      <c r="E267" s="26">
        <v>0</v>
      </c>
      <c r="F267" s="26">
        <v>0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>
        <v>0</v>
      </c>
    </row>
    <row r="268" spans="1:13" ht="12">
      <c r="A268" s="27" t="s">
        <v>474</v>
      </c>
      <c r="B268" s="26">
        <v>0</v>
      </c>
      <c r="C268" s="26">
        <v>0</v>
      </c>
      <c r="D268" s="26">
        <v>0</v>
      </c>
      <c r="E268" s="26">
        <v>0</v>
      </c>
      <c r="F268" s="26">
        <v>0</v>
      </c>
      <c r="G268" s="26">
        <v>0</v>
      </c>
      <c r="H268" s="26">
        <v>0</v>
      </c>
      <c r="I268" s="26">
        <v>0</v>
      </c>
      <c r="J268" s="26">
        <v>0</v>
      </c>
      <c r="K268" s="26">
        <v>0</v>
      </c>
      <c r="L268" s="26">
        <v>0</v>
      </c>
      <c r="M268" s="26">
        <v>0</v>
      </c>
    </row>
    <row r="269" spans="1:13" ht="12">
      <c r="A269" s="27" t="s">
        <v>475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</row>
    <row r="270" spans="1:13" ht="12">
      <c r="A270" s="27" t="s">
        <v>476</v>
      </c>
      <c r="B270" s="26">
        <v>0</v>
      </c>
      <c r="C270" s="26">
        <v>0</v>
      </c>
      <c r="D270" s="26">
        <v>0</v>
      </c>
      <c r="E270" s="26">
        <v>0</v>
      </c>
      <c r="F270" s="26">
        <v>0</v>
      </c>
      <c r="G270" s="26">
        <v>0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26">
        <v>0</v>
      </c>
    </row>
    <row r="271" spans="1:13" ht="12">
      <c r="A271" s="27" t="s">
        <v>477</v>
      </c>
      <c r="B271" s="26">
        <v>0</v>
      </c>
      <c r="C271" s="26">
        <v>0</v>
      </c>
      <c r="D271" s="26">
        <v>0</v>
      </c>
      <c r="E271" s="26">
        <v>0</v>
      </c>
      <c r="F271" s="26">
        <v>0</v>
      </c>
      <c r="G271" s="26">
        <v>0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26">
        <v>0</v>
      </c>
    </row>
    <row r="272" spans="1:13" ht="12">
      <c r="A272" s="27" t="s">
        <v>478</v>
      </c>
      <c r="B272" s="26">
        <v>0</v>
      </c>
      <c r="C272" s="26">
        <v>0</v>
      </c>
      <c r="D272" s="26">
        <v>0</v>
      </c>
      <c r="E272" s="26">
        <v>0</v>
      </c>
      <c r="F272" s="26">
        <v>0</v>
      </c>
      <c r="G272" s="26">
        <v>0</v>
      </c>
      <c r="H272" s="26">
        <v>0</v>
      </c>
      <c r="I272" s="26">
        <v>0</v>
      </c>
      <c r="J272" s="26">
        <v>0</v>
      </c>
      <c r="K272" s="26">
        <v>0</v>
      </c>
      <c r="L272" s="26">
        <v>0</v>
      </c>
      <c r="M272" s="26">
        <v>0</v>
      </c>
    </row>
    <row r="273" spans="1:13" ht="12">
      <c r="A273" s="27" t="s">
        <v>479</v>
      </c>
      <c r="B273" s="26">
        <v>0</v>
      </c>
      <c r="C273" s="26">
        <v>0</v>
      </c>
      <c r="D273" s="26">
        <v>0</v>
      </c>
      <c r="E273" s="26">
        <v>0</v>
      </c>
      <c r="F273" s="26">
        <v>0</v>
      </c>
      <c r="G273" s="26">
        <v>0</v>
      </c>
      <c r="H273" s="26">
        <v>0</v>
      </c>
      <c r="I273" s="26">
        <v>0</v>
      </c>
      <c r="J273" s="26">
        <v>0</v>
      </c>
      <c r="K273" s="26">
        <v>0</v>
      </c>
      <c r="L273" s="26">
        <v>0</v>
      </c>
      <c r="M273" s="26">
        <v>0</v>
      </c>
    </row>
    <row r="274" spans="1:13" ht="12">
      <c r="A274" s="27" t="s">
        <v>480</v>
      </c>
      <c r="B274" s="26">
        <v>0</v>
      </c>
      <c r="C274" s="26">
        <v>0</v>
      </c>
      <c r="D274" s="26">
        <v>0</v>
      </c>
      <c r="E274" s="26">
        <v>0</v>
      </c>
      <c r="F274" s="26">
        <v>0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26">
        <v>0</v>
      </c>
    </row>
    <row r="275" spans="1:13" ht="12">
      <c r="A275" s="27" t="s">
        <v>481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</row>
    <row r="276" spans="1:13" ht="12">
      <c r="A276" s="27" t="s">
        <v>482</v>
      </c>
      <c r="B276" s="26">
        <v>0</v>
      </c>
      <c r="C276" s="26">
        <v>0</v>
      </c>
      <c r="D276" s="26">
        <v>0</v>
      </c>
      <c r="E276" s="26">
        <v>0</v>
      </c>
      <c r="F276" s="26">
        <v>0</v>
      </c>
      <c r="G276" s="26">
        <v>0</v>
      </c>
      <c r="H276" s="26">
        <v>0</v>
      </c>
      <c r="I276" s="26">
        <v>0</v>
      </c>
      <c r="J276" s="26">
        <v>0</v>
      </c>
      <c r="K276" s="26">
        <v>0</v>
      </c>
      <c r="L276" s="26">
        <v>0</v>
      </c>
      <c r="M276" s="26">
        <v>0</v>
      </c>
    </row>
    <row r="277" spans="1:13" ht="12">
      <c r="A277" s="27" t="s">
        <v>483</v>
      </c>
      <c r="B277" s="26">
        <v>0</v>
      </c>
      <c r="C277" s="26">
        <v>0</v>
      </c>
      <c r="D277" s="26">
        <v>0</v>
      </c>
      <c r="E277" s="26">
        <v>0</v>
      </c>
      <c r="F277" s="26">
        <v>0</v>
      </c>
      <c r="G277" s="26">
        <v>0</v>
      </c>
      <c r="H277" s="26">
        <v>0</v>
      </c>
      <c r="I277" s="26">
        <v>0</v>
      </c>
      <c r="J277" s="26">
        <v>0</v>
      </c>
      <c r="K277" s="26">
        <v>0</v>
      </c>
      <c r="L277" s="26">
        <v>0</v>
      </c>
      <c r="M277" s="26">
        <v>0</v>
      </c>
    </row>
    <row r="278" spans="1:13" ht="12">
      <c r="A278" s="27" t="s">
        <v>484</v>
      </c>
      <c r="B278" s="26">
        <v>0</v>
      </c>
      <c r="C278" s="26">
        <v>0</v>
      </c>
      <c r="D278" s="26">
        <v>0</v>
      </c>
      <c r="E278" s="26">
        <v>0</v>
      </c>
      <c r="F278" s="26">
        <v>0</v>
      </c>
      <c r="G278" s="26">
        <v>0</v>
      </c>
      <c r="H278" s="26">
        <v>0</v>
      </c>
      <c r="I278" s="26">
        <v>0</v>
      </c>
      <c r="J278" s="26">
        <v>0</v>
      </c>
      <c r="K278" s="26">
        <v>0</v>
      </c>
      <c r="L278" s="26">
        <v>0</v>
      </c>
      <c r="M278" s="26">
        <v>0</v>
      </c>
    </row>
    <row r="279" spans="1:13" ht="12">
      <c r="A279" s="27" t="s">
        <v>485</v>
      </c>
      <c r="B279" s="26">
        <v>0</v>
      </c>
      <c r="C279" s="26">
        <v>0</v>
      </c>
      <c r="D279" s="26">
        <v>0</v>
      </c>
      <c r="E279" s="26">
        <v>0</v>
      </c>
      <c r="F279" s="26">
        <v>0</v>
      </c>
      <c r="G279" s="26">
        <v>0</v>
      </c>
      <c r="H279" s="26">
        <v>0</v>
      </c>
      <c r="I279" s="26">
        <v>0</v>
      </c>
      <c r="J279" s="26">
        <v>0</v>
      </c>
      <c r="K279" s="26">
        <v>0</v>
      </c>
      <c r="L279" s="26">
        <v>0</v>
      </c>
      <c r="M279" s="26">
        <v>0</v>
      </c>
    </row>
    <row r="280" spans="1:13" ht="12">
      <c r="A280" s="27" t="s">
        <v>486</v>
      </c>
      <c r="B280" s="26">
        <v>0</v>
      </c>
      <c r="C280" s="26">
        <v>0</v>
      </c>
      <c r="D280" s="26">
        <v>0</v>
      </c>
      <c r="E280" s="26">
        <v>0</v>
      </c>
      <c r="F280" s="26">
        <v>0</v>
      </c>
      <c r="G280" s="26">
        <v>0</v>
      </c>
      <c r="H280" s="26">
        <v>0</v>
      </c>
      <c r="I280" s="26">
        <v>0</v>
      </c>
      <c r="J280" s="26">
        <v>0</v>
      </c>
      <c r="K280" s="26">
        <v>0</v>
      </c>
      <c r="L280" s="26">
        <v>0</v>
      </c>
      <c r="M280" s="26">
        <v>0</v>
      </c>
    </row>
    <row r="281" spans="1:13" ht="12">
      <c r="A281" s="27" t="s">
        <v>487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</row>
    <row r="282" spans="1:13" ht="12">
      <c r="A282" s="27" t="s">
        <v>488</v>
      </c>
      <c r="B282" s="26">
        <v>0</v>
      </c>
      <c r="C282" s="26">
        <v>0</v>
      </c>
      <c r="D282" s="26">
        <v>0</v>
      </c>
      <c r="E282" s="26">
        <v>0</v>
      </c>
      <c r="F282" s="26">
        <v>0</v>
      </c>
      <c r="G282" s="26">
        <v>0</v>
      </c>
      <c r="H282" s="26">
        <v>0</v>
      </c>
      <c r="I282" s="26">
        <v>0</v>
      </c>
      <c r="J282" s="26">
        <v>0</v>
      </c>
      <c r="K282" s="26">
        <v>0</v>
      </c>
      <c r="L282" s="26">
        <v>0</v>
      </c>
      <c r="M282" s="26">
        <v>0</v>
      </c>
    </row>
    <row r="283" spans="1:13" ht="12">
      <c r="A283" s="27" t="s">
        <v>489</v>
      </c>
      <c r="B283" s="26">
        <v>0</v>
      </c>
      <c r="C283" s="26">
        <v>0</v>
      </c>
      <c r="D283" s="26">
        <v>0</v>
      </c>
      <c r="E283" s="26">
        <v>0</v>
      </c>
      <c r="F283" s="26">
        <v>0</v>
      </c>
      <c r="G283" s="26">
        <v>0</v>
      </c>
      <c r="H283" s="26">
        <v>0</v>
      </c>
      <c r="I283" s="26">
        <v>0</v>
      </c>
      <c r="J283" s="26">
        <v>0</v>
      </c>
      <c r="K283" s="26">
        <v>0</v>
      </c>
      <c r="L283" s="26">
        <v>0</v>
      </c>
      <c r="M283" s="26">
        <v>0</v>
      </c>
    </row>
    <row r="284" spans="1:13" ht="12">
      <c r="A284" s="27" t="s">
        <v>490</v>
      </c>
      <c r="B284" s="26">
        <v>0</v>
      </c>
      <c r="C284" s="26">
        <v>0</v>
      </c>
      <c r="D284" s="26">
        <v>0</v>
      </c>
      <c r="E284" s="26">
        <v>0</v>
      </c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26">
        <v>0</v>
      </c>
      <c r="L284" s="26">
        <v>0</v>
      </c>
      <c r="M284" s="26">
        <v>0</v>
      </c>
    </row>
    <row r="285" spans="1:13" ht="12">
      <c r="A285" s="27" t="s">
        <v>491</v>
      </c>
      <c r="B285" s="26">
        <v>0</v>
      </c>
      <c r="C285" s="26">
        <v>0</v>
      </c>
      <c r="D285" s="26">
        <v>0</v>
      </c>
      <c r="E285" s="26">
        <v>0</v>
      </c>
      <c r="F285" s="26">
        <v>0</v>
      </c>
      <c r="G285" s="26">
        <v>0</v>
      </c>
      <c r="H285" s="26">
        <v>0</v>
      </c>
      <c r="I285" s="26">
        <v>0</v>
      </c>
      <c r="J285" s="26">
        <v>0</v>
      </c>
      <c r="K285" s="26">
        <v>0</v>
      </c>
      <c r="L285" s="26">
        <v>0</v>
      </c>
      <c r="M285" s="26">
        <v>0</v>
      </c>
    </row>
    <row r="286" spans="1:13" ht="12">
      <c r="A286" s="27" t="s">
        <v>492</v>
      </c>
      <c r="B286" s="26">
        <v>0</v>
      </c>
      <c r="C286" s="26">
        <v>0</v>
      </c>
      <c r="D286" s="26">
        <v>0</v>
      </c>
      <c r="E286" s="26">
        <v>0</v>
      </c>
      <c r="F286" s="26">
        <v>0</v>
      </c>
      <c r="G286" s="26">
        <v>0</v>
      </c>
      <c r="H286" s="26">
        <v>0</v>
      </c>
      <c r="I286" s="26">
        <v>0</v>
      </c>
      <c r="J286" s="26">
        <v>0</v>
      </c>
      <c r="K286" s="26">
        <v>0</v>
      </c>
      <c r="L286" s="26">
        <v>0</v>
      </c>
      <c r="M286" s="26">
        <v>0</v>
      </c>
    </row>
    <row r="287" spans="1:13" ht="12">
      <c r="A287" s="27" t="s">
        <v>493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</row>
    <row r="288" spans="1:13" ht="12">
      <c r="A288" s="27" t="s">
        <v>494</v>
      </c>
      <c r="B288" s="26">
        <v>0</v>
      </c>
      <c r="C288" s="26">
        <v>0</v>
      </c>
      <c r="D288" s="26">
        <v>0</v>
      </c>
      <c r="E288" s="26">
        <v>0</v>
      </c>
      <c r="F288" s="26">
        <v>0</v>
      </c>
      <c r="G288" s="26">
        <v>0</v>
      </c>
      <c r="H288" s="26">
        <v>0</v>
      </c>
      <c r="I288" s="26">
        <v>0</v>
      </c>
      <c r="J288" s="26">
        <v>0</v>
      </c>
      <c r="K288" s="26">
        <v>0</v>
      </c>
      <c r="L288" s="26">
        <v>0</v>
      </c>
      <c r="M288" s="26">
        <v>0</v>
      </c>
    </row>
    <row r="289" spans="1:13" ht="12">
      <c r="A289" s="27" t="s">
        <v>495</v>
      </c>
      <c r="B289" s="26">
        <v>0</v>
      </c>
      <c r="C289" s="26">
        <v>0</v>
      </c>
      <c r="D289" s="26">
        <v>0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6">
        <v>0</v>
      </c>
      <c r="L289" s="26">
        <v>0</v>
      </c>
      <c r="M289" s="26">
        <v>0</v>
      </c>
    </row>
    <row r="290" spans="1:13" ht="12">
      <c r="A290" s="27" t="s">
        <v>496</v>
      </c>
      <c r="B290" s="26">
        <v>0</v>
      </c>
      <c r="C290" s="26">
        <v>0</v>
      </c>
      <c r="D290" s="26">
        <v>0</v>
      </c>
      <c r="E290" s="26">
        <v>0</v>
      </c>
      <c r="F290" s="26">
        <v>0</v>
      </c>
      <c r="G290" s="26">
        <v>0</v>
      </c>
      <c r="H290" s="26">
        <v>0</v>
      </c>
      <c r="I290" s="26">
        <v>0</v>
      </c>
      <c r="J290" s="26">
        <v>0</v>
      </c>
      <c r="K290" s="26">
        <v>0</v>
      </c>
      <c r="L290" s="26">
        <v>0</v>
      </c>
      <c r="M290" s="26">
        <v>0</v>
      </c>
    </row>
    <row r="291" spans="1:13" ht="12">
      <c r="A291" s="27" t="s">
        <v>497</v>
      </c>
      <c r="B291" s="26">
        <v>0</v>
      </c>
      <c r="C291" s="26">
        <v>0</v>
      </c>
      <c r="D291" s="26">
        <v>0</v>
      </c>
      <c r="E291" s="26">
        <v>0</v>
      </c>
      <c r="F291" s="26">
        <v>0</v>
      </c>
      <c r="G291" s="26">
        <v>0</v>
      </c>
      <c r="H291" s="26">
        <v>0</v>
      </c>
      <c r="I291" s="26">
        <v>0</v>
      </c>
      <c r="J291" s="26">
        <v>0</v>
      </c>
      <c r="K291" s="26">
        <v>0</v>
      </c>
      <c r="L291" s="26">
        <v>0</v>
      </c>
      <c r="M291" s="26">
        <v>0</v>
      </c>
    </row>
    <row r="292" spans="1:13" ht="12">
      <c r="A292" s="27" t="s">
        <v>498</v>
      </c>
      <c r="B292" s="26">
        <v>0</v>
      </c>
      <c r="C292" s="26">
        <v>0</v>
      </c>
      <c r="D292" s="26">
        <v>0</v>
      </c>
      <c r="E292" s="26">
        <v>0</v>
      </c>
      <c r="F292" s="26">
        <v>0</v>
      </c>
      <c r="G292" s="26">
        <v>0</v>
      </c>
      <c r="H292" s="26">
        <v>0</v>
      </c>
      <c r="I292" s="26">
        <v>0</v>
      </c>
      <c r="J292" s="26">
        <v>0</v>
      </c>
      <c r="K292" s="26">
        <v>0</v>
      </c>
      <c r="L292" s="26">
        <v>0</v>
      </c>
      <c r="M292" s="26">
        <v>0</v>
      </c>
    </row>
    <row r="293" spans="1:13" ht="12">
      <c r="A293" s="27" t="s">
        <v>499</v>
      </c>
      <c r="B293" s="26">
        <v>20823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20823</v>
      </c>
      <c r="I293" s="26">
        <v>0</v>
      </c>
      <c r="J293" s="26">
        <v>20823</v>
      </c>
      <c r="K293" s="26">
        <v>0</v>
      </c>
      <c r="L293" s="26">
        <v>0</v>
      </c>
      <c r="M293" s="26">
        <v>0</v>
      </c>
    </row>
    <row r="294" spans="1:13" ht="12">
      <c r="A294" s="27" t="s">
        <v>500</v>
      </c>
      <c r="B294" s="26">
        <v>10001836</v>
      </c>
      <c r="C294" s="26">
        <v>9777570</v>
      </c>
      <c r="D294" s="26">
        <v>0</v>
      </c>
      <c r="E294" s="26">
        <v>0</v>
      </c>
      <c r="F294" s="26">
        <v>0</v>
      </c>
      <c r="G294" s="26">
        <v>0</v>
      </c>
      <c r="H294" s="26">
        <v>0</v>
      </c>
      <c r="I294" s="26">
        <v>0</v>
      </c>
      <c r="J294" s="26">
        <v>0</v>
      </c>
      <c r="K294" s="26">
        <v>0</v>
      </c>
      <c r="L294" s="26">
        <v>0</v>
      </c>
      <c r="M294" s="26">
        <v>0</v>
      </c>
    </row>
    <row r="295" spans="1:13" ht="12">
      <c r="A295" s="27" t="s">
        <v>501</v>
      </c>
      <c r="B295" s="26">
        <v>10001836</v>
      </c>
      <c r="C295" s="26">
        <v>9776770</v>
      </c>
      <c r="D295" s="26">
        <v>0</v>
      </c>
      <c r="E295" s="26">
        <v>0</v>
      </c>
      <c r="F295" s="26">
        <v>0</v>
      </c>
      <c r="G295" s="26">
        <v>0</v>
      </c>
      <c r="H295" s="26">
        <v>0</v>
      </c>
      <c r="I295" s="26">
        <v>0</v>
      </c>
      <c r="J295" s="26">
        <v>0</v>
      </c>
      <c r="K295" s="26">
        <v>0</v>
      </c>
      <c r="L295" s="26">
        <v>0</v>
      </c>
      <c r="M295" s="26">
        <v>0</v>
      </c>
    </row>
    <row r="296" spans="1:13" ht="12">
      <c r="A296" s="27" t="s">
        <v>502</v>
      </c>
      <c r="B296" s="26">
        <v>0</v>
      </c>
      <c r="C296" s="26">
        <v>0</v>
      </c>
      <c r="D296" s="26">
        <v>0</v>
      </c>
      <c r="E296" s="26">
        <v>0</v>
      </c>
      <c r="F296" s="26">
        <v>0</v>
      </c>
      <c r="G296" s="26">
        <v>0</v>
      </c>
      <c r="H296" s="26">
        <v>0</v>
      </c>
      <c r="I296" s="26">
        <v>0</v>
      </c>
      <c r="J296" s="26">
        <v>0</v>
      </c>
      <c r="K296" s="26">
        <v>0</v>
      </c>
      <c r="L296" s="26">
        <v>0</v>
      </c>
      <c r="M296" s="26">
        <v>0</v>
      </c>
    </row>
    <row r="297" spans="1:13" ht="12">
      <c r="A297" s="27" t="s">
        <v>503</v>
      </c>
      <c r="B297" s="26">
        <v>0</v>
      </c>
      <c r="C297" s="26">
        <v>0</v>
      </c>
      <c r="D297" s="26">
        <v>0</v>
      </c>
      <c r="E297" s="26">
        <v>0</v>
      </c>
      <c r="F297" s="26">
        <v>0</v>
      </c>
      <c r="G297" s="26">
        <v>0</v>
      </c>
      <c r="H297" s="26">
        <v>0</v>
      </c>
      <c r="I297" s="26">
        <v>0</v>
      </c>
      <c r="J297" s="26">
        <v>0</v>
      </c>
      <c r="K297" s="26">
        <v>0</v>
      </c>
      <c r="L297" s="26">
        <v>0</v>
      </c>
      <c r="M297" s="26">
        <v>0</v>
      </c>
    </row>
    <row r="298" spans="1:13" ht="12">
      <c r="A298" s="27" t="s">
        <v>504</v>
      </c>
      <c r="B298" s="26">
        <v>0</v>
      </c>
      <c r="C298" s="26">
        <v>800</v>
      </c>
      <c r="D298" s="26">
        <v>0</v>
      </c>
      <c r="E298" s="26">
        <v>0</v>
      </c>
      <c r="F298" s="26">
        <v>0</v>
      </c>
      <c r="G298" s="26">
        <v>0</v>
      </c>
      <c r="H298" s="26">
        <v>0</v>
      </c>
      <c r="I298" s="26">
        <v>0</v>
      </c>
      <c r="J298" s="26">
        <v>0</v>
      </c>
      <c r="K298" s="26">
        <v>0</v>
      </c>
      <c r="L298" s="26">
        <v>0</v>
      </c>
      <c r="M298" s="26">
        <v>0</v>
      </c>
    </row>
    <row r="299" spans="1:13" ht="12">
      <c r="A299" s="27" t="s">
        <v>505</v>
      </c>
      <c r="B299" s="26">
        <v>3480</v>
      </c>
      <c r="C299" s="26">
        <v>3246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</row>
    <row r="300" spans="1:13" ht="12">
      <c r="A300" s="27" t="s">
        <v>506</v>
      </c>
      <c r="B300" s="26">
        <v>85461</v>
      </c>
      <c r="C300" s="26">
        <v>60050</v>
      </c>
      <c r="D300" s="26">
        <v>0</v>
      </c>
      <c r="E300" s="26">
        <v>0</v>
      </c>
      <c r="F300" s="26">
        <v>0</v>
      </c>
      <c r="G300" s="26">
        <v>0</v>
      </c>
      <c r="H300" s="26">
        <v>0</v>
      </c>
      <c r="I300" s="26">
        <v>0</v>
      </c>
      <c r="J300" s="26">
        <v>0</v>
      </c>
      <c r="K300" s="26">
        <v>0</v>
      </c>
      <c r="L300" s="26">
        <v>0</v>
      </c>
      <c r="M300" s="26">
        <v>0</v>
      </c>
    </row>
    <row r="301" spans="1:13" ht="12">
      <c r="A301" s="27" t="s">
        <v>507</v>
      </c>
      <c r="B301" s="26">
        <v>0</v>
      </c>
      <c r="C301" s="26">
        <v>0</v>
      </c>
      <c r="D301" s="26">
        <v>0</v>
      </c>
      <c r="E301" s="26">
        <v>0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>
        <v>0</v>
      </c>
    </row>
    <row r="302" spans="1:13" ht="12">
      <c r="A302" s="27" t="s">
        <v>508</v>
      </c>
      <c r="B302" s="26">
        <v>0</v>
      </c>
      <c r="C302" s="26">
        <v>0</v>
      </c>
      <c r="D302" s="26">
        <v>0</v>
      </c>
      <c r="E302" s="26">
        <v>0</v>
      </c>
      <c r="F302" s="26">
        <v>0</v>
      </c>
      <c r="G302" s="26">
        <v>0</v>
      </c>
      <c r="H302" s="26">
        <v>0</v>
      </c>
      <c r="I302" s="26">
        <v>0</v>
      </c>
      <c r="J302" s="26">
        <v>0</v>
      </c>
      <c r="K302" s="26">
        <v>0</v>
      </c>
      <c r="L302" s="26">
        <v>0</v>
      </c>
      <c r="M302" s="26">
        <v>0</v>
      </c>
    </row>
    <row r="303" spans="1:13" ht="12">
      <c r="A303" s="27" t="s">
        <v>509</v>
      </c>
      <c r="B303" s="26">
        <v>0</v>
      </c>
      <c r="C303" s="26">
        <v>0</v>
      </c>
      <c r="D303" s="26">
        <v>0</v>
      </c>
      <c r="E303" s="26">
        <v>0</v>
      </c>
      <c r="F303" s="26">
        <v>0</v>
      </c>
      <c r="G303" s="26">
        <v>0</v>
      </c>
      <c r="H303" s="26">
        <v>0</v>
      </c>
      <c r="I303" s="26">
        <v>0</v>
      </c>
      <c r="J303" s="26">
        <v>0</v>
      </c>
      <c r="K303" s="26">
        <v>0</v>
      </c>
      <c r="L303" s="26">
        <v>0</v>
      </c>
      <c r="M303" s="26">
        <v>0</v>
      </c>
    </row>
    <row r="304" spans="1:13" ht="12">
      <c r="A304" s="27" t="s">
        <v>510</v>
      </c>
      <c r="B304" s="26">
        <v>10090777</v>
      </c>
      <c r="C304" s="26">
        <v>9840866</v>
      </c>
      <c r="D304" s="26">
        <v>0</v>
      </c>
      <c r="E304" s="26">
        <v>0</v>
      </c>
      <c r="F304" s="26">
        <v>0</v>
      </c>
      <c r="G304" s="26">
        <v>0</v>
      </c>
      <c r="H304" s="26">
        <v>0</v>
      </c>
      <c r="I304" s="26">
        <v>0</v>
      </c>
      <c r="J304" s="26">
        <v>0</v>
      </c>
      <c r="K304" s="26">
        <v>0</v>
      </c>
      <c r="L304" s="26">
        <v>0</v>
      </c>
      <c r="M304" s="26">
        <v>0</v>
      </c>
    </row>
    <row r="305" spans="1:13" ht="12">
      <c r="A305" s="27" t="s">
        <v>511</v>
      </c>
      <c r="B305" s="26">
        <v>3852894</v>
      </c>
      <c r="C305" s="26">
        <v>3432169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</row>
    <row r="306" spans="1:13" ht="12">
      <c r="A306" s="27" t="s">
        <v>512</v>
      </c>
      <c r="B306" s="26">
        <v>0</v>
      </c>
      <c r="C306" s="26">
        <v>0</v>
      </c>
      <c r="D306" s="26">
        <v>0</v>
      </c>
      <c r="E306" s="26">
        <v>0</v>
      </c>
      <c r="F306" s="26">
        <v>0</v>
      </c>
      <c r="G306" s="26">
        <v>0</v>
      </c>
      <c r="H306" s="26">
        <v>0</v>
      </c>
      <c r="I306" s="26">
        <v>0</v>
      </c>
      <c r="J306" s="26">
        <v>0</v>
      </c>
      <c r="K306" s="26">
        <v>0</v>
      </c>
      <c r="L306" s="26">
        <v>0</v>
      </c>
      <c r="M306" s="26">
        <v>0</v>
      </c>
    </row>
    <row r="307" spans="1:13" ht="12">
      <c r="A307" s="27" t="s">
        <v>513</v>
      </c>
      <c r="B307" s="26">
        <v>2003152</v>
      </c>
      <c r="C307" s="26">
        <v>1886325</v>
      </c>
      <c r="D307" s="26">
        <v>0</v>
      </c>
      <c r="E307" s="26">
        <v>0</v>
      </c>
      <c r="F307" s="26">
        <v>0</v>
      </c>
      <c r="G307" s="26">
        <v>0</v>
      </c>
      <c r="H307" s="26">
        <v>0</v>
      </c>
      <c r="I307" s="26">
        <v>0</v>
      </c>
      <c r="J307" s="26">
        <v>0</v>
      </c>
      <c r="K307" s="26">
        <v>0</v>
      </c>
      <c r="L307" s="26">
        <v>0</v>
      </c>
      <c r="M307" s="26">
        <v>0</v>
      </c>
    </row>
    <row r="308" spans="1:13" ht="12">
      <c r="A308" s="27" t="s">
        <v>514</v>
      </c>
      <c r="B308" s="26">
        <v>1849742</v>
      </c>
      <c r="C308" s="26">
        <v>1545844</v>
      </c>
      <c r="D308" s="26">
        <v>0</v>
      </c>
      <c r="E308" s="26">
        <v>0</v>
      </c>
      <c r="F308" s="26">
        <v>0</v>
      </c>
      <c r="G308" s="26">
        <v>0</v>
      </c>
      <c r="H308" s="26">
        <v>0</v>
      </c>
      <c r="I308" s="26">
        <v>0</v>
      </c>
      <c r="J308" s="26">
        <v>0</v>
      </c>
      <c r="K308" s="26">
        <v>0</v>
      </c>
      <c r="L308" s="26">
        <v>0</v>
      </c>
      <c r="M308" s="26">
        <v>0</v>
      </c>
    </row>
    <row r="309" spans="1:13" ht="12">
      <c r="A309" s="27" t="s">
        <v>515</v>
      </c>
      <c r="B309" s="26">
        <v>5832905</v>
      </c>
      <c r="C309" s="26">
        <v>5854658</v>
      </c>
      <c r="D309" s="26">
        <v>0</v>
      </c>
      <c r="E309" s="26">
        <v>0</v>
      </c>
      <c r="F309" s="26">
        <v>0</v>
      </c>
      <c r="G309" s="26">
        <v>0</v>
      </c>
      <c r="H309" s="26">
        <v>0</v>
      </c>
      <c r="I309" s="26">
        <v>0</v>
      </c>
      <c r="J309" s="26">
        <v>0</v>
      </c>
      <c r="K309" s="26">
        <v>0</v>
      </c>
      <c r="L309" s="26">
        <v>0</v>
      </c>
      <c r="M309" s="26">
        <v>0</v>
      </c>
    </row>
    <row r="310" spans="1:13" ht="12">
      <c r="A310" s="27" t="s">
        <v>516</v>
      </c>
      <c r="B310" s="26">
        <v>4386405</v>
      </c>
      <c r="C310" s="26">
        <v>4365776</v>
      </c>
      <c r="D310" s="26">
        <v>0</v>
      </c>
      <c r="E310" s="26">
        <v>0</v>
      </c>
      <c r="F310" s="26">
        <v>0</v>
      </c>
      <c r="G310" s="26">
        <v>0</v>
      </c>
      <c r="H310" s="26">
        <v>0</v>
      </c>
      <c r="I310" s="26">
        <v>0</v>
      </c>
      <c r="J310" s="26">
        <v>0</v>
      </c>
      <c r="K310" s="26">
        <v>0</v>
      </c>
      <c r="L310" s="26">
        <v>0</v>
      </c>
      <c r="M310" s="26">
        <v>0</v>
      </c>
    </row>
    <row r="311" spans="1:13" ht="12">
      <c r="A311" s="27" t="s">
        <v>517</v>
      </c>
      <c r="B311" s="26">
        <v>709152</v>
      </c>
      <c r="C311" s="26">
        <v>715958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</row>
    <row r="312" spans="1:13" ht="12">
      <c r="A312" s="27" t="s">
        <v>518</v>
      </c>
      <c r="B312" s="26">
        <v>737348</v>
      </c>
      <c r="C312" s="26">
        <v>772924</v>
      </c>
      <c r="D312" s="26">
        <v>0</v>
      </c>
      <c r="E312" s="26">
        <v>0</v>
      </c>
      <c r="F312" s="26">
        <v>0</v>
      </c>
      <c r="G312" s="26">
        <v>0</v>
      </c>
      <c r="H312" s="26">
        <v>0</v>
      </c>
      <c r="I312" s="26">
        <v>0</v>
      </c>
      <c r="J312" s="26">
        <v>0</v>
      </c>
      <c r="K312" s="26">
        <v>0</v>
      </c>
      <c r="L312" s="26">
        <v>0</v>
      </c>
      <c r="M312" s="26">
        <v>0</v>
      </c>
    </row>
    <row r="313" spans="1:13" ht="12">
      <c r="A313" s="27" t="s">
        <v>519</v>
      </c>
      <c r="B313" s="26">
        <v>318269</v>
      </c>
      <c r="C313" s="26">
        <v>322769</v>
      </c>
      <c r="D313" s="26">
        <v>0</v>
      </c>
      <c r="E313" s="26">
        <v>0</v>
      </c>
      <c r="F313" s="26">
        <v>0</v>
      </c>
      <c r="G313" s="26">
        <v>0</v>
      </c>
      <c r="H313" s="26">
        <v>0</v>
      </c>
      <c r="I313" s="26">
        <v>0</v>
      </c>
      <c r="J313" s="26">
        <v>0</v>
      </c>
      <c r="K313" s="26">
        <v>0</v>
      </c>
      <c r="L313" s="26">
        <v>0</v>
      </c>
      <c r="M313" s="26">
        <v>0</v>
      </c>
    </row>
    <row r="314" spans="1:13" ht="12">
      <c r="A314" s="27" t="s">
        <v>520</v>
      </c>
      <c r="B314" s="26">
        <v>0</v>
      </c>
      <c r="C314" s="26">
        <v>0</v>
      </c>
      <c r="D314" s="26">
        <v>0</v>
      </c>
      <c r="E314" s="26">
        <v>0</v>
      </c>
      <c r="F314" s="26">
        <v>0</v>
      </c>
      <c r="G314" s="26">
        <v>0</v>
      </c>
      <c r="H314" s="26">
        <v>0</v>
      </c>
      <c r="I314" s="26">
        <v>0</v>
      </c>
      <c r="J314" s="26">
        <v>0</v>
      </c>
      <c r="K314" s="26">
        <v>0</v>
      </c>
      <c r="L314" s="26">
        <v>0</v>
      </c>
      <c r="M314" s="26">
        <v>0</v>
      </c>
    </row>
    <row r="315" spans="1:13" ht="12">
      <c r="A315" s="27" t="s">
        <v>521</v>
      </c>
      <c r="B315" s="26">
        <v>29428</v>
      </c>
      <c r="C315" s="26">
        <v>24664</v>
      </c>
      <c r="D315" s="26">
        <v>0</v>
      </c>
      <c r="E315" s="26">
        <v>0</v>
      </c>
      <c r="F315" s="26">
        <v>0</v>
      </c>
      <c r="G315" s="26">
        <v>0</v>
      </c>
      <c r="H315" s="26">
        <v>0</v>
      </c>
      <c r="I315" s="26">
        <v>0</v>
      </c>
      <c r="J315" s="26">
        <v>0</v>
      </c>
      <c r="K315" s="26">
        <v>0</v>
      </c>
      <c r="L315" s="26">
        <v>0</v>
      </c>
      <c r="M315" s="26">
        <v>0</v>
      </c>
    </row>
    <row r="316" spans="1:13" ht="12">
      <c r="A316" s="27" t="s">
        <v>522</v>
      </c>
      <c r="B316" s="26">
        <v>3758</v>
      </c>
      <c r="C316" s="26">
        <v>5713</v>
      </c>
      <c r="D316" s="26">
        <v>0</v>
      </c>
      <c r="E316" s="26">
        <v>0</v>
      </c>
      <c r="F316" s="26">
        <v>0</v>
      </c>
      <c r="G316" s="26">
        <v>0</v>
      </c>
      <c r="H316" s="26">
        <v>0</v>
      </c>
      <c r="I316" s="26">
        <v>0</v>
      </c>
      <c r="J316" s="26">
        <v>0</v>
      </c>
      <c r="K316" s="26">
        <v>0</v>
      </c>
      <c r="L316" s="26">
        <v>0</v>
      </c>
      <c r="M316" s="26">
        <v>0</v>
      </c>
    </row>
    <row r="317" spans="1:13" ht="12">
      <c r="A317" s="27" t="s">
        <v>523</v>
      </c>
      <c r="B317" s="26">
        <v>4504</v>
      </c>
      <c r="C317" s="26">
        <v>8661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</row>
    <row r="318" spans="1:13" ht="12">
      <c r="A318" s="27" t="s">
        <v>524</v>
      </c>
      <c r="B318" s="26">
        <v>8564</v>
      </c>
      <c r="C318" s="26">
        <v>1215</v>
      </c>
      <c r="D318" s="26">
        <v>0</v>
      </c>
      <c r="E318" s="26">
        <v>0</v>
      </c>
      <c r="F318" s="26">
        <v>0</v>
      </c>
      <c r="G318" s="26">
        <v>0</v>
      </c>
      <c r="H318" s="26">
        <v>0</v>
      </c>
      <c r="I318" s="26">
        <v>0</v>
      </c>
      <c r="J318" s="26">
        <v>0</v>
      </c>
      <c r="K318" s="26">
        <v>0</v>
      </c>
      <c r="L318" s="26">
        <v>0</v>
      </c>
      <c r="M318" s="26">
        <v>0</v>
      </c>
    </row>
    <row r="319" spans="1:13" ht="12">
      <c r="A319" s="27" t="s">
        <v>525</v>
      </c>
      <c r="B319" s="26">
        <v>0</v>
      </c>
      <c r="C319" s="26">
        <v>0</v>
      </c>
      <c r="D319" s="26">
        <v>0</v>
      </c>
      <c r="E319" s="26">
        <v>0</v>
      </c>
      <c r="F319" s="26">
        <v>0</v>
      </c>
      <c r="G319" s="26">
        <v>0</v>
      </c>
      <c r="H319" s="26">
        <v>0</v>
      </c>
      <c r="I319" s="26">
        <v>0</v>
      </c>
      <c r="J319" s="26">
        <v>0</v>
      </c>
      <c r="K319" s="26">
        <v>0</v>
      </c>
      <c r="L319" s="26">
        <v>0</v>
      </c>
      <c r="M319" s="26">
        <v>0</v>
      </c>
    </row>
    <row r="320" spans="1:13" ht="12">
      <c r="A320" s="27" t="s">
        <v>526</v>
      </c>
      <c r="B320" s="26">
        <v>8564</v>
      </c>
      <c r="C320" s="26">
        <v>1215</v>
      </c>
      <c r="D320" s="26">
        <v>0</v>
      </c>
      <c r="E320" s="26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0</v>
      </c>
      <c r="L320" s="26">
        <v>0</v>
      </c>
      <c r="M320" s="26">
        <v>0</v>
      </c>
    </row>
    <row r="321" spans="1:13" ht="12">
      <c r="A321" s="27" t="s">
        <v>527</v>
      </c>
      <c r="B321" s="26">
        <v>10050322</v>
      </c>
      <c r="C321" s="26">
        <v>9649849</v>
      </c>
      <c r="D321" s="26">
        <v>0</v>
      </c>
      <c r="E321" s="26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0</v>
      </c>
      <c r="L321" s="26">
        <v>0</v>
      </c>
      <c r="M321" s="26">
        <v>0</v>
      </c>
    </row>
    <row r="322" spans="1:13" ht="12">
      <c r="A322" s="27" t="s">
        <v>528</v>
      </c>
      <c r="B322" s="26">
        <v>40455</v>
      </c>
      <c r="C322" s="26">
        <v>191017</v>
      </c>
      <c r="D322" s="26">
        <v>0</v>
      </c>
      <c r="E322" s="26">
        <v>0</v>
      </c>
      <c r="F322" s="26">
        <v>0</v>
      </c>
      <c r="G322" s="26">
        <v>0</v>
      </c>
      <c r="H322" s="26">
        <v>0</v>
      </c>
      <c r="I322" s="26">
        <v>0</v>
      </c>
      <c r="J322" s="26">
        <v>0</v>
      </c>
      <c r="K322" s="26">
        <v>0</v>
      </c>
      <c r="L322" s="26">
        <v>0</v>
      </c>
      <c r="M322" s="26">
        <v>0</v>
      </c>
    </row>
    <row r="323" spans="1:13" ht="12">
      <c r="A323" s="27" t="s">
        <v>529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</row>
    <row r="324" spans="1:13" ht="12">
      <c r="A324" s="27" t="s">
        <v>530</v>
      </c>
      <c r="B324" s="26">
        <v>0</v>
      </c>
      <c r="C324" s="26">
        <v>0</v>
      </c>
      <c r="D324" s="26">
        <v>0</v>
      </c>
      <c r="E324" s="26">
        <v>0</v>
      </c>
      <c r="F324" s="26">
        <v>0</v>
      </c>
      <c r="G324" s="26">
        <v>0</v>
      </c>
      <c r="H324" s="26">
        <v>0</v>
      </c>
      <c r="I324" s="26">
        <v>0</v>
      </c>
      <c r="J324" s="26">
        <v>0</v>
      </c>
      <c r="K324" s="26">
        <v>0</v>
      </c>
      <c r="L324" s="26">
        <v>0</v>
      </c>
      <c r="M324" s="26">
        <v>0</v>
      </c>
    </row>
    <row r="325" spans="1:13" ht="12">
      <c r="A325" s="27" t="s">
        <v>531</v>
      </c>
      <c r="B325" s="26">
        <v>40455</v>
      </c>
      <c r="C325" s="26">
        <v>191017</v>
      </c>
      <c r="D325" s="26">
        <v>0</v>
      </c>
      <c r="E325" s="26">
        <v>0</v>
      </c>
      <c r="F325" s="26">
        <v>0</v>
      </c>
      <c r="G325" s="26">
        <v>0</v>
      </c>
      <c r="H325" s="26">
        <v>0</v>
      </c>
      <c r="I325" s="26">
        <v>0</v>
      </c>
      <c r="J325" s="26">
        <v>0</v>
      </c>
      <c r="K325" s="26">
        <v>0</v>
      </c>
      <c r="L325" s="26">
        <v>0</v>
      </c>
      <c r="M325" s="26">
        <v>0</v>
      </c>
    </row>
    <row r="326" spans="1:13" ht="12">
      <c r="A326" s="27" t="s">
        <v>532</v>
      </c>
      <c r="B326" s="26">
        <v>0</v>
      </c>
      <c r="C326" s="26">
        <v>0</v>
      </c>
      <c r="D326" s="26">
        <v>0</v>
      </c>
      <c r="E326" s="26">
        <v>0</v>
      </c>
      <c r="F326" s="26">
        <v>0</v>
      </c>
      <c r="G326" s="26">
        <v>0</v>
      </c>
      <c r="H326" s="26">
        <v>0</v>
      </c>
      <c r="I326" s="26">
        <v>0</v>
      </c>
      <c r="J326" s="26">
        <v>0</v>
      </c>
      <c r="K326" s="26">
        <v>0</v>
      </c>
      <c r="L326" s="26">
        <v>0</v>
      </c>
      <c r="M326" s="26">
        <v>0</v>
      </c>
    </row>
    <row r="327" spans="1:13" ht="12">
      <c r="A327" s="27" t="s">
        <v>533</v>
      </c>
      <c r="B327" s="26">
        <v>0</v>
      </c>
      <c r="C327" s="26">
        <v>0</v>
      </c>
      <c r="D327" s="26">
        <v>0</v>
      </c>
      <c r="E327" s="26">
        <v>0</v>
      </c>
      <c r="F327" s="26">
        <v>0</v>
      </c>
      <c r="G327" s="26">
        <v>0</v>
      </c>
      <c r="H327" s="26">
        <v>0</v>
      </c>
      <c r="I327" s="26">
        <v>0</v>
      </c>
      <c r="J327" s="26">
        <v>0</v>
      </c>
      <c r="K327" s="26">
        <v>0</v>
      </c>
      <c r="L327" s="26">
        <v>0</v>
      </c>
      <c r="M327" s="26">
        <v>0</v>
      </c>
    </row>
    <row r="328" spans="1:13" ht="12">
      <c r="A328" s="27" t="s">
        <v>534</v>
      </c>
      <c r="B328" s="26">
        <v>227</v>
      </c>
      <c r="C328" s="26">
        <v>219</v>
      </c>
      <c r="D328" s="26">
        <v>0</v>
      </c>
      <c r="E328" s="26">
        <v>0</v>
      </c>
      <c r="F328" s="26">
        <v>0</v>
      </c>
      <c r="G328" s="26">
        <v>0</v>
      </c>
      <c r="H328" s="26">
        <v>0</v>
      </c>
      <c r="I328" s="26">
        <v>0</v>
      </c>
      <c r="J328" s="26">
        <v>0</v>
      </c>
      <c r="K328" s="26">
        <v>0</v>
      </c>
      <c r="L328" s="26">
        <v>0</v>
      </c>
      <c r="M328" s="26">
        <v>0</v>
      </c>
    </row>
    <row r="329" spans="1:13" ht="12">
      <c r="A329" s="27" t="s">
        <v>535</v>
      </c>
      <c r="B329" s="26">
        <v>12</v>
      </c>
      <c r="C329" s="26">
        <v>12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</row>
  </sheetData>
  <sheetProtection/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RS za placilni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Analize</dc:creator>
  <cp:keywords/>
  <dc:description/>
  <cp:lastModifiedBy>Samo Kodrin</cp:lastModifiedBy>
  <cp:lastPrinted>2015-12-21T13:27:02Z</cp:lastPrinted>
  <dcterms:created xsi:type="dcterms:W3CDTF">2002-04-03T10:49:25Z</dcterms:created>
  <dcterms:modified xsi:type="dcterms:W3CDTF">2021-11-30T12:31:14Z</dcterms:modified>
  <cp:category/>
  <cp:version/>
  <cp:contentType/>
  <cp:contentStatus/>
</cp:coreProperties>
</file>