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osebno\UmekA04\ERC\HE\ERC Grant Management Training 2024\"/>
    </mc:Choice>
  </mc:AlternateContent>
  <xr:revisionPtr revIDLastSave="0" documentId="8_{61A5D221-3046-4F4C-8700-3A0352E182DC}" xr6:coauthVersionLast="47" xr6:coauthVersionMax="47" xr10:uidLastSave="{00000000-0000-0000-0000-000000000000}"/>
  <bookViews>
    <workbookView xWindow="-110" yWindow="-110" windowWidth="19420" windowHeight="10420" xr2:uid="{930E5B7C-A538-43EB-B921-AC499ABCD39C}"/>
  </bookViews>
  <sheets>
    <sheet name="Actual&gt;Max " sheetId="7" r:id="rId1"/>
    <sheet name="Actual&lt;Max" sheetId="8" r:id="rId2"/>
    <sheet name="Quiz" sheetId="6" r:id="rId3"/>
  </sheets>
  <definedNames>
    <definedName name="_xlnm.Print_Area" localSheetId="1">'Actual&lt;Max'!$A$1:$P$26</definedName>
    <definedName name="_xlnm.Print_Area" localSheetId="0">'Actual&gt;Max '!$A$1:$P$27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7" l="1"/>
  <c r="K20" i="7"/>
  <c r="K21" i="7"/>
  <c r="K22" i="7"/>
  <c r="H20" i="7"/>
  <c r="H21" i="7"/>
  <c r="H22" i="7"/>
  <c r="H19" i="7"/>
  <c r="G20" i="7"/>
  <c r="G21" i="7"/>
  <c r="G22" i="7"/>
  <c r="G20" i="8" l="1"/>
  <c r="H20" i="8" s="1"/>
  <c r="J20" i="8" s="1"/>
  <c r="G21" i="8"/>
  <c r="H21" i="8" s="1"/>
  <c r="J21" i="8" s="1"/>
  <c r="G22" i="8"/>
  <c r="H22" i="8" s="1"/>
  <c r="K22" i="8" s="1"/>
  <c r="J20" i="7"/>
  <c r="M23" i="7"/>
  <c r="O23" i="7"/>
  <c r="I23" i="8"/>
  <c r="B23" i="8"/>
  <c r="G19" i="8"/>
  <c r="H19" i="8" s="1"/>
  <c r="J19" i="8" s="1"/>
  <c r="I23" i="7"/>
  <c r="B23" i="7"/>
  <c r="G19" i="7"/>
  <c r="J23" i="8" l="1"/>
  <c r="J22" i="7"/>
  <c r="M23" i="8"/>
  <c r="K21" i="8"/>
  <c r="K20" i="8"/>
  <c r="J22" i="8"/>
  <c r="G23" i="7"/>
  <c r="J21" i="7"/>
  <c r="J23" i="7" s="1"/>
  <c r="G23" i="8"/>
  <c r="K19" i="8"/>
  <c r="O23" i="8" l="1"/>
  <c r="N23" i="8"/>
  <c r="K23" i="7"/>
  <c r="J19" i="7"/>
  <c r="N23" i="7"/>
  <c r="K2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 IDRISSI Rahma (ERCEA)</author>
  </authors>
  <commentList>
    <comment ref="E11" authorId="0" shapeId="0" xr:uid="{DB443E6D-C0C3-4613-B711-20E6D2FB61F0}">
      <text>
        <r>
          <rPr>
            <sz val="12"/>
            <color indexed="81"/>
            <rFont val="Tahoma"/>
            <family val="2"/>
          </rPr>
          <t xml:space="preserve">Recruitment in the course of a month, e.g.:
- 29/01: </t>
        </r>
        <r>
          <rPr>
            <sz val="12"/>
            <color indexed="39"/>
            <rFont val="Tahoma"/>
            <family val="2"/>
          </rPr>
          <t>2/30</t>
        </r>
        <r>
          <rPr>
            <sz val="12"/>
            <color indexed="81"/>
            <rFont val="Tahoma"/>
            <family val="2"/>
          </rPr>
          <t xml:space="preserve">
- 31/01: </t>
        </r>
        <r>
          <rPr>
            <sz val="12"/>
            <color indexed="39"/>
            <rFont val="Tahoma"/>
            <family val="2"/>
          </rPr>
          <t>0/30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i/>
            <sz val="9"/>
            <color indexed="81"/>
            <rFont val="Tahoma"/>
            <family val="2"/>
          </rPr>
          <t xml:space="preserve">Research Enquiry Service </t>
        </r>
      </text>
    </comment>
    <comment ref="E18" authorId="0" shapeId="0" xr:uid="{96161606-EEB9-4A24-8997-18B948EFD4AD}">
      <text>
        <r>
          <rPr>
            <sz val="14"/>
            <color indexed="81"/>
            <rFont val="Calibri"/>
            <family val="2"/>
            <scheme val="minor"/>
          </rPr>
          <t>Length of the reporting period, or the length of employment of the person during this reporting period, if the latter is shorter.</t>
        </r>
      </text>
    </comment>
    <comment ref="G18" authorId="0" shapeId="0" xr:uid="{A5BEFDFA-6159-4215-8658-26FA4E366383}">
      <text>
        <r>
          <rPr>
            <sz val="14"/>
            <color indexed="81"/>
            <rFont val="Calibri"/>
            <family val="2"/>
            <scheme val="minor"/>
          </rPr>
          <t>Rounded up or down to the nearest half day-equivalent.
Note: 
100.25 = 100.50
100.75 = 101</t>
        </r>
      </text>
    </comment>
    <comment ref="I18" authorId="0" shapeId="0" xr:uid="{85DB6C6C-7795-4F88-AAAC-F1A446A8405E}">
      <text>
        <r>
          <rPr>
            <sz val="14"/>
            <color indexed="81"/>
            <rFont val="Calibri"/>
            <family val="2"/>
            <scheme val="minor"/>
          </rPr>
          <t>Rounded up or down to the nearest half-day.
Note: 
100.25 = 100.50
100.75 = 101
EU/Euratom maximum 215 per year to avoid double funding.</t>
        </r>
      </text>
    </comment>
    <comment ref="B22" authorId="0" shapeId="0" xr:uid="{34F45952-4CD9-4685-B9CB-F096CB2437BE}">
      <text>
        <r>
          <rPr>
            <sz val="14"/>
            <color indexed="81"/>
            <rFont val="Calibri"/>
            <family val="2"/>
            <scheme val="minor"/>
          </rPr>
          <t>Salary increase (promotion)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3" authorId="0" shapeId="0" xr:uid="{E318FCB7-514E-4DD6-8FDA-3FBA7DA1AC60}">
      <text>
        <r>
          <rPr>
            <sz val="14"/>
            <color indexed="81"/>
            <rFont val="Calibri"/>
            <family val="2"/>
            <scheme val="minor"/>
          </rPr>
          <t>(215/12)*4*0.5 + (215/12)*26*1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4" authorId="0" shapeId="0" xr:uid="{02985CE3-45E2-4ABA-BACF-AE9E2F3EF151}">
      <text>
        <r>
          <rPr>
            <sz val="14"/>
            <color indexed="81"/>
            <rFont val="Calibri"/>
            <family val="2"/>
            <scheme val="minor"/>
          </rPr>
          <t>Rounded at the end (not by line)
AGA example pp. 50-51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 IDRISSI Rahma (ERCEA)</author>
  </authors>
  <commentList>
    <comment ref="E18" authorId="0" shapeId="0" xr:uid="{870B7E6E-EB19-4296-8B22-EFE4312A280A}">
      <text>
        <r>
          <rPr>
            <sz val="14"/>
            <color indexed="81"/>
            <rFont val="Calibri"/>
            <family val="2"/>
            <scheme val="minor"/>
          </rPr>
          <t>Length of the reporting period, or the length of employment of the person during this reporting period, if the latter is shorter.</t>
        </r>
      </text>
    </comment>
    <comment ref="G18" authorId="0" shapeId="0" xr:uid="{DCFDACAF-8539-4E29-B734-4D3E2FAC20EC}">
      <text>
        <r>
          <rPr>
            <sz val="14"/>
            <color indexed="81"/>
            <rFont val="Calibri"/>
            <family val="2"/>
            <scheme val="minor"/>
          </rPr>
          <t>Rounded up or down to the nearest half day-equivalent.
Note: 
100.25 = 100.50
100.75 = 101</t>
        </r>
      </text>
    </comment>
    <comment ref="I18" authorId="0" shapeId="0" xr:uid="{735F97EA-6B96-46A1-B528-45A3EC8D4351}">
      <text>
        <r>
          <rPr>
            <sz val="14"/>
            <color indexed="81"/>
            <rFont val="Calibri"/>
            <family val="2"/>
            <scheme val="minor"/>
          </rPr>
          <t>Rounded up or down to the nearest half-day.
Note: 
100.25 = 100.50
100.75 = 101
EU/Euratom maximum 215 per year to avoid double funding.</t>
        </r>
      </text>
    </comment>
    <comment ref="B22" authorId="0" shapeId="0" xr:uid="{D6609DBC-A8BA-4469-AF4B-B30A979ABFF2}">
      <text>
        <r>
          <rPr>
            <sz val="14"/>
            <color indexed="81"/>
            <rFont val="Calibri"/>
            <family val="2"/>
            <scheme val="minor"/>
          </rPr>
          <t>Salary increase (promotion)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4" authorId="0" shapeId="0" xr:uid="{CBE33DE9-289C-46C9-BD7F-8EC3570B6F33}">
      <text>
        <r>
          <rPr>
            <sz val="14"/>
            <color indexed="81"/>
            <rFont val="Calibri"/>
            <family val="2"/>
            <scheme val="minor"/>
          </rPr>
          <t>Rounded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 IDRISSI Rahma (ERCEA)</author>
  </authors>
  <commentList>
    <comment ref="D19" authorId="0" shapeId="0" xr:uid="{E5362FFA-A1C8-418D-ACC8-E51BBFF86930}">
      <text>
        <r>
          <rPr>
            <sz val="14"/>
            <color indexed="18"/>
            <rFont val="Tahoma"/>
            <family val="2"/>
          </rPr>
          <t>Actual time spent on parental leave only may be deducted</t>
        </r>
      </text>
    </comment>
    <comment ref="D20" authorId="0" shapeId="0" xr:uid="{D5A67882-860E-48B6-95F6-E8CB4F721504}">
      <text>
        <r>
          <rPr>
            <sz val="14"/>
            <color indexed="32"/>
            <rFont val="Tahoma"/>
            <family val="2"/>
          </rPr>
          <t>Would lead to incorrect higher daily rate.</t>
        </r>
      </text>
    </comment>
  </commentList>
</comments>
</file>

<file path=xl/sharedStrings.xml><?xml version="1.0" encoding="utf-8"?>
<sst xmlns="http://schemas.openxmlformats.org/spreadsheetml/2006/main" count="78" uniqueCount="49">
  <si>
    <t>Actual personnel costs - Standard case example (non project-based remuneration)</t>
  </si>
  <si>
    <t>Exercise:</t>
  </si>
  <si>
    <r>
      <rPr>
        <sz val="16"/>
        <color theme="5"/>
        <rFont val="Dreaming Outloud Pro"/>
        <family val="4"/>
      </rPr>
      <t>(1)</t>
    </r>
    <r>
      <rPr>
        <sz val="16"/>
        <color rgb="FF002060"/>
        <rFont val="Dreaming Outloud Pro"/>
        <family val="4"/>
      </rPr>
      <t xml:space="preserve"> Calculate the maximum declarable day-equivalents</t>
    </r>
  </si>
  <si>
    <r>
      <rPr>
        <sz val="16"/>
        <color theme="5"/>
        <rFont val="Dreaming Outloud Pro"/>
        <family val="4"/>
      </rPr>
      <t xml:space="preserve">(2) </t>
    </r>
    <r>
      <rPr>
        <sz val="16"/>
        <color rgb="FF002060"/>
        <rFont val="Dreaming Outloud Pro"/>
        <family val="4"/>
      </rPr>
      <t>Calculate the daily rate</t>
    </r>
  </si>
  <si>
    <r>
      <rPr>
        <sz val="16"/>
        <color theme="5"/>
        <rFont val="Dreaming Outloud Pro"/>
        <family val="4"/>
      </rPr>
      <t>(3</t>
    </r>
    <r>
      <rPr>
        <sz val="16"/>
        <color theme="9"/>
        <rFont val="Dreaming Outloud Pro"/>
        <family val="4"/>
      </rPr>
      <t>)</t>
    </r>
    <r>
      <rPr>
        <sz val="16"/>
        <color rgb="FF002060"/>
        <rFont val="Dreaming Outloud Pro"/>
        <family val="4"/>
      </rPr>
      <t xml:space="preserve"> Calculate the personnel costs to report</t>
    </r>
  </si>
  <si>
    <t>Formulas:</t>
  </si>
  <si>
    <r>
      <rPr>
        <sz val="16"/>
        <color theme="5"/>
        <rFont val="Dreaming Outloud Pro"/>
        <family val="4"/>
      </rPr>
      <t xml:space="preserve">(1) </t>
    </r>
    <r>
      <rPr>
        <sz val="16"/>
        <color rgb="FF002060"/>
        <rFont val="Dreaming Outloud Pro"/>
        <family val="4"/>
      </rPr>
      <t xml:space="preserve">(215/12)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(number of months)</t>
    </r>
    <r>
      <rPr>
        <sz val="20"/>
        <color rgb="FF002060"/>
        <rFont val="Dreaming Outloud Pro"/>
        <family val="4"/>
      </rPr>
      <t xml:space="preserve">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(working time factor) [actual time spent on parental leave may be deducted]</t>
    </r>
  </si>
  <si>
    <r>
      <rPr>
        <sz val="16"/>
        <color theme="5"/>
        <rFont val="Dreaming Outloud Pro"/>
        <family val="4"/>
      </rPr>
      <t>(2)</t>
    </r>
    <r>
      <rPr>
        <sz val="16"/>
        <color rgb="FF002060"/>
        <rFont val="Dreaming Outloud Pro"/>
        <family val="4"/>
      </rPr>
      <t xml:space="preserve"> Annual PC [or RP] </t>
    </r>
    <r>
      <rPr>
        <b/>
        <sz val="20"/>
        <color rgb="FF002060"/>
        <rFont val="Dreaming Outloud Pro"/>
        <family val="4"/>
      </rPr>
      <t>/</t>
    </r>
    <r>
      <rPr>
        <sz val="16"/>
        <color rgb="FF002060"/>
        <rFont val="Dreaming Outloud Pro"/>
        <family val="4"/>
      </rPr>
      <t xml:space="preserve"> by maximum declarable day-equivalents </t>
    </r>
  </si>
  <si>
    <r>
      <rPr>
        <sz val="16"/>
        <color theme="5"/>
        <rFont val="Dreaming Outloud Pro"/>
        <family val="4"/>
      </rPr>
      <t>(3)</t>
    </r>
    <r>
      <rPr>
        <sz val="16"/>
        <color rgb="FF002060"/>
        <rFont val="Dreaming Outloud Pro"/>
        <family val="4"/>
      </rPr>
      <t xml:space="preserve"> Daily rate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day-equivalents worked on the action up to the maximum declarable day-equivalents</t>
    </r>
  </si>
  <si>
    <t xml:space="preserve"> Method per calendar year</t>
  </si>
  <si>
    <t>Years</t>
  </si>
  <si>
    <t>Number 
of 
months</t>
  </si>
  <si>
    <t>Working 
time factor</t>
  </si>
  <si>
    <t>Maximum declarable 
day-equivalents
Rounded</t>
  </si>
  <si>
    <t>Actual time  declaration/
time records
Rounded</t>
  </si>
  <si>
    <r>
      <rPr>
        <sz val="16"/>
        <color theme="5"/>
        <rFont val="Dreaming Outloud Pro"/>
        <family val="4"/>
      </rPr>
      <t xml:space="preserve">(1) </t>
    </r>
    <r>
      <rPr>
        <sz val="16"/>
        <color rgb="FF002060"/>
        <rFont val="Dreaming Outloud Pro"/>
        <family val="4"/>
      </rPr>
      <t xml:space="preserve">(215/12)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(number of months)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(working time factor) [actual time spent on parental leave may be deducted]</t>
    </r>
  </si>
  <si>
    <t>Method per calendar year</t>
  </si>
  <si>
    <t>1)</t>
  </si>
  <si>
    <t xml:space="preserve">For PC calculations, a month is considered to have 30 days </t>
  </si>
  <si>
    <t>x</t>
  </si>
  <si>
    <t>2)</t>
  </si>
  <si>
    <t>HE maximum declarable day-equivalents (examples)</t>
  </si>
  <si>
    <t>a) (215/12)*30*1 = 537,5</t>
  </si>
  <si>
    <t>b) (215/12)*30*1 – (215/12)*6*1 = 430</t>
  </si>
  <si>
    <t>Considering 30-month-period from 01/01/2021 to 30/06/2023</t>
  </si>
  <si>
    <t>b) Day-equivalents corresponding to the whole reporting period (30 months)</t>
  </si>
  <si>
    <t>a) 16 days/30 days + 29 months</t>
  </si>
  <si>
    <t>RP 01/01/2021-30/06/2023 (30 months), full-time work and 6 months parental leave</t>
  </si>
  <si>
    <t>c) 15 days/30 days + 29 months</t>
  </si>
  <si>
    <t>Reporting period from 01/01/2021 to 30/06/2023 (30 months)</t>
  </si>
  <si>
    <t>Method per reporting period (30 months)</t>
  </si>
  <si>
    <r>
      <t xml:space="preserve">       </t>
    </r>
    <r>
      <rPr>
        <sz val="12"/>
        <color rgb="FF002060"/>
        <rFont val="Dreaming Outloud Pro"/>
        <family val="4"/>
      </rPr>
      <t>●</t>
    </r>
    <r>
      <rPr>
        <sz val="16"/>
        <color rgb="FF002060"/>
        <rFont val="Dreaming Outloud Pro"/>
        <family val="4"/>
      </rPr>
      <t xml:space="preserve"> Full-time from 01/05/2021 to 30/06/2023 (26 months)</t>
    </r>
  </si>
  <si>
    <t>Daily rate
€</t>
  </si>
  <si>
    <t>PC
declaration/
time records 
€</t>
  </si>
  <si>
    <t xml:space="preserve">PC to declare
up to maximum
€
</t>
  </si>
  <si>
    <t>PC
declaration/
time records
€</t>
  </si>
  <si>
    <t>PC to declare 
up to maximum
€</t>
  </si>
  <si>
    <r>
      <t xml:space="preserve">What is the correct number of </t>
    </r>
    <r>
      <rPr>
        <b/>
        <u/>
        <sz val="20"/>
        <color theme="5"/>
        <rFont val="Dreaming Outloud Pro"/>
        <family val="4"/>
      </rPr>
      <t>maximum day-equivalents</t>
    </r>
    <r>
      <rPr>
        <b/>
        <sz val="20"/>
        <color theme="5"/>
        <rFont val="Dreaming Outloud Pro"/>
        <family val="4"/>
      </rPr>
      <t xml:space="preserve"> to consider for calculating PC?</t>
    </r>
  </si>
  <si>
    <r>
      <t xml:space="preserve">If time on parental leave is deducted, what is the correct number of </t>
    </r>
    <r>
      <rPr>
        <b/>
        <u/>
        <sz val="20"/>
        <color theme="5"/>
        <rFont val="Dreaming Outloud Pro"/>
        <family val="4"/>
      </rPr>
      <t>maximum day-equivalents</t>
    </r>
    <r>
      <rPr>
        <b/>
        <sz val="20"/>
        <color theme="5"/>
        <rFont val="Dreaming Outloud Pro"/>
        <family val="4"/>
      </rPr>
      <t xml:space="preserve"> to consider for calculating PC?</t>
    </r>
  </si>
  <si>
    <r>
      <t xml:space="preserve">       </t>
    </r>
    <r>
      <rPr>
        <sz val="12"/>
        <color rgb="FF002060"/>
        <rFont val="Dreaming Outloud Pro"/>
        <family val="4"/>
      </rPr>
      <t>●</t>
    </r>
    <r>
      <rPr>
        <sz val="16"/>
        <color rgb="FF002060"/>
        <rFont val="Dreaming Outloud Pro"/>
        <family val="4"/>
      </rPr>
      <t xml:space="preserve"> Part-time 50% from 01/01/2021 to 30/04/2021 (4 months)</t>
    </r>
  </si>
  <si>
    <t xml:space="preserve">Actual 
Personnel Costs
(employee + employer's costs) </t>
  </si>
  <si>
    <t>Researcher hired on 16/01/2021</t>
  </si>
  <si>
    <r>
      <t xml:space="preserve">Days on parental leave </t>
    </r>
    <r>
      <rPr>
        <u/>
        <sz val="20"/>
        <color rgb="FF002060"/>
        <rFont val="Dreaming Outloud Pro"/>
        <family val="4"/>
      </rPr>
      <t>may</t>
    </r>
    <r>
      <rPr>
        <sz val="20"/>
        <color rgb="FF002060"/>
        <rFont val="Dreaming Outloud Pro"/>
        <family val="4"/>
      </rPr>
      <t xml:space="preserve"> be deducted for the calculation of the maximum declarable 
day-equivalents</t>
    </r>
  </si>
  <si>
    <t>3)</t>
  </si>
  <si>
    <t>Sick leave and calculation of the maximum declarable day-equivalents</t>
  </si>
  <si>
    <r>
      <rPr>
        <sz val="16"/>
        <color theme="5"/>
        <rFont val="Dreaming Outloud Pro"/>
        <family val="4"/>
      </rPr>
      <t>(3)</t>
    </r>
    <r>
      <rPr>
        <sz val="16"/>
        <color rgb="FF002060"/>
        <rFont val="Dreaming Outloud Pro"/>
        <family val="4"/>
      </rPr>
      <t xml:space="preserve"> Daily rate </t>
    </r>
    <r>
      <rPr>
        <b/>
        <sz val="20"/>
        <color rgb="FF002060"/>
        <rFont val="Dreaming Outloud Pro"/>
        <family val="4"/>
      </rPr>
      <t>*</t>
    </r>
    <r>
      <rPr>
        <sz val="16"/>
        <color rgb="FF002060"/>
        <rFont val="Dreaming Outloud Pro"/>
        <family val="4"/>
      </rPr>
      <t xml:space="preserve"> day-equivalents worked on the action </t>
    </r>
    <r>
      <rPr>
        <b/>
        <sz val="16"/>
        <color rgb="FF002060"/>
        <rFont val="Dreaming Outloud Pro"/>
        <family val="4"/>
      </rPr>
      <t>up to the maximum</t>
    </r>
    <r>
      <rPr>
        <sz val="16"/>
        <color rgb="FF002060"/>
        <rFont val="Dreaming Outloud Pro"/>
        <family val="4"/>
      </rPr>
      <t xml:space="preserve"> declarable day-equivalents</t>
    </r>
  </si>
  <si>
    <t>Disclaimer: information not legally binding, reflecting the latest developments and may be subject to modifications.</t>
  </si>
  <si>
    <t>RP 01/01/2021-30/06/2023 (30 months), full-time work and 2 months sick leave</t>
  </si>
  <si>
    <t>b) (215/12)*30*1 – (215/12)*2*1 = 501,5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</si>
</sst>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€_-;\-* #,##0.00\ _€_-;_-* &quot;-&quot;??\ _€_-;_-@_-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5"/>
      <name val="Dreaming Outloud Pro"/>
      <family val="4"/>
    </font>
    <font>
      <sz val="16"/>
      <color rgb="FF002060"/>
      <name val="Dreaming Outloud Pro"/>
      <family val="4"/>
    </font>
    <font>
      <sz val="12"/>
      <color rgb="FF002060"/>
      <name val="Dreaming Outloud Pro"/>
      <family val="4"/>
    </font>
    <font>
      <b/>
      <sz val="16"/>
      <color theme="5"/>
      <name val="Dreaming Outloud Pro"/>
      <family val="4"/>
    </font>
    <font>
      <sz val="16"/>
      <color theme="5"/>
      <name val="Dreaming Outloud Pro"/>
      <family val="4"/>
    </font>
    <font>
      <sz val="16"/>
      <color theme="1"/>
      <name val="Dreaming Outloud Pro"/>
      <family val="4"/>
    </font>
    <font>
      <sz val="16"/>
      <color theme="9"/>
      <name val="Dreaming Outloud Pro"/>
      <family val="4"/>
    </font>
    <font>
      <i/>
      <sz val="11"/>
      <color theme="1"/>
      <name val="Dreaming Outloud Pro"/>
      <family val="4"/>
    </font>
    <font>
      <sz val="11"/>
      <color theme="1"/>
      <name val="Dreaming Outloud Pro"/>
      <family val="4"/>
    </font>
    <font>
      <b/>
      <sz val="20"/>
      <color rgb="FF002060"/>
      <name val="Dreaming Outloud Pro"/>
      <family val="4"/>
    </font>
    <font>
      <sz val="20"/>
      <color rgb="FF002060"/>
      <name val="Dreaming Outloud Pro"/>
      <family val="4"/>
    </font>
    <font>
      <sz val="16"/>
      <color rgb="FF0070C0"/>
      <name val="Dreaming Outloud Pro"/>
      <family val="4"/>
    </font>
    <font>
      <sz val="11"/>
      <color rgb="FF0070C0"/>
      <name val="Calibri"/>
      <family val="2"/>
      <scheme val="minor"/>
    </font>
    <font>
      <i/>
      <sz val="14"/>
      <color rgb="FF002060"/>
      <name val="Calibri"/>
      <family val="2"/>
      <scheme val="minor"/>
    </font>
    <font>
      <b/>
      <sz val="12"/>
      <color theme="5"/>
      <name val="Dreaming Outloud Pro"/>
      <family val="4"/>
    </font>
    <font>
      <b/>
      <sz val="16"/>
      <color theme="5"/>
      <name val="Calibri"/>
      <family val="2"/>
      <scheme val="minor"/>
    </font>
    <font>
      <sz val="16"/>
      <color theme="1" tint="0.249977111117893"/>
      <name val="Dreaming Outloud Pro"/>
      <family val="4"/>
    </font>
    <font>
      <b/>
      <sz val="16"/>
      <color rgb="FF002060"/>
      <name val="Dreaming Outloud Pro"/>
      <family val="4"/>
    </font>
    <font>
      <i/>
      <sz val="16"/>
      <color rgb="FF002060"/>
      <name val="Dreaming Outloud Pro"/>
      <family val="4"/>
    </font>
    <font>
      <b/>
      <sz val="16"/>
      <color theme="1" tint="0.249977111117893"/>
      <name val="Dreaming Outloud Pro"/>
      <family val="4"/>
    </font>
    <font>
      <sz val="11"/>
      <color rgb="FF92D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indexed="81"/>
      <name val="Calibri"/>
      <family val="2"/>
      <scheme val="minor"/>
    </font>
    <font>
      <i/>
      <sz val="16"/>
      <color theme="1"/>
      <name val="Dreaming Outloud Pro"/>
      <family val="4"/>
    </font>
    <font>
      <sz val="11"/>
      <color rgb="FF92D050"/>
      <name val="Dreaming Outloud Pro"/>
      <family val="4"/>
    </font>
    <font>
      <b/>
      <sz val="11"/>
      <color rgb="FF002060"/>
      <name val="Dreaming Outloud Pro"/>
      <family val="4"/>
    </font>
    <font>
      <b/>
      <sz val="11"/>
      <color rgb="FF00B050"/>
      <name val="Dreaming Outloud Pro"/>
      <family val="4"/>
    </font>
    <font>
      <b/>
      <sz val="11"/>
      <color rgb="FFFF0000"/>
      <name val="Dreaming Outloud Pro"/>
      <family val="4"/>
    </font>
    <font>
      <sz val="16"/>
      <color rgb="FF92D050"/>
      <name val="Dreaming Outloud Pro"/>
      <family val="4"/>
    </font>
    <font>
      <b/>
      <sz val="16"/>
      <color rgb="FFFF0000"/>
      <name val="Dreaming Outloud Pro"/>
      <family val="4"/>
    </font>
    <font>
      <u/>
      <sz val="16"/>
      <color theme="10"/>
      <name val="Dreaming Outloud Pro"/>
      <family val="4"/>
    </font>
    <font>
      <b/>
      <sz val="16"/>
      <color theme="1"/>
      <name val="Dreaming Outloud Pro"/>
      <family val="4"/>
    </font>
    <font>
      <sz val="14"/>
      <color theme="1"/>
      <name val="Dreaming Outloud Pro"/>
      <family val="4"/>
    </font>
    <font>
      <b/>
      <sz val="14"/>
      <color rgb="FF002060"/>
      <name val="Dreaming Outloud Pro"/>
      <family val="4"/>
    </font>
    <font>
      <b/>
      <sz val="14"/>
      <color theme="5"/>
      <name val="Dreaming Outloud Pro"/>
      <family val="4"/>
    </font>
    <font>
      <sz val="9"/>
      <color indexed="81"/>
      <name val="Tahoma"/>
      <family val="2"/>
    </font>
    <font>
      <sz val="14"/>
      <color theme="0"/>
      <name val="Dreaming Outloud Pro"/>
      <family val="4"/>
    </font>
    <font>
      <b/>
      <sz val="20"/>
      <color theme="5"/>
      <name val="Dreaming Outloud Pro"/>
      <family val="4"/>
    </font>
    <font>
      <sz val="20"/>
      <color theme="1"/>
      <name val="Dreaming Outloud Pro"/>
      <family val="4"/>
    </font>
    <font>
      <b/>
      <u/>
      <sz val="20"/>
      <color theme="5"/>
      <name val="Dreaming Outloud Pro"/>
      <family val="4"/>
    </font>
    <font>
      <sz val="16"/>
      <color rgb="FFC00000"/>
      <name val="Dreaming Outloud Pro"/>
      <family val="4"/>
    </font>
    <font>
      <b/>
      <i/>
      <sz val="16"/>
      <color rgb="FF002060"/>
      <name val="Dreaming Outloud Pro"/>
      <family val="4"/>
    </font>
    <font>
      <i/>
      <strike/>
      <sz val="16"/>
      <color rgb="FFC00000"/>
      <name val="Dreaming Outloud Pro"/>
      <family val="4"/>
    </font>
    <font>
      <sz val="12"/>
      <color indexed="81"/>
      <name val="Tahoma"/>
      <family val="2"/>
    </font>
    <font>
      <i/>
      <sz val="9"/>
      <color indexed="81"/>
      <name val="Tahoma"/>
      <family val="2"/>
    </font>
    <font>
      <sz val="12"/>
      <color indexed="39"/>
      <name val="Tahoma"/>
      <family val="2"/>
    </font>
    <font>
      <b/>
      <i/>
      <sz val="11"/>
      <color rgb="FFC00000"/>
      <name val="Dreaming Outloud Pro"/>
      <family val="4"/>
    </font>
    <font>
      <u/>
      <sz val="20"/>
      <color rgb="FF002060"/>
      <name val="Dreaming Outloud Pro"/>
      <family val="4"/>
    </font>
    <font>
      <sz val="16"/>
      <color theme="0"/>
      <name val="Dreaming Outloud Pro"/>
      <family val="4"/>
    </font>
    <font>
      <i/>
      <strike/>
      <sz val="16"/>
      <color rgb="FF002060"/>
      <name val="Dreaming Outloud Pro"/>
      <family val="4"/>
    </font>
    <font>
      <sz val="14"/>
      <color indexed="18"/>
      <name val="Tahoma"/>
      <family val="2"/>
    </font>
    <font>
      <sz val="14"/>
      <color indexed="32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ck">
        <color theme="0" tint="-4.9989318521683403E-2"/>
      </left>
      <right/>
      <top/>
      <bottom style="thick">
        <color theme="0" tint="-4.9989318521683403E-2"/>
      </bottom>
      <diagonal/>
    </border>
    <border>
      <left/>
      <right/>
      <top/>
      <bottom style="thick">
        <color theme="0" tint="-4.9989318521683403E-2"/>
      </bottom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/>
      <bottom style="thick">
        <color theme="0" tint="-4.9989318521683403E-2"/>
      </bottom>
      <diagonal/>
    </border>
    <border>
      <left style="thick">
        <color theme="0" tint="-4.9989318521683403E-2"/>
      </left>
      <right/>
      <top/>
      <bottom/>
      <diagonal/>
    </border>
    <border>
      <left/>
      <right/>
      <top style="thick">
        <color theme="0" tint="-0.14996795556505021"/>
      </top>
      <bottom/>
      <diagonal/>
    </border>
    <border>
      <left/>
      <right/>
      <top style="thick">
        <color theme="0" tint="-4.9989318521683403E-2"/>
      </top>
      <bottom/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/>
      <diagonal/>
    </border>
    <border>
      <left style="thick">
        <color theme="0" tint="-4.9989318521683403E-2"/>
      </left>
      <right/>
      <top style="thick">
        <color theme="0" tint="-4.9989318521683403E-2"/>
      </top>
      <bottom/>
      <diagonal/>
    </border>
    <border>
      <left style="thick">
        <color theme="0" tint="-4.9989318521683403E-2"/>
      </left>
      <right style="thick">
        <color theme="0" tint="-4.9989318521683403E-2"/>
      </right>
      <top/>
      <bottom/>
      <diagonal/>
    </border>
    <border>
      <left/>
      <right/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/>
      <bottom style="thick">
        <color theme="0" tint="-4.9989318521683403E-2"/>
      </bottom>
      <diagonal/>
    </border>
    <border>
      <left style="thick">
        <color theme="9" tint="0.59996337778862885"/>
      </left>
      <right style="thick">
        <color theme="9" tint="0.59996337778862885"/>
      </right>
      <top style="thick">
        <color theme="9" tint="0.59996337778862885"/>
      </top>
      <bottom style="thick">
        <color theme="9" tint="0.59996337778862885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126">
    <xf numFmtId="0" fontId="0" fillId="0" borderId="0" xfId="0"/>
    <xf numFmtId="0" fontId="6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11" fillId="0" borderId="0" xfId="0" applyFont="1"/>
    <xf numFmtId="0" fontId="14" fillId="0" borderId="0" xfId="0" applyFont="1"/>
    <xf numFmtId="0" fontId="15" fillId="0" borderId="0" xfId="0" applyFont="1"/>
    <xf numFmtId="0" fontId="16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 wrapText="1"/>
    </xf>
    <xf numFmtId="0" fontId="19" fillId="4" borderId="0" xfId="0" applyFont="1" applyFill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0" xfId="0" applyAlignment="1">
      <alignment vertical="top" wrapText="1"/>
    </xf>
    <xf numFmtId="164" fontId="19" fillId="4" borderId="8" xfId="1" applyNumberFormat="1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4" fillId="3" borderId="11" xfId="0" applyFont="1" applyFill="1" applyBorder="1" applyAlignment="1">
      <alignment horizontal="right" vertical="center"/>
    </xf>
    <xf numFmtId="0" fontId="4" fillId="3" borderId="13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right" vertical="center"/>
    </xf>
    <xf numFmtId="164" fontId="22" fillId="4" borderId="8" xfId="1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1" fontId="20" fillId="2" borderId="4" xfId="0" applyNumberFormat="1" applyFont="1" applyFill="1" applyBorder="1" applyAlignment="1">
      <alignment vertical="center"/>
    </xf>
    <xf numFmtId="164" fontId="0" fillId="0" borderId="0" xfId="0" applyNumberFormat="1"/>
    <xf numFmtId="165" fontId="23" fillId="0" borderId="0" xfId="0" applyNumberFormat="1" applyFont="1"/>
    <xf numFmtId="0" fontId="24" fillId="2" borderId="0" xfId="0" applyFont="1" applyFill="1" applyAlignment="1">
      <alignment vertical="center" wrapText="1"/>
    </xf>
    <xf numFmtId="0" fontId="25" fillId="2" borderId="0" xfId="0" applyFont="1" applyFill="1" applyAlignment="1">
      <alignment vertical="center"/>
    </xf>
    <xf numFmtId="0" fontId="25" fillId="2" borderId="0" xfId="0" applyFont="1" applyFill="1" applyAlignment="1">
      <alignment horizontal="right" vertical="center"/>
    </xf>
    <xf numFmtId="43" fontId="0" fillId="0" borderId="0" xfId="0" applyNumberFormat="1"/>
    <xf numFmtId="164" fontId="26" fillId="2" borderId="0" xfId="1" applyNumberFormat="1" applyFont="1" applyFill="1" applyBorder="1" applyAlignment="1">
      <alignment vertical="center"/>
    </xf>
    <xf numFmtId="165" fontId="0" fillId="0" borderId="0" xfId="0" applyNumberFormat="1"/>
    <xf numFmtId="164" fontId="27" fillId="2" borderId="0" xfId="1" applyNumberFormat="1" applyFont="1" applyFill="1" applyBorder="1" applyAlignment="1">
      <alignment vertical="center"/>
    </xf>
    <xf numFmtId="43" fontId="15" fillId="0" borderId="0" xfId="0" applyNumberFormat="1" applyFont="1"/>
    <xf numFmtId="1" fontId="0" fillId="0" borderId="0" xfId="0" applyNumberFormat="1"/>
    <xf numFmtId="0" fontId="28" fillId="0" borderId="0" xfId="2"/>
    <xf numFmtId="0" fontId="2" fillId="0" borderId="0" xfId="0" applyFont="1"/>
    <xf numFmtId="2" fontId="0" fillId="0" borderId="0" xfId="0" applyNumberFormat="1"/>
    <xf numFmtId="0" fontId="30" fillId="0" borderId="0" xfId="0" applyFont="1"/>
    <xf numFmtId="0" fontId="21" fillId="2" borderId="0" xfId="0" applyFont="1" applyFill="1" applyAlignment="1">
      <alignment horizontal="right" vertical="center"/>
    </xf>
    <xf numFmtId="0" fontId="20" fillId="3" borderId="0" xfId="0" applyFont="1" applyFill="1" applyAlignment="1">
      <alignment horizontal="center" vertical="center" wrapText="1"/>
    </xf>
    <xf numFmtId="0" fontId="20" fillId="3" borderId="1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top" wrapText="1"/>
    </xf>
    <xf numFmtId="165" fontId="31" fillId="0" borderId="0" xfId="0" applyNumberFormat="1" applyFont="1"/>
    <xf numFmtId="0" fontId="11" fillId="2" borderId="0" xfId="0" applyFont="1" applyFill="1" applyAlignment="1">
      <alignment vertical="center" wrapText="1"/>
    </xf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right" vertical="center"/>
    </xf>
    <xf numFmtId="43" fontId="11" fillId="0" borderId="0" xfId="0" applyNumberFormat="1" applyFont="1"/>
    <xf numFmtId="164" fontId="33" fillId="2" borderId="0" xfId="1" applyNumberFormat="1" applyFont="1" applyFill="1" applyBorder="1" applyAlignment="1">
      <alignment vertical="center"/>
    </xf>
    <xf numFmtId="165" fontId="11" fillId="0" borderId="0" xfId="0" applyNumberFormat="1" applyFont="1"/>
    <xf numFmtId="164" fontId="34" fillId="2" borderId="0" xfId="1" applyNumberFormat="1" applyFont="1" applyFill="1" applyBorder="1" applyAlignment="1">
      <alignment vertical="center"/>
    </xf>
    <xf numFmtId="165" fontId="35" fillId="0" borderId="0" xfId="0" applyNumberFormat="1" applyFont="1"/>
    <xf numFmtId="0" fontId="8" fillId="2" borderId="0" xfId="0" applyFont="1" applyFill="1" applyAlignment="1">
      <alignment vertical="center" wrapText="1"/>
    </xf>
    <xf numFmtId="0" fontId="20" fillId="2" borderId="0" xfId="0" applyFont="1" applyFill="1" applyAlignment="1">
      <alignment vertical="center"/>
    </xf>
    <xf numFmtId="0" fontId="20" fillId="2" borderId="0" xfId="0" applyFont="1" applyFill="1" applyAlignment="1">
      <alignment horizontal="right" vertical="center"/>
    </xf>
    <xf numFmtId="43" fontId="8" fillId="0" borderId="0" xfId="0" applyNumberFormat="1" applyFont="1"/>
    <xf numFmtId="164" fontId="36" fillId="2" borderId="0" xfId="1" applyNumberFormat="1" applyFont="1" applyFill="1" applyBorder="1" applyAlignment="1">
      <alignment vertical="center"/>
    </xf>
    <xf numFmtId="43" fontId="14" fillId="0" borderId="0" xfId="0" applyNumberFormat="1" applyFont="1"/>
    <xf numFmtId="1" fontId="8" fillId="0" borderId="0" xfId="0" applyNumberFormat="1" applyFont="1"/>
    <xf numFmtId="0" fontId="37" fillId="0" borderId="0" xfId="2" applyFont="1"/>
    <xf numFmtId="0" fontId="38" fillId="0" borderId="0" xfId="0" applyFont="1"/>
    <xf numFmtId="2" fontId="8" fillId="0" borderId="0" xfId="0" applyNumberFormat="1" applyFont="1"/>
    <xf numFmtId="0" fontId="39" fillId="0" borderId="0" xfId="0" applyFont="1"/>
    <xf numFmtId="0" fontId="39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40" fillId="0" borderId="0" xfId="0" applyFont="1"/>
    <xf numFmtId="0" fontId="43" fillId="0" borderId="0" xfId="0" applyFont="1"/>
    <xf numFmtId="0" fontId="12" fillId="0" borderId="0" xfId="0" applyFont="1" applyAlignment="1">
      <alignment horizontal="right" vertical="center"/>
    </xf>
    <xf numFmtId="0" fontId="13" fillId="0" borderId="23" xfId="0" applyFont="1" applyBorder="1" applyAlignment="1">
      <alignment vertical="center" wrapText="1"/>
    </xf>
    <xf numFmtId="0" fontId="13" fillId="0" borderId="22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21" xfId="0" applyFont="1" applyBorder="1" applyAlignment="1">
      <alignment vertical="center" wrapText="1"/>
    </xf>
    <xf numFmtId="0" fontId="13" fillId="0" borderId="25" xfId="0" applyFont="1" applyBorder="1" applyAlignment="1">
      <alignment horizontal="center"/>
    </xf>
    <xf numFmtId="0" fontId="13" fillId="0" borderId="16" xfId="0" applyFont="1" applyBorder="1" applyAlignment="1">
      <alignment horizontal="left" vertical="center"/>
    </xf>
    <xf numFmtId="0" fontId="45" fillId="0" borderId="16" xfId="0" applyFont="1" applyBorder="1" applyAlignment="1">
      <alignment horizontal="center"/>
    </xf>
    <xf numFmtId="164" fontId="47" fillId="2" borderId="4" xfId="1" applyNumberFormat="1" applyFont="1" applyFill="1" applyBorder="1" applyAlignment="1">
      <alignment vertical="center"/>
    </xf>
    <xf numFmtId="0" fontId="48" fillId="5" borderId="5" xfId="0" applyFont="1" applyFill="1" applyBorder="1" applyAlignment="1">
      <alignment horizontal="center" vertical="center" wrapText="1"/>
    </xf>
    <xf numFmtId="43" fontId="49" fillId="2" borderId="3" xfId="1" applyFont="1" applyFill="1" applyBorder="1" applyAlignment="1">
      <alignment vertical="center"/>
    </xf>
    <xf numFmtId="0" fontId="48" fillId="5" borderId="6" xfId="0" applyFont="1" applyFill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vertical="center"/>
    </xf>
    <xf numFmtId="43" fontId="4" fillId="0" borderId="4" xfId="0" applyNumberFormat="1" applyFont="1" applyBorder="1" applyAlignment="1">
      <alignment vertical="center"/>
    </xf>
    <xf numFmtId="0" fontId="4" fillId="0" borderId="9" xfId="0" applyFont="1" applyBorder="1" applyAlignment="1">
      <alignment vertical="center"/>
    </xf>
    <xf numFmtId="2" fontId="20" fillId="2" borderId="4" xfId="0" applyNumberFormat="1" applyFont="1" applyFill="1" applyBorder="1" applyAlignment="1">
      <alignment vertical="center"/>
    </xf>
    <xf numFmtId="2" fontId="20" fillId="2" borderId="0" xfId="0" applyNumberFormat="1" applyFont="1" applyFill="1" applyAlignment="1">
      <alignment vertical="center"/>
    </xf>
    <xf numFmtId="43" fontId="4" fillId="2" borderId="4" xfId="1" applyFont="1" applyFill="1" applyBorder="1" applyAlignment="1">
      <alignment vertical="center"/>
    </xf>
    <xf numFmtId="43" fontId="20" fillId="2" borderId="15" xfId="1" applyFont="1" applyFill="1" applyBorder="1" applyAlignment="1">
      <alignment vertical="center"/>
    </xf>
    <xf numFmtId="43" fontId="21" fillId="2" borderId="3" xfId="1" applyFont="1" applyFill="1" applyBorder="1" applyAlignment="1">
      <alignment vertical="center"/>
    </xf>
    <xf numFmtId="0" fontId="3" fillId="0" borderId="0" xfId="0" applyFont="1" applyAlignment="1"/>
    <xf numFmtId="0" fontId="0" fillId="0" borderId="0" xfId="0" applyAlignment="1"/>
    <xf numFmtId="43" fontId="55" fillId="2" borderId="4" xfId="1" applyFont="1" applyFill="1" applyBorder="1" applyAlignment="1">
      <alignment vertical="center"/>
    </xf>
    <xf numFmtId="43" fontId="56" fillId="2" borderId="4" xfId="1" applyFont="1" applyFill="1" applyBorder="1" applyAlignment="1">
      <alignment vertical="center"/>
    </xf>
    <xf numFmtId="0" fontId="39" fillId="0" borderId="0" xfId="0" applyFont="1" applyAlignment="1">
      <alignment vertical="top"/>
    </xf>
    <xf numFmtId="0" fontId="12" fillId="0" borderId="0" xfId="0" applyFont="1" applyAlignment="1">
      <alignment horizontal="right" vertical="top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41" fillId="3" borderId="1" xfId="0" applyFont="1" applyFill="1" applyBorder="1" applyAlignment="1">
      <alignment horizontal="left" vertical="center" wrapText="1"/>
    </xf>
    <xf numFmtId="0" fontId="41" fillId="3" borderId="2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53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17" fillId="3" borderId="2" xfId="0" applyFont="1" applyFill="1" applyBorder="1" applyAlignment="1">
      <alignment horizontal="left" vertical="center" wrapText="1"/>
    </xf>
    <xf numFmtId="0" fontId="44" fillId="0" borderId="0" xfId="0" applyFont="1" applyAlignment="1">
      <alignment horizontal="center" vertical="center"/>
    </xf>
    <xf numFmtId="0" fontId="44" fillId="0" borderId="25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44" fillId="0" borderId="19" xfId="0" applyFont="1" applyBorder="1" applyAlignment="1">
      <alignment horizontal="left" vertical="center" wrapText="1"/>
    </xf>
    <xf numFmtId="0" fontId="44" fillId="0" borderId="20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</cellXfs>
  <cellStyles count="3">
    <cellStyle name="Hiperpovezava" xfId="2" builtinId="8"/>
    <cellStyle name="Navadno" xfId="0" builtinId="0"/>
    <cellStyle name="Vejica" xfId="1" builtinId="3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120651</xdr:colOff>
      <xdr:row>10</xdr:row>
      <xdr:rowOff>196850</xdr:rowOff>
    </xdr:from>
    <xdr:to>
      <xdr:col>2</xdr:col>
      <xdr:colOff>101601</xdr:colOff>
      <xdr:row>16</xdr:row>
      <xdr:rowOff>76199</xdr:rowOff>
    </xdr:to>
    <xdr:sp macro="" textlink="">
      <xdr:nvSpPr>
        <xdr:cNvPr id="2" name="Rounded Rectangular Callout 2">
          <a:extLst>
            <a:ext uri="{FF2B5EF4-FFF2-40B4-BE49-F238E27FC236}">
              <a16:creationId xmlns:a16="http://schemas.microsoft.com/office/drawing/2014/main" id="{A7581F55-B1D8-4FB1-AACE-CB579D7AF6D2}"/>
            </a:ext>
          </a:extLst>
        </xdr:cNvPr>
        <xdr:cNvSpPr/>
      </xdr:nvSpPr>
      <xdr:spPr>
        <a:xfrm>
          <a:off x="120651" y="2705100"/>
          <a:ext cx="1809750" cy="1390649"/>
        </a:xfrm>
        <a:prstGeom prst="wedgeRoundRectCallout">
          <a:avLst/>
        </a:prstGeom>
        <a:solidFill>
          <a:schemeClr val="bg1">
            <a:lumMod val="95000"/>
          </a:scheme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t"/>
        <a:lstStyle/>
        <a:p>
          <a:pPr algn="l"/>
          <a:r>
            <a:rPr lang="en-GB" sz="1400">
              <a:solidFill>
                <a:schemeClr val="tx1">
                  <a:lumMod val="50000"/>
                  <a:lumOff val="50000"/>
                </a:schemeClr>
              </a:solidFill>
              <a:latin typeface="Dreaming Outloud Pro" panose="03050502040302030504" pitchFamily="66" charset="0"/>
              <a:cs typeface="Dreaming Outloud Pro" panose="03050502040302030504" pitchFamily="66" charset="0"/>
            </a:rPr>
            <a:t>Social security, taxes, 13th month, Christmas pay, net payment of parental leave, etc. </a:t>
          </a:r>
          <a:endParaRPr lang="en-GB" sz="1400">
            <a:latin typeface="Dreaming Outloud Pro" panose="03050502040302030504" pitchFamily="66" charset="0"/>
            <a:cs typeface="Dreaming Outloud Pro" panose="03050502040302030504" pitchFamily="66" charset="0"/>
          </a:endParaRPr>
        </a:p>
      </xdr:txBody>
    </xdr:sp>
    <xdr:clientData/>
  </xdr:twoCellAnchor>
  <xdr:twoCellAnchor>
    <xdr:from>
      <xdr:col>6</xdr:col>
      <xdr:colOff>393700</xdr:colOff>
      <xdr:row>15</xdr:row>
      <xdr:rowOff>158750</xdr:rowOff>
    </xdr:from>
    <xdr:to>
      <xdr:col>6</xdr:col>
      <xdr:colOff>685800</xdr:colOff>
      <xdr:row>16</xdr:row>
      <xdr:rowOff>260350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D0F50D47-F657-49D1-865B-CEA040BEF06F}"/>
            </a:ext>
          </a:extLst>
        </xdr:cNvPr>
        <xdr:cNvSpPr/>
      </xdr:nvSpPr>
      <xdr:spPr>
        <a:xfrm>
          <a:off x="6178550" y="3943350"/>
          <a:ext cx="292100" cy="336550"/>
        </a:xfrm>
        <a:prstGeom prst="ellipse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</a:t>
          </a:r>
        </a:p>
      </xdr:txBody>
    </xdr:sp>
    <xdr:clientData/>
  </xdr:twoCellAnchor>
  <xdr:twoCellAnchor>
    <xdr:from>
      <xdr:col>7</xdr:col>
      <xdr:colOff>419100</xdr:colOff>
      <xdr:row>15</xdr:row>
      <xdr:rowOff>158750</xdr:rowOff>
    </xdr:from>
    <xdr:to>
      <xdr:col>7</xdr:col>
      <xdr:colOff>711200</xdr:colOff>
      <xdr:row>16</xdr:row>
      <xdr:rowOff>260350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3542591F-7820-49AE-B493-34215E9806F9}"/>
            </a:ext>
          </a:extLst>
        </xdr:cNvPr>
        <xdr:cNvSpPr/>
      </xdr:nvSpPr>
      <xdr:spPr>
        <a:xfrm>
          <a:off x="7486650" y="3943350"/>
          <a:ext cx="292100" cy="336550"/>
        </a:xfrm>
        <a:prstGeom prst="ellipse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</a:p>
      </xdr:txBody>
    </xdr:sp>
    <xdr:clientData/>
  </xdr:twoCellAnchor>
  <xdr:twoCellAnchor>
    <xdr:from>
      <xdr:col>10</xdr:col>
      <xdr:colOff>457200</xdr:colOff>
      <xdr:row>15</xdr:row>
      <xdr:rowOff>171450</xdr:rowOff>
    </xdr:from>
    <xdr:to>
      <xdr:col>10</xdr:col>
      <xdr:colOff>749300</xdr:colOff>
      <xdr:row>16</xdr:row>
      <xdr:rowOff>273050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5509425F-E752-4D21-82A6-7A0B48B77B12}"/>
            </a:ext>
          </a:extLst>
        </xdr:cNvPr>
        <xdr:cNvSpPr/>
      </xdr:nvSpPr>
      <xdr:spPr>
        <a:xfrm>
          <a:off x="11372850" y="3956050"/>
          <a:ext cx="292100" cy="336550"/>
        </a:xfrm>
        <a:prstGeom prst="ellipse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273051</xdr:colOff>
      <xdr:row>10</xdr:row>
      <xdr:rowOff>107951</xdr:rowOff>
    </xdr:from>
    <xdr:to>
      <xdr:col>1</xdr:col>
      <xdr:colOff>1441450</xdr:colOff>
      <xdr:row>16</xdr:row>
      <xdr:rowOff>107951</xdr:rowOff>
    </xdr:to>
    <xdr:sp macro="" textlink="">
      <xdr:nvSpPr>
        <xdr:cNvPr id="2" name="Rounded Rectangular Callout 2">
          <a:extLst>
            <a:ext uri="{FF2B5EF4-FFF2-40B4-BE49-F238E27FC236}">
              <a16:creationId xmlns:a16="http://schemas.microsoft.com/office/drawing/2014/main" id="{0C7EC1C7-5E23-40AF-88D9-EEBD09F900AE}"/>
            </a:ext>
          </a:extLst>
        </xdr:cNvPr>
        <xdr:cNvSpPr/>
      </xdr:nvSpPr>
      <xdr:spPr>
        <a:xfrm>
          <a:off x="273051" y="2533651"/>
          <a:ext cx="1777999" cy="1409700"/>
        </a:xfrm>
        <a:prstGeom prst="wedgeRoundRectCallout">
          <a:avLst/>
        </a:prstGeom>
        <a:solidFill>
          <a:schemeClr val="bg1">
            <a:lumMod val="95000"/>
          </a:schemeClr>
        </a:solidFill>
        <a:ln w="127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t"/>
        <a:lstStyle/>
        <a:p>
          <a:pPr algn="l"/>
          <a:r>
            <a:rPr lang="en-GB" sz="1400">
              <a:solidFill>
                <a:schemeClr val="tx1">
                  <a:lumMod val="50000"/>
                  <a:lumOff val="50000"/>
                </a:schemeClr>
              </a:solidFill>
              <a:latin typeface="Dreaming Outloud Pro" panose="03050502040302030504" pitchFamily="66" charset="0"/>
              <a:cs typeface="Dreaming Outloud Pro" panose="03050502040302030504" pitchFamily="66" charset="0"/>
            </a:rPr>
            <a:t>Social security, taxes, 13th month, Christmas pay, net payment of parental leave, etc. </a:t>
          </a:r>
          <a:endParaRPr lang="en-GB" sz="1400">
            <a:latin typeface="Dreaming Outloud Pro" panose="03050502040302030504" pitchFamily="66" charset="0"/>
            <a:cs typeface="Dreaming Outloud Pro" panose="03050502040302030504" pitchFamily="66" charset="0"/>
          </a:endParaRPr>
        </a:p>
      </xdr:txBody>
    </xdr:sp>
    <xdr:clientData/>
  </xdr:twoCellAnchor>
  <xdr:twoCellAnchor>
    <xdr:from>
      <xdr:col>6</xdr:col>
      <xdr:colOff>381000</xdr:colOff>
      <xdr:row>15</xdr:row>
      <xdr:rowOff>146050</xdr:rowOff>
    </xdr:from>
    <xdr:to>
      <xdr:col>6</xdr:col>
      <xdr:colOff>673100</xdr:colOff>
      <xdr:row>16</xdr:row>
      <xdr:rowOff>247650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6505759C-0671-46B4-BAD4-E69890FD3ED3}"/>
            </a:ext>
          </a:extLst>
        </xdr:cNvPr>
        <xdr:cNvSpPr/>
      </xdr:nvSpPr>
      <xdr:spPr>
        <a:xfrm>
          <a:off x="6419850" y="3797300"/>
          <a:ext cx="292100" cy="285750"/>
        </a:xfrm>
        <a:prstGeom prst="ellipse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</a:t>
          </a:r>
        </a:p>
      </xdr:txBody>
    </xdr:sp>
    <xdr:clientData/>
  </xdr:twoCellAnchor>
  <xdr:twoCellAnchor>
    <xdr:from>
      <xdr:col>7</xdr:col>
      <xdr:colOff>374650</xdr:colOff>
      <xdr:row>15</xdr:row>
      <xdr:rowOff>146050</xdr:rowOff>
    </xdr:from>
    <xdr:to>
      <xdr:col>7</xdr:col>
      <xdr:colOff>666750</xdr:colOff>
      <xdr:row>16</xdr:row>
      <xdr:rowOff>247650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E9FCB947-44EA-4D31-B216-EC8B05984AF8}"/>
            </a:ext>
          </a:extLst>
        </xdr:cNvPr>
        <xdr:cNvSpPr/>
      </xdr:nvSpPr>
      <xdr:spPr>
        <a:xfrm>
          <a:off x="7562850" y="3797300"/>
          <a:ext cx="292100" cy="285750"/>
        </a:xfrm>
        <a:prstGeom prst="ellipse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</a:p>
      </xdr:txBody>
    </xdr:sp>
    <xdr:clientData/>
  </xdr:twoCellAnchor>
  <xdr:twoCellAnchor>
    <xdr:from>
      <xdr:col>10</xdr:col>
      <xdr:colOff>431800</xdr:colOff>
      <xdr:row>15</xdr:row>
      <xdr:rowOff>158750</xdr:rowOff>
    </xdr:from>
    <xdr:to>
      <xdr:col>10</xdr:col>
      <xdr:colOff>723900</xdr:colOff>
      <xdr:row>16</xdr:row>
      <xdr:rowOff>260350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FA9074-DA42-4BE1-A72F-CEF9BE520668}"/>
            </a:ext>
          </a:extLst>
        </xdr:cNvPr>
        <xdr:cNvSpPr/>
      </xdr:nvSpPr>
      <xdr:spPr>
        <a:xfrm>
          <a:off x="11315700" y="3810000"/>
          <a:ext cx="292100" cy="285750"/>
        </a:xfrm>
        <a:prstGeom prst="ellipse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0" cap="none" spc="0">
              <a:ln w="0"/>
              <a:solidFill>
                <a:schemeClr val="accent2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2CC40-6234-4D48-ADEE-A2AD91AB3E35}">
  <sheetPr>
    <tabColor rgb="FF002060"/>
    <pageSetUpPr fitToPage="1"/>
  </sheetPr>
  <dimension ref="A1:V46"/>
  <sheetViews>
    <sheetView showGridLines="0" tabSelected="1" workbookViewId="0">
      <selection activeCell="D1" sqref="D1:K2"/>
    </sheetView>
  </sheetViews>
  <sheetFormatPr defaultRowHeight="14.5" outlineLevelCol="1" x14ac:dyDescent="0.35"/>
  <cols>
    <col min="1" max="1" width="5.7265625" customWidth="1" outlineLevel="1"/>
    <col min="2" max="2" width="20.453125" customWidth="1" outlineLevel="1"/>
    <col min="3" max="3" width="6.81640625" customWidth="1"/>
    <col min="4" max="4" width="15" customWidth="1"/>
    <col min="5" max="6" width="16.453125" customWidth="1"/>
    <col min="7" max="7" width="18.36328125" customWidth="1"/>
    <col min="8" max="8" width="16.1796875" customWidth="1"/>
    <col min="9" max="9" width="17.54296875" bestFit="1" customWidth="1"/>
    <col min="10" max="10" width="18.26953125" bestFit="1" customWidth="1"/>
    <col min="11" max="11" width="18.90625" bestFit="1" customWidth="1"/>
    <col min="12" max="12" width="10.08984375" customWidth="1"/>
    <col min="13" max="13" width="16.453125" customWidth="1" outlineLevel="1"/>
    <col min="14" max="14" width="17.7265625" customWidth="1" outlineLevel="1"/>
    <col min="15" max="15" width="18.1796875" customWidth="1" outlineLevel="1"/>
    <col min="17" max="17" width="16.1796875" customWidth="1"/>
  </cols>
  <sheetData>
    <row r="1" spans="4:22" x14ac:dyDescent="0.35">
      <c r="D1" s="104" t="s">
        <v>0</v>
      </c>
      <c r="E1" s="104"/>
      <c r="F1" s="104"/>
      <c r="G1" s="104"/>
      <c r="H1" s="104"/>
      <c r="I1" s="104"/>
      <c r="J1" s="104"/>
      <c r="K1" s="104"/>
      <c r="L1" s="93"/>
    </row>
    <row r="2" spans="4:22" ht="20" customHeight="1" x14ac:dyDescent="0.55000000000000004">
      <c r="D2" s="104"/>
      <c r="E2" s="104"/>
      <c r="F2" s="104"/>
      <c r="G2" s="104"/>
      <c r="H2" s="104"/>
      <c r="I2" s="104"/>
      <c r="J2" s="104"/>
      <c r="K2" s="104"/>
      <c r="L2" s="92"/>
    </row>
    <row r="3" spans="4:22" ht="20" customHeight="1" x14ac:dyDescent="0.5">
      <c r="D3" s="110" t="s">
        <v>29</v>
      </c>
      <c r="E3" s="110"/>
      <c r="F3" s="110"/>
      <c r="G3" s="110"/>
      <c r="H3" s="110"/>
    </row>
    <row r="4" spans="4:22" ht="20" customHeight="1" x14ac:dyDescent="0.5">
      <c r="D4" s="110" t="s">
        <v>39</v>
      </c>
      <c r="E4" s="110"/>
      <c r="F4" s="110"/>
      <c r="G4" s="110"/>
      <c r="H4" s="110"/>
    </row>
    <row r="5" spans="4:22" ht="20" customHeight="1" x14ac:dyDescent="0.5">
      <c r="D5" s="110" t="s">
        <v>31</v>
      </c>
      <c r="E5" s="110"/>
      <c r="F5" s="110"/>
      <c r="G5" s="110"/>
      <c r="H5" s="110"/>
    </row>
    <row r="6" spans="4:22" ht="15.5" customHeight="1" x14ac:dyDescent="0.35"/>
    <row r="7" spans="4:22" ht="21" x14ac:dyDescent="0.5">
      <c r="D7" s="1" t="s">
        <v>1</v>
      </c>
      <c r="E7" s="110" t="s">
        <v>2</v>
      </c>
      <c r="F7" s="110"/>
      <c r="G7" s="110"/>
      <c r="H7" s="110"/>
    </row>
    <row r="8" spans="4:22" ht="21" x14ac:dyDescent="0.5">
      <c r="D8" s="2"/>
      <c r="E8" s="110" t="s">
        <v>3</v>
      </c>
      <c r="F8" s="110"/>
      <c r="G8" s="110"/>
      <c r="H8" s="110"/>
    </row>
    <row r="9" spans="4:22" ht="21" x14ac:dyDescent="0.5">
      <c r="D9" s="2"/>
      <c r="E9" s="110" t="s">
        <v>4</v>
      </c>
      <c r="F9" s="110"/>
      <c r="G9" s="110"/>
      <c r="H9" s="110"/>
    </row>
    <row r="10" spans="4:22" ht="20" customHeight="1" x14ac:dyDescent="0.35">
      <c r="D10" s="3"/>
      <c r="E10" s="4"/>
      <c r="F10" s="4"/>
      <c r="G10" s="4"/>
    </row>
    <row r="11" spans="4:22" ht="22.5" customHeight="1" x14ac:dyDescent="0.6">
      <c r="D11" s="1" t="s">
        <v>5</v>
      </c>
      <c r="E11" s="110" t="s">
        <v>6</v>
      </c>
      <c r="F11" s="110"/>
      <c r="G11" s="110"/>
      <c r="H11" s="110"/>
      <c r="I11" s="110"/>
      <c r="J11" s="110"/>
      <c r="K11" s="110"/>
      <c r="L11" s="110"/>
      <c r="M11" s="110"/>
    </row>
    <row r="12" spans="4:22" ht="22.5" customHeight="1" x14ac:dyDescent="0.6">
      <c r="D12" s="5"/>
      <c r="E12" s="110" t="s">
        <v>7</v>
      </c>
      <c r="F12" s="110"/>
      <c r="G12" s="110"/>
      <c r="H12" s="110"/>
      <c r="I12" s="110"/>
    </row>
    <row r="13" spans="4:22" ht="22.5" customHeight="1" x14ac:dyDescent="0.6">
      <c r="D13" s="5"/>
      <c r="E13" s="110" t="s">
        <v>45</v>
      </c>
      <c r="F13" s="110"/>
      <c r="G13" s="110"/>
      <c r="H13" s="110"/>
      <c r="I13" s="110"/>
      <c r="J13" s="110"/>
      <c r="K13" s="110"/>
      <c r="L13" s="110"/>
      <c r="Q13" s="105"/>
      <c r="R13" s="105"/>
      <c r="S13" s="105"/>
      <c r="T13" s="105"/>
      <c r="U13" s="105"/>
      <c r="V13" s="105"/>
    </row>
    <row r="14" spans="4:22" x14ac:dyDescent="0.35">
      <c r="D14" s="6"/>
    </row>
    <row r="15" spans="4:22" ht="18.5" x14ac:dyDescent="0.35">
      <c r="J15" s="7"/>
    </row>
    <row r="16" spans="4:22" ht="18.5" x14ac:dyDescent="0.35">
      <c r="J16" s="7"/>
    </row>
    <row r="17" spans="1:20" ht="22.5" customHeight="1" thickBot="1" x14ac:dyDescent="0.4">
      <c r="D17" s="106" t="s">
        <v>9</v>
      </c>
      <c r="E17" s="107"/>
      <c r="F17" s="107"/>
      <c r="G17" s="107"/>
      <c r="H17" s="107"/>
      <c r="I17" s="107"/>
      <c r="J17" s="107"/>
      <c r="K17" s="107"/>
      <c r="M17" s="108" t="s">
        <v>30</v>
      </c>
      <c r="N17" s="109"/>
      <c r="O17" s="109"/>
      <c r="P17" s="8"/>
      <c r="Q17" s="8"/>
      <c r="R17" s="8"/>
      <c r="S17" s="8"/>
      <c r="T17" s="8"/>
    </row>
    <row r="18" spans="1:20" ht="125.5" customHeight="1" thickTop="1" thickBot="1" x14ac:dyDescent="0.4">
      <c r="B18" s="9" t="s">
        <v>40</v>
      </c>
      <c r="D18" s="10" t="s">
        <v>10</v>
      </c>
      <c r="E18" s="11" t="s">
        <v>11</v>
      </c>
      <c r="F18" s="12" t="s">
        <v>12</v>
      </c>
      <c r="G18" s="12" t="s">
        <v>13</v>
      </c>
      <c r="H18" s="12" t="s">
        <v>32</v>
      </c>
      <c r="I18" s="12" t="s">
        <v>14</v>
      </c>
      <c r="J18" s="81" t="s">
        <v>33</v>
      </c>
      <c r="K18" s="13" t="s">
        <v>34</v>
      </c>
      <c r="M18" s="11" t="s">
        <v>32</v>
      </c>
      <c r="N18" s="83" t="s">
        <v>35</v>
      </c>
      <c r="O18" s="14" t="s">
        <v>36</v>
      </c>
      <c r="P18" s="15"/>
      <c r="Q18" s="16"/>
    </row>
    <row r="19" spans="1:20" ht="22" thickTop="1" thickBot="1" x14ac:dyDescent="0.4">
      <c r="B19" s="17">
        <v>9000</v>
      </c>
      <c r="D19" s="18">
        <v>2021</v>
      </c>
      <c r="E19" s="19">
        <v>4</v>
      </c>
      <c r="F19" s="20">
        <v>0.5</v>
      </c>
      <c r="G19" s="84">
        <f>215/12*E19*F19</f>
        <v>35.833333333333336</v>
      </c>
      <c r="H19" s="85">
        <f>B19/G19</f>
        <v>251.16279069767441</v>
      </c>
      <c r="I19" s="20">
        <v>50</v>
      </c>
      <c r="J19" s="95">
        <f>H19*I19</f>
        <v>12558.139534883721</v>
      </c>
      <c r="K19" s="94">
        <f>MIN(I19,G19)*H19</f>
        <v>9000</v>
      </c>
      <c r="M19" s="98"/>
      <c r="N19" s="98"/>
      <c r="O19" s="101"/>
    </row>
    <row r="20" spans="1:20" ht="22" thickTop="1" thickBot="1" x14ac:dyDescent="0.4">
      <c r="B20" s="17">
        <v>36000</v>
      </c>
      <c r="D20" s="18">
        <v>2021</v>
      </c>
      <c r="E20" s="19">
        <v>8</v>
      </c>
      <c r="F20" s="20">
        <v>1</v>
      </c>
      <c r="G20" s="84">
        <f t="shared" ref="G20:G22" si="0">215/12*E20*F20</f>
        <v>143.33333333333334</v>
      </c>
      <c r="H20" s="85">
        <f t="shared" ref="H20:H22" si="1">B20/G20</f>
        <v>251.16279069767441</v>
      </c>
      <c r="I20" s="20">
        <v>125</v>
      </c>
      <c r="J20" s="95">
        <f t="shared" ref="J20:J22" si="2">H20*I20</f>
        <v>31395.348837209302</v>
      </c>
      <c r="K20" s="94">
        <f t="shared" ref="K20:K22" si="3">MIN(I20,G20)*H20</f>
        <v>31395.348837209302</v>
      </c>
      <c r="M20" s="99"/>
      <c r="N20" s="99"/>
      <c r="O20" s="102"/>
    </row>
    <row r="21" spans="1:20" ht="22" thickTop="1" thickBot="1" x14ac:dyDescent="0.4">
      <c r="B21" s="17">
        <v>54000</v>
      </c>
      <c r="D21" s="18">
        <v>2022</v>
      </c>
      <c r="E21" s="19">
        <v>12</v>
      </c>
      <c r="F21" s="20">
        <v>1</v>
      </c>
      <c r="G21" s="84">
        <f t="shared" si="0"/>
        <v>215</v>
      </c>
      <c r="H21" s="85">
        <f t="shared" si="1"/>
        <v>251.16279069767441</v>
      </c>
      <c r="I21" s="20">
        <v>225</v>
      </c>
      <c r="J21" s="95">
        <f t="shared" si="2"/>
        <v>56511.627906976741</v>
      </c>
      <c r="K21" s="94">
        <f t="shared" si="3"/>
        <v>54000</v>
      </c>
      <c r="M21" s="99"/>
      <c r="N21" s="99"/>
      <c r="O21" s="102"/>
    </row>
    <row r="22" spans="1:20" ht="22" thickTop="1" thickBot="1" x14ac:dyDescent="0.4">
      <c r="B22" s="17">
        <v>36000</v>
      </c>
      <c r="D22" s="21">
        <v>2023</v>
      </c>
      <c r="E22" s="22">
        <v>6</v>
      </c>
      <c r="F22" s="23">
        <v>1</v>
      </c>
      <c r="G22" s="84">
        <f t="shared" si="0"/>
        <v>107.5</v>
      </c>
      <c r="H22" s="85">
        <f t="shared" si="1"/>
        <v>334.88372093023258</v>
      </c>
      <c r="I22" s="20">
        <v>120</v>
      </c>
      <c r="J22" s="95">
        <f t="shared" si="2"/>
        <v>40186.046511627908</v>
      </c>
      <c r="K22" s="94">
        <f t="shared" si="3"/>
        <v>36000</v>
      </c>
      <c r="M22" s="100"/>
      <c r="N22" s="100"/>
      <c r="O22" s="103"/>
    </row>
    <row r="23" spans="1:20" ht="22" thickTop="1" thickBot="1" x14ac:dyDescent="0.4">
      <c r="B23" s="24">
        <f>SUM(B19:B22)</f>
        <v>135000</v>
      </c>
      <c r="D23" s="25"/>
      <c r="E23" s="25"/>
      <c r="F23" s="25"/>
      <c r="G23" s="84">
        <f>SUM(G19:G22)</f>
        <v>501.66666666666669</v>
      </c>
      <c r="H23" s="86"/>
      <c r="I23" s="80">
        <f>SUM(I19:I22)</f>
        <v>520</v>
      </c>
      <c r="J23" s="82">
        <f>SUM(J19:J22)</f>
        <v>140651.16279069768</v>
      </c>
      <c r="K23" s="90">
        <f>SUM(K19:K22)</f>
        <v>130395.3488372093</v>
      </c>
      <c r="M23" s="84">
        <f>B23/G24</f>
        <v>269.19242273180458</v>
      </c>
      <c r="N23" s="82">
        <f>M23*I23</f>
        <v>139980.05982053839</v>
      </c>
      <c r="O23" s="90">
        <f>MIN(G24,I23)*M23</f>
        <v>135000</v>
      </c>
    </row>
    <row r="24" spans="1:20" ht="22" thickTop="1" thickBot="1" x14ac:dyDescent="0.55000000000000004">
      <c r="D24" s="26"/>
      <c r="E24" s="26"/>
      <c r="F24" s="26"/>
      <c r="G24" s="87">
        <v>501.5</v>
      </c>
      <c r="H24" s="88"/>
      <c r="I24" s="2"/>
      <c r="J24" s="4"/>
      <c r="K24" s="4"/>
      <c r="M24" s="28"/>
    </row>
    <row r="25" spans="1:20" ht="15" customHeight="1" thickTop="1" x14ac:dyDescent="0.35">
      <c r="B25" s="29"/>
      <c r="E25" s="30"/>
      <c r="F25" s="31"/>
      <c r="G25" s="32"/>
      <c r="H25" s="33"/>
      <c r="I25" s="32"/>
      <c r="J25" s="34"/>
      <c r="K25" s="34"/>
      <c r="M25" s="34"/>
      <c r="N25" s="34"/>
      <c r="O25" s="35"/>
    </row>
    <row r="26" spans="1:20" ht="15" customHeight="1" x14ac:dyDescent="0.35">
      <c r="B26" s="29"/>
      <c r="E26" s="30"/>
      <c r="F26" s="31"/>
      <c r="G26" s="35"/>
      <c r="H26" s="33"/>
      <c r="I26" s="32"/>
      <c r="J26" s="36"/>
      <c r="K26" s="36"/>
      <c r="M26" s="36"/>
      <c r="N26" s="36"/>
      <c r="O26" s="35"/>
    </row>
    <row r="27" spans="1:20" ht="18.5" x14ac:dyDescent="0.35">
      <c r="B27" s="29"/>
      <c r="E27" s="30"/>
      <c r="F27" s="31"/>
      <c r="G27" s="32"/>
      <c r="H27" s="33"/>
      <c r="I27" s="32"/>
      <c r="J27" s="36"/>
      <c r="K27" s="36"/>
      <c r="M27" s="36"/>
      <c r="N27" s="36"/>
    </row>
    <row r="28" spans="1:20" x14ac:dyDescent="0.35">
      <c r="A28" s="112"/>
      <c r="B28" s="112"/>
      <c r="C28" s="112"/>
      <c r="D28" s="112"/>
      <c r="E28" s="112"/>
      <c r="F28" s="112"/>
      <c r="G28" s="112"/>
      <c r="H28" s="112"/>
      <c r="I28" s="37"/>
      <c r="J28" s="6"/>
      <c r="K28" s="6"/>
      <c r="M28" s="6"/>
      <c r="N28" s="6"/>
      <c r="O28" s="6"/>
    </row>
    <row r="29" spans="1:20" x14ac:dyDescent="0.35">
      <c r="A29" s="111" t="s">
        <v>46</v>
      </c>
      <c r="B29" s="111"/>
      <c r="C29" s="111"/>
      <c r="D29" s="111"/>
      <c r="E29" s="111"/>
      <c r="F29" s="111"/>
      <c r="G29" s="111"/>
      <c r="H29" s="111"/>
      <c r="I29" s="6"/>
      <c r="J29" s="6"/>
      <c r="K29" s="6"/>
      <c r="M29" s="6"/>
      <c r="N29" s="6"/>
      <c r="O29" s="6"/>
    </row>
    <row r="30" spans="1:20" x14ac:dyDescent="0.35">
      <c r="D30" s="6"/>
      <c r="E30" s="6"/>
      <c r="F30" s="6"/>
      <c r="G30" s="6"/>
      <c r="H30" s="6"/>
      <c r="I30" s="6"/>
      <c r="J30" s="6"/>
      <c r="K30" s="6"/>
      <c r="M30" s="6"/>
      <c r="N30" s="6"/>
      <c r="O30" s="6"/>
    </row>
    <row r="31" spans="1:20" x14ac:dyDescent="0.35">
      <c r="D31" s="6"/>
    </row>
    <row r="33" spans="4:22" x14ac:dyDescent="0.35">
      <c r="V33" s="38"/>
    </row>
    <row r="37" spans="4:22" x14ac:dyDescent="0.35">
      <c r="F37" s="16"/>
      <c r="G37" s="16"/>
      <c r="H37" s="16"/>
      <c r="I37" s="16"/>
      <c r="J37" s="16"/>
      <c r="K37" s="16"/>
      <c r="M37" s="16"/>
      <c r="N37" s="16"/>
      <c r="O37" s="16"/>
    </row>
    <row r="38" spans="4:22" x14ac:dyDescent="0.35">
      <c r="D38" s="39"/>
    </row>
    <row r="46" spans="4:22" x14ac:dyDescent="0.35">
      <c r="F46" s="40"/>
      <c r="G46" s="41"/>
    </row>
  </sheetData>
  <mergeCells count="18">
    <mergeCell ref="A29:H29"/>
    <mergeCell ref="E12:I12"/>
    <mergeCell ref="E13:L13"/>
    <mergeCell ref="A28:H28"/>
    <mergeCell ref="M19:M22"/>
    <mergeCell ref="N19:N22"/>
    <mergeCell ref="O19:O22"/>
    <mergeCell ref="D1:K2"/>
    <mergeCell ref="Q13:V13"/>
    <mergeCell ref="D17:K17"/>
    <mergeCell ref="M17:O17"/>
    <mergeCell ref="D3:H3"/>
    <mergeCell ref="D4:H4"/>
    <mergeCell ref="D5:H5"/>
    <mergeCell ref="E7:H7"/>
    <mergeCell ref="E8:H8"/>
    <mergeCell ref="E9:H9"/>
    <mergeCell ref="E11:M11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4B9E0-40F9-48DD-913D-52E7ED20EE7E}">
  <sheetPr>
    <pageSetUpPr fitToPage="1"/>
  </sheetPr>
  <dimension ref="A1:V46"/>
  <sheetViews>
    <sheetView showGridLines="0" topLeftCell="A22" workbookViewId="0">
      <selection activeCell="A29" sqref="A29:I29"/>
    </sheetView>
  </sheetViews>
  <sheetFormatPr defaultRowHeight="21" outlineLevelCol="1" x14ac:dyDescent="0.5"/>
  <cols>
    <col min="1" max="1" width="8.7265625" style="2" customWidth="1" outlineLevel="1"/>
    <col min="2" max="2" width="21.08984375" style="2" customWidth="1" outlineLevel="1"/>
    <col min="3" max="3" width="8.7265625" style="2"/>
    <col min="4" max="4" width="15" style="2" customWidth="1"/>
    <col min="5" max="8" width="16.453125" style="2" customWidth="1"/>
    <col min="9" max="9" width="18.1796875" style="2" customWidth="1"/>
    <col min="10" max="11" width="18.26953125" style="2" customWidth="1"/>
    <col min="12" max="12" width="6.36328125" style="2" customWidth="1"/>
    <col min="13" max="13" width="16.453125" style="2" customWidth="1" outlineLevel="1"/>
    <col min="14" max="15" width="18.08984375" style="2" customWidth="1" outlineLevel="1"/>
    <col min="16" max="16" width="8.7265625" style="2"/>
    <col min="17" max="17" width="16.1796875" style="2" customWidth="1"/>
    <col min="18" max="16384" width="8.7265625" style="2"/>
  </cols>
  <sheetData>
    <row r="1" spans="4:22" x14ac:dyDescent="0.5">
      <c r="D1" s="113" t="s">
        <v>0</v>
      </c>
      <c r="E1" s="113"/>
      <c r="F1" s="113"/>
      <c r="G1" s="113"/>
      <c r="H1" s="113"/>
      <c r="I1" s="113"/>
      <c r="J1" s="113"/>
      <c r="K1" s="113"/>
    </row>
    <row r="2" spans="4:22" ht="20" customHeight="1" x14ac:dyDescent="0.5">
      <c r="D2" s="113"/>
      <c r="E2" s="113"/>
      <c r="F2" s="113"/>
      <c r="G2" s="113"/>
      <c r="H2" s="113"/>
      <c r="I2" s="113"/>
      <c r="J2" s="113"/>
      <c r="K2" s="113"/>
    </row>
    <row r="3" spans="4:22" ht="20" customHeight="1" x14ac:dyDescent="0.5">
      <c r="D3" s="110" t="s">
        <v>29</v>
      </c>
      <c r="E3" s="110"/>
      <c r="F3" s="110"/>
      <c r="G3" s="110"/>
      <c r="H3" s="110"/>
    </row>
    <row r="4" spans="4:22" ht="20" customHeight="1" x14ac:dyDescent="0.5">
      <c r="D4" s="110" t="s">
        <v>39</v>
      </c>
      <c r="E4" s="110"/>
      <c r="F4" s="110"/>
      <c r="G4" s="110"/>
      <c r="H4" s="110"/>
    </row>
    <row r="5" spans="4:22" ht="20" customHeight="1" x14ac:dyDescent="0.5">
      <c r="D5" s="110" t="s">
        <v>31</v>
      </c>
      <c r="E5" s="110"/>
      <c r="F5" s="110"/>
      <c r="G5" s="110"/>
      <c r="H5" s="110"/>
    </row>
    <row r="6" spans="4:22" ht="15.5" customHeight="1" x14ac:dyDescent="0.5"/>
    <row r="7" spans="4:22" x14ac:dyDescent="0.5">
      <c r="D7" s="1" t="s">
        <v>1</v>
      </c>
      <c r="E7" s="110" t="s">
        <v>2</v>
      </c>
      <c r="F7" s="110"/>
      <c r="G7" s="110"/>
      <c r="H7" s="110"/>
      <c r="I7" s="110"/>
    </row>
    <row r="8" spans="4:22" x14ac:dyDescent="0.5">
      <c r="E8" s="110" t="s">
        <v>3</v>
      </c>
      <c r="F8" s="110"/>
      <c r="G8" s="110"/>
    </row>
    <row r="9" spans="4:22" x14ac:dyDescent="0.5">
      <c r="E9" s="110" t="s">
        <v>4</v>
      </c>
      <c r="F9" s="110"/>
      <c r="G9" s="110"/>
      <c r="H9" s="110"/>
    </row>
    <row r="10" spans="4:22" ht="15.5" customHeight="1" x14ac:dyDescent="0.5">
      <c r="D10" s="42"/>
    </row>
    <row r="11" spans="4:22" ht="22.5" customHeight="1" x14ac:dyDescent="0.6">
      <c r="D11" s="1" t="s">
        <v>5</v>
      </c>
      <c r="E11" s="110" t="s">
        <v>15</v>
      </c>
      <c r="F11" s="110"/>
      <c r="G11" s="110"/>
      <c r="H11" s="110"/>
      <c r="I11" s="110"/>
      <c r="J11" s="110"/>
      <c r="K11" s="110"/>
      <c r="L11" s="110"/>
      <c r="M11" s="110"/>
    </row>
    <row r="12" spans="4:22" ht="22.5" customHeight="1" x14ac:dyDescent="0.6">
      <c r="D12" s="5"/>
      <c r="E12" s="110" t="s">
        <v>7</v>
      </c>
      <c r="F12" s="110"/>
      <c r="G12" s="110"/>
      <c r="H12" s="110"/>
      <c r="I12" s="110"/>
    </row>
    <row r="13" spans="4:22" ht="22.5" customHeight="1" x14ac:dyDescent="0.6">
      <c r="D13" s="5"/>
      <c r="E13" s="110" t="s">
        <v>8</v>
      </c>
      <c r="F13" s="110"/>
      <c r="G13" s="110"/>
      <c r="H13" s="110"/>
      <c r="I13" s="110"/>
      <c r="J13" s="110"/>
      <c r="K13" s="110"/>
      <c r="L13" s="110"/>
      <c r="Q13" s="114"/>
      <c r="R13" s="114"/>
      <c r="S13" s="114"/>
      <c r="T13" s="114"/>
      <c r="U13" s="114"/>
      <c r="V13" s="114"/>
    </row>
    <row r="14" spans="4:22" ht="14.5" customHeight="1" x14ac:dyDescent="0.5">
      <c r="D14" s="5"/>
    </row>
    <row r="15" spans="4:22" ht="14.5" customHeight="1" x14ac:dyDescent="0.5">
      <c r="J15" s="43"/>
    </row>
    <row r="16" spans="4:22" ht="14.5" customHeight="1" x14ac:dyDescent="0.5">
      <c r="J16" s="43"/>
    </row>
    <row r="17" spans="1:17" ht="22.5" customHeight="1" thickBot="1" x14ac:dyDescent="0.55000000000000004">
      <c r="D17" s="106" t="s">
        <v>16</v>
      </c>
      <c r="E17" s="107"/>
      <c r="F17" s="107"/>
      <c r="G17" s="107"/>
      <c r="H17" s="107"/>
      <c r="I17" s="107"/>
      <c r="J17" s="107"/>
      <c r="K17" s="107"/>
      <c r="M17" s="108" t="s">
        <v>30</v>
      </c>
      <c r="N17" s="115"/>
      <c r="O17" s="115"/>
    </row>
    <row r="18" spans="1:17" ht="136" customHeight="1" thickTop="1" thickBot="1" x14ac:dyDescent="0.55000000000000004">
      <c r="B18" s="9" t="s">
        <v>40</v>
      </c>
      <c r="D18" s="44" t="s">
        <v>10</v>
      </c>
      <c r="E18" s="45" t="s">
        <v>11</v>
      </c>
      <c r="F18" s="46" t="s">
        <v>12</v>
      </c>
      <c r="G18" s="46" t="s">
        <v>13</v>
      </c>
      <c r="H18" s="46" t="s">
        <v>32</v>
      </c>
      <c r="I18" s="46" t="s">
        <v>14</v>
      </c>
      <c r="J18" s="83" t="s">
        <v>33</v>
      </c>
      <c r="K18" s="14" t="s">
        <v>34</v>
      </c>
      <c r="M18" s="46" t="s">
        <v>32</v>
      </c>
      <c r="N18" s="14" t="s">
        <v>35</v>
      </c>
      <c r="O18" s="14" t="s">
        <v>36</v>
      </c>
      <c r="Q18" s="47"/>
    </row>
    <row r="19" spans="1:17" ht="21.5" customHeight="1" thickTop="1" thickBot="1" x14ac:dyDescent="0.55000000000000004">
      <c r="B19" s="17">
        <v>9000</v>
      </c>
      <c r="D19" s="18">
        <v>2021</v>
      </c>
      <c r="E19" s="19">
        <v>4</v>
      </c>
      <c r="F19" s="20">
        <v>0.5</v>
      </c>
      <c r="G19" s="84">
        <f>215/12*E19*F19</f>
        <v>35.833333333333336</v>
      </c>
      <c r="H19" s="85">
        <f>B19/G19</f>
        <v>251.16279069767441</v>
      </c>
      <c r="I19" s="20">
        <v>45</v>
      </c>
      <c r="J19" s="95">
        <f>H19*I19</f>
        <v>11302.325581395349</v>
      </c>
      <c r="K19" s="89">
        <f>MIN(I19,G19)*H19</f>
        <v>9000</v>
      </c>
      <c r="M19" s="98"/>
      <c r="N19" s="98"/>
      <c r="O19" s="101"/>
    </row>
    <row r="20" spans="1:17" ht="21.5" customHeight="1" thickTop="1" thickBot="1" x14ac:dyDescent="0.55000000000000004">
      <c r="B20" s="17">
        <v>36000</v>
      </c>
      <c r="D20" s="18">
        <v>2021</v>
      </c>
      <c r="E20" s="19">
        <v>8</v>
      </c>
      <c r="F20" s="20">
        <v>1</v>
      </c>
      <c r="G20" s="84">
        <f t="shared" ref="G20:G22" si="0">215/12*E20*F20</f>
        <v>143.33333333333334</v>
      </c>
      <c r="H20" s="85">
        <f t="shared" ref="H20:H22" si="1">B20/G20</f>
        <v>251.16279069767441</v>
      </c>
      <c r="I20" s="20">
        <v>120</v>
      </c>
      <c r="J20" s="95">
        <f t="shared" ref="J20:J22" si="2">H20*I20</f>
        <v>30139.534883720928</v>
      </c>
      <c r="K20" s="89">
        <f t="shared" ref="K20:K22" si="3">MIN(I20,G20)*H20</f>
        <v>30139.534883720928</v>
      </c>
      <c r="M20" s="99"/>
      <c r="N20" s="99"/>
      <c r="O20" s="102"/>
    </row>
    <row r="21" spans="1:17" ht="22" thickTop="1" thickBot="1" x14ac:dyDescent="0.55000000000000004">
      <c r="B21" s="17">
        <v>54000</v>
      </c>
      <c r="D21" s="18">
        <v>2022</v>
      </c>
      <c r="E21" s="19">
        <v>12</v>
      </c>
      <c r="F21" s="20">
        <v>1</v>
      </c>
      <c r="G21" s="84">
        <f t="shared" si="0"/>
        <v>215</v>
      </c>
      <c r="H21" s="85">
        <f t="shared" si="1"/>
        <v>251.16279069767441</v>
      </c>
      <c r="I21" s="20">
        <v>220</v>
      </c>
      <c r="J21" s="95">
        <f t="shared" si="2"/>
        <v>55255.813953488367</v>
      </c>
      <c r="K21" s="89">
        <f t="shared" si="3"/>
        <v>54000</v>
      </c>
      <c r="M21" s="99"/>
      <c r="N21" s="99"/>
      <c r="O21" s="102"/>
    </row>
    <row r="22" spans="1:17" ht="22" thickTop="1" thickBot="1" x14ac:dyDescent="0.55000000000000004">
      <c r="B22" s="17">
        <v>36000</v>
      </c>
      <c r="D22" s="21">
        <v>2023</v>
      </c>
      <c r="E22" s="22">
        <v>6</v>
      </c>
      <c r="F22" s="23">
        <v>1</v>
      </c>
      <c r="G22" s="84">
        <f t="shared" si="0"/>
        <v>107.5</v>
      </c>
      <c r="H22" s="85">
        <f t="shared" si="1"/>
        <v>334.88372093023258</v>
      </c>
      <c r="I22" s="20">
        <v>90</v>
      </c>
      <c r="J22" s="95">
        <f t="shared" si="2"/>
        <v>30139.534883720931</v>
      </c>
      <c r="K22" s="89">
        <f t="shared" si="3"/>
        <v>30139.534883720931</v>
      </c>
      <c r="M22" s="100"/>
      <c r="N22" s="100"/>
      <c r="O22" s="103"/>
    </row>
    <row r="23" spans="1:17" ht="22" thickTop="1" thickBot="1" x14ac:dyDescent="0.55000000000000004">
      <c r="B23" s="24">
        <f>SUM(B19:B22)</f>
        <v>135000</v>
      </c>
      <c r="D23" s="25"/>
      <c r="E23" s="25"/>
      <c r="F23" s="25"/>
      <c r="G23" s="84">
        <f>SUM(G19:G22)</f>
        <v>501.66666666666669</v>
      </c>
      <c r="H23" s="86"/>
      <c r="I23" s="27">
        <f>SUM(I19:I22)</f>
        <v>475</v>
      </c>
      <c r="J23" s="82">
        <f>SUM(J19:J22)</f>
        <v>126837.20930232557</v>
      </c>
      <c r="K23" s="90">
        <f>SUM(K19:K22)</f>
        <v>123279.06976744186</v>
      </c>
      <c r="M23" s="85">
        <f>B23/G24</f>
        <v>269.19242273180458</v>
      </c>
      <c r="N23" s="91">
        <f>I23*M23</f>
        <v>127866.40079760717</v>
      </c>
      <c r="O23" s="90">
        <f>MIN(I23,G24)*M23</f>
        <v>127866.40079760717</v>
      </c>
    </row>
    <row r="24" spans="1:17" ht="22" thickTop="1" thickBot="1" x14ac:dyDescent="0.55000000000000004">
      <c r="D24" s="26"/>
      <c r="E24" s="26"/>
      <c r="F24" s="26"/>
      <c r="G24" s="87">
        <v>501.5</v>
      </c>
      <c r="H24" s="88"/>
    </row>
    <row r="25" spans="1:17" s="4" customFormat="1" ht="15" thickTop="1" x14ac:dyDescent="0.35">
      <c r="B25" s="48"/>
      <c r="E25" s="49"/>
      <c r="F25" s="50"/>
      <c r="G25" s="51"/>
      <c r="H25" s="52"/>
      <c r="I25" s="51"/>
      <c r="J25" s="53"/>
      <c r="K25" s="53"/>
      <c r="M25" s="53"/>
      <c r="N25" s="53"/>
      <c r="O25" s="54"/>
    </row>
    <row r="26" spans="1:17" s="4" customFormat="1" ht="14.5" x14ac:dyDescent="0.35">
      <c r="B26" s="48"/>
      <c r="E26" s="49"/>
      <c r="F26" s="50"/>
      <c r="H26" s="52"/>
      <c r="I26" s="51"/>
      <c r="J26" s="55"/>
      <c r="K26" s="55"/>
      <c r="M26" s="55"/>
      <c r="N26" s="55"/>
      <c r="O26" s="54"/>
    </row>
    <row r="27" spans="1:17" x14ac:dyDescent="0.5">
      <c r="B27" s="56"/>
      <c r="E27" s="57"/>
      <c r="F27" s="58"/>
      <c r="G27" s="59"/>
      <c r="H27" s="60"/>
      <c r="I27" s="59"/>
      <c r="J27" s="61"/>
      <c r="K27" s="61"/>
      <c r="M27" s="61"/>
      <c r="N27" s="61"/>
    </row>
    <row r="28" spans="1:17" ht="16.5" customHeight="1" x14ac:dyDescent="0.5">
      <c r="A28" s="112"/>
      <c r="B28" s="112"/>
      <c r="C28" s="112"/>
      <c r="D28" s="112"/>
      <c r="E28" s="112"/>
      <c r="F28" s="112"/>
      <c r="G28" s="112"/>
      <c r="H28" s="112"/>
      <c r="I28" s="62"/>
      <c r="J28" s="5"/>
      <c r="K28" s="5"/>
      <c r="M28" s="5"/>
      <c r="N28" s="5"/>
      <c r="O28" s="5"/>
    </row>
    <row r="29" spans="1:17" ht="16.5" customHeight="1" x14ac:dyDescent="0.5">
      <c r="A29" s="111" t="s">
        <v>46</v>
      </c>
      <c r="B29" s="111"/>
      <c r="C29" s="111"/>
      <c r="D29" s="111"/>
      <c r="E29" s="111"/>
      <c r="F29" s="111"/>
      <c r="G29" s="111"/>
      <c r="H29" s="111"/>
      <c r="I29" s="111"/>
      <c r="J29" s="5"/>
      <c r="K29" s="5"/>
      <c r="M29" s="5"/>
      <c r="N29" s="5"/>
      <c r="O29" s="5"/>
    </row>
    <row r="30" spans="1:17" x14ac:dyDescent="0.5">
      <c r="D30" s="5"/>
      <c r="E30" s="5"/>
      <c r="F30" s="5"/>
      <c r="G30" s="5"/>
      <c r="H30" s="5"/>
      <c r="I30" s="5"/>
      <c r="J30" s="5"/>
      <c r="K30" s="5"/>
      <c r="M30" s="5"/>
      <c r="N30" s="5"/>
      <c r="O30" s="5"/>
    </row>
    <row r="31" spans="1:17" x14ac:dyDescent="0.5">
      <c r="D31" s="5"/>
    </row>
    <row r="33" spans="4:22" x14ac:dyDescent="0.5">
      <c r="V33" s="63"/>
    </row>
    <row r="37" spans="4:22" x14ac:dyDescent="0.5">
      <c r="F37" s="47"/>
      <c r="G37" s="47"/>
      <c r="H37" s="47"/>
      <c r="I37" s="47"/>
      <c r="J37" s="47"/>
      <c r="K37" s="47"/>
      <c r="M37" s="47"/>
      <c r="N37" s="47"/>
      <c r="O37" s="47"/>
    </row>
    <row r="38" spans="4:22" x14ac:dyDescent="0.5">
      <c r="D38" s="64"/>
    </row>
    <row r="46" spans="4:22" x14ac:dyDescent="0.5">
      <c r="F46" s="65"/>
      <c r="G46" s="66"/>
    </row>
  </sheetData>
  <mergeCells count="18">
    <mergeCell ref="E9:H9"/>
    <mergeCell ref="E11:M11"/>
    <mergeCell ref="E12:I12"/>
    <mergeCell ref="E13:L13"/>
    <mergeCell ref="A29:I29"/>
    <mergeCell ref="D1:K2"/>
    <mergeCell ref="Q13:V13"/>
    <mergeCell ref="D17:K17"/>
    <mergeCell ref="M17:O17"/>
    <mergeCell ref="D3:H3"/>
    <mergeCell ref="D4:H4"/>
    <mergeCell ref="D5:H5"/>
    <mergeCell ref="E7:I7"/>
    <mergeCell ref="E8:G8"/>
    <mergeCell ref="A28:H28"/>
    <mergeCell ref="M19:M22"/>
    <mergeCell ref="N19:N22"/>
    <mergeCell ref="O19:O22"/>
  </mergeCells>
  <pageMargins left="0.7" right="0.7" top="0.75" bottom="0.75" header="0.3" footer="0.3"/>
  <pageSetup paperSize="9" scale="54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9A5F-EFE8-4D2C-B02F-C586C88832E6}">
  <sheetPr>
    <tabColor rgb="FF002060"/>
  </sheetPr>
  <dimension ref="A1:H25"/>
  <sheetViews>
    <sheetView showGridLines="0" topLeftCell="A21" zoomScaleNormal="100" workbookViewId="0">
      <selection activeCell="D20" sqref="D20"/>
    </sheetView>
  </sheetViews>
  <sheetFormatPr defaultRowHeight="18.5" x14ac:dyDescent="0.45"/>
  <cols>
    <col min="1" max="1" width="8.7265625" style="67"/>
    <col min="2" max="2" width="1.90625" style="70" customWidth="1"/>
    <col min="3" max="3" width="102.36328125" style="67" customWidth="1"/>
    <col min="4" max="4" width="45.36328125" style="67" customWidth="1"/>
    <col min="5" max="16384" width="8.7265625" style="67"/>
  </cols>
  <sheetData>
    <row r="1" spans="1:5" ht="51" customHeight="1" x14ac:dyDescent="0.45">
      <c r="B1" s="116" t="s">
        <v>21</v>
      </c>
      <c r="C1" s="116"/>
      <c r="D1" s="116"/>
    </row>
    <row r="2" spans="1:5" ht="26" x14ac:dyDescent="0.45">
      <c r="B2" s="72" t="s">
        <v>17</v>
      </c>
      <c r="C2" s="118" t="s">
        <v>18</v>
      </c>
      <c r="D2" s="119"/>
    </row>
    <row r="3" spans="1:5" ht="26" x14ac:dyDescent="0.45">
      <c r="B3" s="69"/>
      <c r="C3" s="120" t="s">
        <v>24</v>
      </c>
      <c r="D3" s="121"/>
    </row>
    <row r="4" spans="1:5" ht="26" x14ac:dyDescent="0.45">
      <c r="B4" s="69"/>
      <c r="C4" s="120" t="s">
        <v>41</v>
      </c>
      <c r="D4" s="121"/>
    </row>
    <row r="5" spans="1:5" ht="40.5" customHeight="1" x14ac:dyDescent="0.45">
      <c r="B5" s="69"/>
      <c r="C5" s="122" t="s">
        <v>37</v>
      </c>
      <c r="D5" s="123"/>
    </row>
    <row r="6" spans="1:5" ht="25" customHeight="1" x14ac:dyDescent="0.6">
      <c r="B6" s="69"/>
      <c r="C6" s="73" t="s">
        <v>26</v>
      </c>
      <c r="D6" s="74" t="b">
        <v>0</v>
      </c>
    </row>
    <row r="7" spans="1:5" ht="25" customHeight="1" x14ac:dyDescent="0.6">
      <c r="B7" s="69"/>
      <c r="C7" s="73" t="s">
        <v>25</v>
      </c>
      <c r="D7" s="75" t="b">
        <v>0</v>
      </c>
    </row>
    <row r="8" spans="1:5" ht="25" customHeight="1" x14ac:dyDescent="0.6">
      <c r="B8" s="69"/>
      <c r="C8" s="76" t="s">
        <v>28</v>
      </c>
      <c r="D8" s="77" t="b">
        <v>1</v>
      </c>
      <c r="E8" s="71" t="s">
        <v>19</v>
      </c>
    </row>
    <row r="9" spans="1:5" ht="39" customHeight="1" x14ac:dyDescent="0.45">
      <c r="B9" s="69"/>
      <c r="C9" s="68"/>
    </row>
    <row r="10" spans="1:5" ht="57" customHeight="1" x14ac:dyDescent="0.45">
      <c r="A10" s="96"/>
      <c r="B10" s="97" t="s">
        <v>20</v>
      </c>
      <c r="C10" s="124" t="s">
        <v>42</v>
      </c>
      <c r="D10" s="124"/>
    </row>
    <row r="11" spans="1:5" ht="26" x14ac:dyDescent="0.45">
      <c r="B11" s="69"/>
      <c r="C11" s="125" t="s">
        <v>27</v>
      </c>
      <c r="D11" s="125"/>
    </row>
    <row r="12" spans="1:5" ht="59" customHeight="1" x14ac:dyDescent="0.45">
      <c r="B12" s="69"/>
      <c r="C12" s="117" t="s">
        <v>38</v>
      </c>
      <c r="D12" s="117"/>
    </row>
    <row r="13" spans="1:5" ht="31.5" customHeight="1" x14ac:dyDescent="0.6">
      <c r="B13" s="69"/>
      <c r="C13" s="78" t="s">
        <v>22</v>
      </c>
      <c r="D13" s="79" t="b">
        <v>0</v>
      </c>
    </row>
    <row r="14" spans="1:5" ht="31.5" customHeight="1" x14ac:dyDescent="0.6">
      <c r="B14" s="69"/>
      <c r="C14" s="78" t="s">
        <v>23</v>
      </c>
      <c r="D14" s="79" t="b">
        <v>1</v>
      </c>
      <c r="E14" s="71" t="s">
        <v>19</v>
      </c>
    </row>
    <row r="15" spans="1:5" ht="39" customHeight="1" x14ac:dyDescent="0.45">
      <c r="B15" s="69"/>
      <c r="C15" s="68"/>
    </row>
    <row r="16" spans="1:5" ht="26" x14ac:dyDescent="0.45">
      <c r="B16" s="97" t="s">
        <v>43</v>
      </c>
      <c r="C16" s="124" t="s">
        <v>44</v>
      </c>
      <c r="D16" s="124"/>
    </row>
    <row r="17" spans="1:8" ht="26" x14ac:dyDescent="0.45">
      <c r="B17" s="69"/>
      <c r="C17" s="125" t="s">
        <v>47</v>
      </c>
      <c r="D17" s="125"/>
    </row>
    <row r="18" spans="1:8" ht="54" customHeight="1" x14ac:dyDescent="0.45">
      <c r="B18" s="69"/>
      <c r="C18" s="117" t="s">
        <v>37</v>
      </c>
      <c r="D18" s="117"/>
    </row>
    <row r="19" spans="1:8" ht="32" customHeight="1" x14ac:dyDescent="0.6">
      <c r="B19" s="69"/>
      <c r="C19" s="78" t="s">
        <v>22</v>
      </c>
      <c r="D19" s="79" t="b">
        <v>1</v>
      </c>
    </row>
    <row r="20" spans="1:8" ht="32" customHeight="1" x14ac:dyDescent="0.6">
      <c r="B20" s="69"/>
      <c r="C20" s="78" t="s">
        <v>48</v>
      </c>
      <c r="D20" s="79" t="b">
        <v>0</v>
      </c>
    </row>
    <row r="21" spans="1:8" x14ac:dyDescent="0.45">
      <c r="B21" s="69"/>
      <c r="C21" s="68"/>
    </row>
    <row r="24" spans="1:8" x14ac:dyDescent="0.45">
      <c r="A24" s="111"/>
      <c r="B24" s="111"/>
      <c r="C24" s="111"/>
    </row>
    <row r="25" spans="1:8" x14ac:dyDescent="0.45">
      <c r="A25" s="111" t="s">
        <v>46</v>
      </c>
      <c r="B25" s="111"/>
      <c r="C25" s="111"/>
      <c r="D25" s="6"/>
      <c r="E25" s="6"/>
      <c r="F25" s="6"/>
      <c r="G25" s="6"/>
      <c r="H25" s="6"/>
    </row>
  </sheetData>
  <mergeCells count="13">
    <mergeCell ref="A25:C25"/>
    <mergeCell ref="C16:D16"/>
    <mergeCell ref="C17:D17"/>
    <mergeCell ref="C18:D18"/>
    <mergeCell ref="A24:C24"/>
    <mergeCell ref="B1:D1"/>
    <mergeCell ref="C12:D12"/>
    <mergeCell ref="C2:D2"/>
    <mergeCell ref="C3:D3"/>
    <mergeCell ref="C4:D4"/>
    <mergeCell ref="C5:D5"/>
    <mergeCell ref="C10:D10"/>
    <mergeCell ref="C11:D11"/>
  </mergeCells>
  <conditionalFormatting sqref="D6:D8">
    <cfRule type="containsText" dxfId="5" priority="5" operator="containsText" text="true">
      <formula>NOT(ISERROR(SEARCH("true",D6)))</formula>
    </cfRule>
    <cfRule type="containsText" dxfId="4" priority="6" operator="containsText" text="false">
      <formula>NOT(ISERROR(SEARCH("false",D6)))</formula>
    </cfRule>
  </conditionalFormatting>
  <conditionalFormatting sqref="D13:D14">
    <cfRule type="containsText" dxfId="3" priority="3" operator="containsText" text="True">
      <formula>NOT(ISERROR(SEARCH("True",D13)))</formula>
    </cfRule>
    <cfRule type="containsText" dxfId="2" priority="4" operator="containsText" text="False">
      <formula>NOT(ISERROR(SEARCH("False",D13)))</formula>
    </cfRule>
  </conditionalFormatting>
  <conditionalFormatting sqref="D19:D20">
    <cfRule type="containsText" dxfId="1" priority="1" operator="containsText" text="True">
      <formula>NOT(ISERROR(SEARCH("True",D19)))</formula>
    </cfRule>
    <cfRule type="containsText" dxfId="0" priority="2" operator="containsText" text="False">
      <formula>NOT(ISERROR(SEARCH("False",D19)))</formula>
    </cfRule>
  </conditionalFormatting>
  <dataValidations count="2">
    <dataValidation type="list" allowBlank="1" showInputMessage="1" showErrorMessage="1" sqref="D6:D8" xr:uid="{5562D2DC-48C1-4F38-A543-EFB4C256BF28}">
      <formula1>"True,False,?"</formula1>
    </dataValidation>
    <dataValidation type="list" allowBlank="1" showInputMessage="1" showErrorMessage="1" sqref="D13:D14 D19:D20" xr:uid="{02CD0CBF-D01C-45B9-AD39-255216288FF7}">
      <formula1>"False,True,?"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2</vt:i4>
      </vt:variant>
    </vt:vector>
  </HeadingPairs>
  <TitlesOfParts>
    <vt:vector size="5" baseType="lpstr">
      <vt:lpstr>Actual&gt;Max </vt:lpstr>
      <vt:lpstr>Actual&lt;Max</vt:lpstr>
      <vt:lpstr>Quiz</vt:lpstr>
      <vt:lpstr>'Actual&lt;Max'!Področje_tiskanja</vt:lpstr>
      <vt:lpstr>'Actual&gt;Max '!Področje_tiskanja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IDRISSI Rahma (ERCEA)</dc:creator>
  <cp:lastModifiedBy>Andreja Umek Venturini</cp:lastModifiedBy>
  <dcterms:created xsi:type="dcterms:W3CDTF">2023-10-05T07:45:43Z</dcterms:created>
  <dcterms:modified xsi:type="dcterms:W3CDTF">2024-05-27T14:20:36Z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2023-10-05T07:45:43Z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8ca707bc-4382-4cc2-bcc7-a678d33498ce</vt:lpwstr>
  </property>
  <property fmtid="{D5CDD505-2E9C-101B-9397-08002B2CF9AE}" pid="8" name="MSIP_Label_6bd9ddd1-4d20-43f6-abfa-fc3c07406f94_ContentBits">
    <vt:lpwstr>0</vt:lpwstr>
  </property>
</Properties>
</file>